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emeu\Documents\2024\UQBGP\Suivi des activités\Fiches 2023-2024\"/>
    </mc:Choice>
  </mc:AlternateContent>
  <xr:revisionPtr revIDLastSave="0" documentId="13_ncr:1_{9246D88D-7713-41E1-AC6A-13CD080417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" sheetId="16" r:id="rId1"/>
    <sheet name="2022" sheetId="15" r:id="rId2"/>
    <sheet name="2021" sheetId="14" r:id="rId3"/>
    <sheet name="2020" sheetId="11" r:id="rId4"/>
    <sheet name="2019" sheetId="10" r:id="rId5"/>
    <sheet name="2018" sheetId="9" r:id="rId6"/>
    <sheet name="2017" sheetId="8" r:id="rId7"/>
    <sheet name="2016" sheetId="7" r:id="rId8"/>
    <sheet name="2015" sheetId="6" r:id="rId9"/>
    <sheet name="2014" sheetId="1" r:id="rId10"/>
    <sheet name="2013" sheetId="2" r:id="rId11"/>
    <sheet name="2012" sheetId="3" r:id="rId12"/>
    <sheet name="2011" sheetId="4" r:id="rId13"/>
    <sheet name="2010" sheetId="5" r:id="rId1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9" i="15" l="1"/>
  <c r="AF148" i="15"/>
  <c r="AD148" i="15"/>
  <c r="AD147" i="15"/>
  <c r="AE145" i="15"/>
  <c r="AE144" i="15"/>
  <c r="AE143" i="15"/>
  <c r="AD141" i="15"/>
  <c r="AD140" i="15"/>
  <c r="AD137" i="15"/>
  <c r="AD136" i="15"/>
  <c r="AD133" i="15"/>
  <c r="AD132" i="15"/>
  <c r="AD129" i="15"/>
  <c r="AF130" i="15" s="1"/>
  <c r="AH127" i="15"/>
  <c r="AD127" i="15"/>
  <c r="AF127" i="15" s="1"/>
  <c r="AH126" i="15"/>
  <c r="AD126" i="15"/>
  <c r="AF126" i="15" s="1"/>
  <c r="X126" i="15"/>
  <c r="AD125" i="15"/>
  <c r="X125" i="15"/>
  <c r="X124" i="15"/>
  <c r="X123" i="15"/>
  <c r="V122" i="15"/>
  <c r="BN104" i="15"/>
  <c r="BL104" i="15"/>
  <c r="N98" i="15"/>
  <c r="N97" i="15"/>
  <c r="N96" i="15"/>
  <c r="N95" i="15"/>
  <c r="N94" i="15"/>
  <c r="AL20" i="15"/>
  <c r="AM20" i="15" s="1"/>
  <c r="AN20" i="15" s="1"/>
  <c r="AO20" i="15" s="1"/>
  <c r="AP20" i="15" s="1"/>
  <c r="AQ20" i="15" s="1"/>
  <c r="AR20" i="15" s="1"/>
  <c r="AL37" i="15" s="1"/>
  <c r="AM37" i="15" s="1"/>
  <c r="AN37" i="15" s="1"/>
  <c r="AO37" i="15" s="1"/>
  <c r="AP37" i="15" s="1"/>
  <c r="AQ37" i="15" s="1"/>
  <c r="AR37" i="15" s="1"/>
  <c r="AL54" i="15" s="1"/>
  <c r="AM54" i="15" s="1"/>
  <c r="AN54" i="15" s="1"/>
  <c r="AO54" i="15" s="1"/>
  <c r="AP54" i="15" s="1"/>
  <c r="AQ54" i="15" s="1"/>
  <c r="AR54" i="15" s="1"/>
  <c r="AL71" i="15" s="1"/>
  <c r="AM71" i="15" s="1"/>
  <c r="AN71" i="15" s="1"/>
  <c r="AO71" i="15" s="1"/>
  <c r="AP71" i="15" s="1"/>
  <c r="AQ71" i="15" s="1"/>
  <c r="AR71" i="15" s="1"/>
  <c r="AL88" i="15" s="1"/>
  <c r="AM88" i="15" s="1"/>
  <c r="DA3" i="15"/>
  <c r="DB3" i="15" s="1"/>
  <c r="DC3" i="15" s="1"/>
  <c r="CW20" i="15" s="1"/>
  <c r="CX20" i="15" s="1"/>
  <c r="CY20" i="15" s="1"/>
  <c r="CZ20" i="15" s="1"/>
  <c r="DA20" i="15" s="1"/>
  <c r="DB20" i="15" s="1"/>
  <c r="DC20" i="15" s="1"/>
  <c r="CW37" i="15" s="1"/>
  <c r="CX37" i="15" s="1"/>
  <c r="CY37" i="15" s="1"/>
  <c r="CZ37" i="15" s="1"/>
  <c r="DA37" i="15" s="1"/>
  <c r="DB37" i="15" s="1"/>
  <c r="DC37" i="15" s="1"/>
  <c r="CW54" i="15" s="1"/>
  <c r="CX54" i="15" s="1"/>
  <c r="CY54" i="15" s="1"/>
  <c r="CZ54" i="15" s="1"/>
  <c r="DA54" i="15" s="1"/>
  <c r="DB54" i="15" s="1"/>
  <c r="DC54" i="15" s="1"/>
  <c r="CW71" i="15" s="1"/>
  <c r="CX71" i="15" s="1"/>
  <c r="CY71" i="15" s="1"/>
  <c r="CZ71" i="15" s="1"/>
  <c r="DA71" i="15" s="1"/>
  <c r="DB71" i="15" s="1"/>
  <c r="CP3" i="15"/>
  <c r="CQ3" i="15" s="1"/>
  <c r="CR3" i="15" s="1"/>
  <c r="CS3" i="15" s="1"/>
  <c r="CT3" i="15" s="1"/>
  <c r="CN20" i="15" s="1"/>
  <c r="CO20" i="15" s="1"/>
  <c r="CP20" i="15" s="1"/>
  <c r="CQ20" i="15" s="1"/>
  <c r="CR20" i="15" s="1"/>
  <c r="CS20" i="15" s="1"/>
  <c r="CT20" i="15" s="1"/>
  <c r="CN37" i="15" s="1"/>
  <c r="CO37" i="15" s="1"/>
  <c r="CP37" i="15" s="1"/>
  <c r="CQ37" i="15" s="1"/>
  <c r="CR37" i="15" s="1"/>
  <c r="CS37" i="15" s="1"/>
  <c r="CT37" i="15" s="1"/>
  <c r="CN54" i="15" s="1"/>
  <c r="CO54" i="15" s="1"/>
  <c r="CP54" i="15" s="1"/>
  <c r="CQ54" i="15" s="1"/>
  <c r="CR54" i="15" s="1"/>
  <c r="CS54" i="15" s="1"/>
  <c r="CT54" i="15" s="1"/>
  <c r="CN71" i="15" s="1"/>
  <c r="CO71" i="15" s="1"/>
  <c r="CP71" i="15" s="1"/>
  <c r="CK3" i="15"/>
  <c r="CE20" i="15" s="1"/>
  <c r="CF20" i="15" s="1"/>
  <c r="CG20" i="15" s="1"/>
  <c r="CH20" i="15" s="1"/>
  <c r="CI20" i="15" s="1"/>
  <c r="CJ20" i="15" s="1"/>
  <c r="CK20" i="15" s="1"/>
  <c r="CE37" i="15" s="1"/>
  <c r="CF37" i="15" s="1"/>
  <c r="CG37" i="15" s="1"/>
  <c r="CH37" i="15" s="1"/>
  <c r="CI37" i="15" s="1"/>
  <c r="CJ37" i="15" s="1"/>
  <c r="CK37" i="15" s="1"/>
  <c r="CE54" i="15" s="1"/>
  <c r="CF54" i="15" s="1"/>
  <c r="CG54" i="15" s="1"/>
  <c r="CH54" i="15" s="1"/>
  <c r="CI54" i="15" s="1"/>
  <c r="CJ54" i="15" s="1"/>
  <c r="CK54" i="15" s="1"/>
  <c r="CE71" i="15" s="1"/>
  <c r="CF71" i="15" s="1"/>
  <c r="CG71" i="15" s="1"/>
  <c r="CH71" i="15" s="1"/>
  <c r="CI71" i="15" s="1"/>
  <c r="CJ71" i="15" s="1"/>
  <c r="CK71" i="15" s="1"/>
  <c r="CE88" i="15" s="1"/>
  <c r="BZ3" i="15"/>
  <c r="CA3" i="15" s="1"/>
  <c r="CB3" i="15" s="1"/>
  <c r="BV20" i="15" s="1"/>
  <c r="BW20" i="15" s="1"/>
  <c r="BX20" i="15" s="1"/>
  <c r="BY20" i="15" s="1"/>
  <c r="BZ20" i="15" s="1"/>
  <c r="CA20" i="15" s="1"/>
  <c r="CB20" i="15" s="1"/>
  <c r="BV37" i="15" s="1"/>
  <c r="BW37" i="15" s="1"/>
  <c r="BX37" i="15" s="1"/>
  <c r="BY37" i="15" s="1"/>
  <c r="BZ37" i="15" s="1"/>
  <c r="CA37" i="15" s="1"/>
  <c r="CB37" i="15" s="1"/>
  <c r="BV54" i="15" s="1"/>
  <c r="BW54" i="15" s="1"/>
  <c r="BX54" i="15" s="1"/>
  <c r="BY54" i="15" s="1"/>
  <c r="BZ54" i="15" s="1"/>
  <c r="CA54" i="15" s="1"/>
  <c r="CB54" i="15" s="1"/>
  <c r="BV71" i="15" s="1"/>
  <c r="BW71" i="15" s="1"/>
  <c r="BX71" i="15" s="1"/>
  <c r="BY71" i="15" s="1"/>
  <c r="BZ71" i="15" s="1"/>
  <c r="BN3" i="15"/>
  <c r="BO3" i="15" s="1"/>
  <c r="BP3" i="15" s="1"/>
  <c r="BQ3" i="15" s="1"/>
  <c r="BR3" i="15" s="1"/>
  <c r="BS3" i="15" s="1"/>
  <c r="BM20" i="15" s="1"/>
  <c r="BN20" i="15" s="1"/>
  <c r="BO20" i="15" s="1"/>
  <c r="BP20" i="15" s="1"/>
  <c r="BQ20" i="15" s="1"/>
  <c r="BR20" i="15" s="1"/>
  <c r="BS20" i="15" s="1"/>
  <c r="BM37" i="15" s="1"/>
  <c r="BN37" i="15" s="1"/>
  <c r="BO37" i="15" s="1"/>
  <c r="BP37" i="15" s="1"/>
  <c r="BQ37" i="15" s="1"/>
  <c r="BR37" i="15" s="1"/>
  <c r="BS37" i="15" s="1"/>
  <c r="BM54" i="15" s="1"/>
  <c r="BN54" i="15" s="1"/>
  <c r="BO54" i="15" s="1"/>
  <c r="BP54" i="15" s="1"/>
  <c r="BQ54" i="15" s="1"/>
  <c r="BR54" i="15" s="1"/>
  <c r="BS54" i="15" s="1"/>
  <c r="BM71" i="15" s="1"/>
  <c r="BN71" i="15" s="1"/>
  <c r="BO71" i="15" s="1"/>
  <c r="BI3" i="15"/>
  <c r="BJ3" i="15" s="1"/>
  <c r="BD20" i="15" s="1"/>
  <c r="BE20" i="15" s="1"/>
  <c r="BF20" i="15" s="1"/>
  <c r="BG20" i="15" s="1"/>
  <c r="BH20" i="15" s="1"/>
  <c r="BI20" i="15" s="1"/>
  <c r="BJ20" i="15" s="1"/>
  <c r="BD37" i="15" s="1"/>
  <c r="BE37" i="15" s="1"/>
  <c r="BF37" i="15" s="1"/>
  <c r="BG37" i="15" s="1"/>
  <c r="BH37" i="15" s="1"/>
  <c r="BI37" i="15" s="1"/>
  <c r="BJ37" i="15" s="1"/>
  <c r="BD54" i="15" s="1"/>
  <c r="BE54" i="15" s="1"/>
  <c r="BF54" i="15" s="1"/>
  <c r="BG54" i="15" s="1"/>
  <c r="BH54" i="15" s="1"/>
  <c r="BI54" i="15" s="1"/>
  <c r="BJ54" i="15" s="1"/>
  <c r="BD71" i="15" s="1"/>
  <c r="BE71" i="15" s="1"/>
  <c r="BF71" i="15" s="1"/>
  <c r="BG71" i="15" s="1"/>
  <c r="BH71" i="15" s="1"/>
  <c r="BI71" i="15" s="1"/>
  <c r="BJ71" i="15" s="1"/>
  <c r="AX3" i="15"/>
  <c r="AY3" i="15" s="1"/>
  <c r="AZ3" i="15" s="1"/>
  <c r="BA3" i="15" s="1"/>
  <c r="AU20" i="15" s="1"/>
  <c r="AV20" i="15" s="1"/>
  <c r="AW20" i="15" s="1"/>
  <c r="AX20" i="15" s="1"/>
  <c r="AY20" i="15" s="1"/>
  <c r="AZ20" i="15" s="1"/>
  <c r="BA20" i="15" s="1"/>
  <c r="AU37" i="15" s="1"/>
  <c r="AV37" i="15" s="1"/>
  <c r="AW37" i="15" s="1"/>
  <c r="AX37" i="15" s="1"/>
  <c r="AY37" i="15" s="1"/>
  <c r="AZ37" i="15" s="1"/>
  <c r="BA37" i="15" s="1"/>
  <c r="AU54" i="15" s="1"/>
  <c r="AV54" i="15" s="1"/>
  <c r="AW54" i="15" s="1"/>
  <c r="AX54" i="15" s="1"/>
  <c r="AY54" i="15" s="1"/>
  <c r="AZ54" i="15" s="1"/>
  <c r="BA54" i="15" s="1"/>
  <c r="AU71" i="15" s="1"/>
  <c r="AV71" i="15" s="1"/>
  <c r="AW71" i="15" s="1"/>
  <c r="AX71" i="15" s="1"/>
  <c r="AH3" i="15"/>
  <c r="AI3" i="15" s="1"/>
  <c r="AC20" i="15" s="1"/>
  <c r="AD20" i="15" s="1"/>
  <c r="AE20" i="15" s="1"/>
  <c r="AF20" i="15" s="1"/>
  <c r="AG20" i="15" s="1"/>
  <c r="AH20" i="15" s="1"/>
  <c r="AI20" i="15" s="1"/>
  <c r="AC37" i="15" s="1"/>
  <c r="AD37" i="15" s="1"/>
  <c r="AE37" i="15" s="1"/>
  <c r="AF37" i="15" s="1"/>
  <c r="AG37" i="15" s="1"/>
  <c r="AH37" i="15" s="1"/>
  <c r="AI37" i="15" s="1"/>
  <c r="AC54" i="15" s="1"/>
  <c r="AD54" i="15" s="1"/>
  <c r="AE54" i="15" s="1"/>
  <c r="AF54" i="15" s="1"/>
  <c r="AG54" i="15" s="1"/>
  <c r="AH54" i="15" s="1"/>
  <c r="AI54" i="15" s="1"/>
  <c r="AC71" i="15" s="1"/>
  <c r="AD71" i="15" s="1"/>
  <c r="AE71" i="15" s="1"/>
  <c r="AF71" i="15" s="1"/>
  <c r="AG71" i="15" s="1"/>
  <c r="AH71" i="15" s="1"/>
  <c r="V3" i="15"/>
  <c r="W3" i="15" s="1"/>
  <c r="X3" i="15" s="1"/>
  <c r="Y3" i="15" s="1"/>
  <c r="Z3" i="15" s="1"/>
  <c r="T20" i="15" s="1"/>
  <c r="U20" i="15" s="1"/>
  <c r="V20" i="15" s="1"/>
  <c r="W20" i="15" s="1"/>
  <c r="X20" i="15" s="1"/>
  <c r="Y20" i="15" s="1"/>
  <c r="Z20" i="15" s="1"/>
  <c r="T37" i="15" s="1"/>
  <c r="U37" i="15" s="1"/>
  <c r="V37" i="15" s="1"/>
  <c r="W37" i="15" s="1"/>
  <c r="X37" i="15" s="1"/>
  <c r="Y37" i="15" s="1"/>
  <c r="Z37" i="15" s="1"/>
  <c r="T54" i="15" s="1"/>
  <c r="U54" i="15" s="1"/>
  <c r="V54" i="15" s="1"/>
  <c r="W54" i="15" s="1"/>
  <c r="X54" i="15" s="1"/>
  <c r="Y54" i="15" s="1"/>
  <c r="Z54" i="15" s="1"/>
  <c r="T71" i="15" s="1"/>
  <c r="U71" i="15" s="1"/>
  <c r="V71" i="15" s="1"/>
  <c r="W71" i="15" s="1"/>
  <c r="M3" i="15"/>
  <c r="N3" i="15" s="1"/>
  <c r="O3" i="15" s="1"/>
  <c r="P3" i="15" s="1"/>
  <c r="Q3" i="15" s="1"/>
  <c r="K20" i="15" s="1"/>
  <c r="L20" i="15" s="1"/>
  <c r="M20" i="15" s="1"/>
  <c r="N20" i="15" s="1"/>
  <c r="O20" i="15" s="1"/>
  <c r="P20" i="15" s="1"/>
  <c r="Q20" i="15" s="1"/>
  <c r="K37" i="15" s="1"/>
  <c r="L37" i="15" s="1"/>
  <c r="M37" i="15" s="1"/>
  <c r="N37" i="15" s="1"/>
  <c r="O37" i="15" s="1"/>
  <c r="P37" i="15" s="1"/>
  <c r="Q37" i="15" s="1"/>
  <c r="K54" i="15" s="1"/>
  <c r="L54" i="15" s="1"/>
  <c r="M54" i="15" s="1"/>
  <c r="N54" i="15" s="1"/>
  <c r="O54" i="15" s="1"/>
  <c r="P54" i="15" s="1"/>
  <c r="Q54" i="15" s="1"/>
  <c r="K71" i="15" s="1"/>
  <c r="H3" i="15"/>
  <c r="B20" i="15" s="1"/>
  <c r="C20" i="15" s="1"/>
  <c r="D20" i="15" s="1"/>
  <c r="E20" i="15" s="1"/>
  <c r="F20" i="15" s="1"/>
  <c r="G20" i="15" s="1"/>
  <c r="H20" i="15" s="1"/>
  <c r="B37" i="15" s="1"/>
  <c r="C37" i="15" s="1"/>
  <c r="D37" i="15" s="1"/>
  <c r="E37" i="15" s="1"/>
  <c r="F37" i="15" s="1"/>
  <c r="G37" i="15" s="1"/>
  <c r="H37" i="15" s="1"/>
  <c r="B54" i="15" s="1"/>
  <c r="C54" i="15" s="1"/>
  <c r="D54" i="15" s="1"/>
  <c r="E54" i="15" s="1"/>
  <c r="F54" i="15" s="1"/>
  <c r="G54" i="15" s="1"/>
  <c r="H54" i="15" s="1"/>
  <c r="B71" i="15" s="1"/>
  <c r="C71" i="15" s="1"/>
  <c r="D71" i="15" s="1"/>
  <c r="E71" i="15" s="1"/>
  <c r="F71" i="15" s="1"/>
  <c r="G71" i="15" s="1"/>
  <c r="H71" i="15" s="1"/>
  <c r="B88" i="15" s="1"/>
  <c r="AD138" i="15" l="1"/>
  <c r="AD134" i="15"/>
  <c r="AF128" i="15"/>
  <c r="AF129" i="15"/>
  <c r="AD150" i="15"/>
  <c r="N99" i="15"/>
  <c r="BX17" i="14" l="1"/>
  <c r="BN88" i="14" l="1"/>
  <c r="AF89" i="14" l="1"/>
  <c r="AF88" i="14"/>
  <c r="AD89" i="14"/>
  <c r="AD88" i="14"/>
  <c r="CO3" i="14" l="1"/>
  <c r="CP3" i="14" s="1"/>
  <c r="CQ3" i="14" s="1"/>
  <c r="CR3" i="14" s="1"/>
  <c r="CS3" i="14" s="1"/>
  <c r="CT3" i="14" s="1"/>
  <c r="U3" i="14" l="1"/>
  <c r="V3" i="14" s="1"/>
  <c r="W3" i="14" s="1"/>
  <c r="X3" i="14" s="1"/>
  <c r="Y3" i="14" s="1"/>
  <c r="Z3" i="14" s="1"/>
  <c r="T20" i="14" s="1"/>
  <c r="U20" i="14" s="1"/>
  <c r="V20" i="14" s="1"/>
  <c r="W20" i="14" s="1"/>
  <c r="X20" i="14" s="1"/>
  <c r="Y20" i="14" s="1"/>
  <c r="Z20" i="14" s="1"/>
  <c r="T37" i="14" s="1"/>
  <c r="U37" i="14" s="1"/>
  <c r="V37" i="14" s="1"/>
  <c r="W37" i="14" s="1"/>
  <c r="X37" i="14" s="1"/>
  <c r="Y37" i="14" s="1"/>
  <c r="Z37" i="14" s="1"/>
  <c r="T54" i="14" s="1"/>
  <c r="U54" i="14" s="1"/>
  <c r="V54" i="14" s="1"/>
  <c r="W54" i="14" s="1"/>
  <c r="X54" i="14" s="1"/>
  <c r="Y54" i="14" s="1"/>
  <c r="Z54" i="14" s="1"/>
  <c r="T71" i="14" s="1"/>
  <c r="U71" i="14" s="1"/>
  <c r="V71" i="14" s="1"/>
  <c r="L3" i="14"/>
  <c r="M3" i="14" s="1"/>
  <c r="N3" i="14" s="1"/>
  <c r="O3" i="14" s="1"/>
  <c r="P3" i="14" s="1"/>
  <c r="Q3" i="14" s="1"/>
  <c r="K20" i="14" s="1"/>
  <c r="L20" i="14" s="1"/>
  <c r="M20" i="14" s="1"/>
  <c r="N20" i="14" s="1"/>
  <c r="O20" i="14" s="1"/>
  <c r="P20" i="14" s="1"/>
  <c r="Q20" i="14" s="1"/>
  <c r="K37" i="14" s="1"/>
  <c r="L37" i="14" s="1"/>
  <c r="M37" i="14" s="1"/>
  <c r="N37" i="14" s="1"/>
  <c r="O37" i="14" s="1"/>
  <c r="P37" i="14" s="1"/>
  <c r="Q37" i="14" s="1"/>
  <c r="K54" i="14" s="1"/>
  <c r="L54" i="14" s="1"/>
  <c r="M54" i="14" s="1"/>
  <c r="N54" i="14" s="1"/>
  <c r="O54" i="14" s="1"/>
  <c r="P54" i="14" s="1"/>
  <c r="Q54" i="14" s="1"/>
  <c r="AD135" i="14"/>
  <c r="AF134" i="14"/>
  <c r="AD134" i="14"/>
  <c r="AD133" i="14"/>
  <c r="AE131" i="14"/>
  <c r="AE130" i="14"/>
  <c r="AE129" i="14"/>
  <c r="AD127" i="14"/>
  <c r="AD126" i="14"/>
  <c r="AD123" i="14"/>
  <c r="AD122" i="14"/>
  <c r="AD119" i="14"/>
  <c r="AD118" i="14"/>
  <c r="AD115" i="14"/>
  <c r="AF115" i="14" s="1"/>
  <c r="AH113" i="14"/>
  <c r="AD113" i="14"/>
  <c r="AF113" i="14" s="1"/>
  <c r="AH112" i="14"/>
  <c r="AD112" i="14"/>
  <c r="AF112" i="14" s="1"/>
  <c r="X112" i="14"/>
  <c r="AD111" i="14"/>
  <c r="X111" i="14"/>
  <c r="X110" i="14"/>
  <c r="X109" i="14"/>
  <c r="V108" i="14"/>
  <c r="L99" i="14"/>
  <c r="CN20" i="14"/>
  <c r="CO20" i="14" s="1"/>
  <c r="CP20" i="14" s="1"/>
  <c r="CQ20" i="14" s="1"/>
  <c r="CR20" i="14" s="1"/>
  <c r="CS20" i="14" s="1"/>
  <c r="CT20" i="14" s="1"/>
  <c r="CN37" i="14" s="1"/>
  <c r="CO37" i="14" s="1"/>
  <c r="CP37" i="14" s="1"/>
  <c r="CQ37" i="14" s="1"/>
  <c r="CR37" i="14" s="1"/>
  <c r="CS37" i="14" s="1"/>
  <c r="CT37" i="14" s="1"/>
  <c r="CN54" i="14" s="1"/>
  <c r="CO54" i="14" s="1"/>
  <c r="CP54" i="14" s="1"/>
  <c r="CQ54" i="14" s="1"/>
  <c r="CR54" i="14" s="1"/>
  <c r="CS54" i="14" s="1"/>
  <c r="CT54" i="14" s="1"/>
  <c r="CN71" i="14" s="1"/>
  <c r="CO71" i="14" s="1"/>
  <c r="CZ3" i="14"/>
  <c r="DA3" i="14" s="1"/>
  <c r="DB3" i="14" s="1"/>
  <c r="DC3" i="14" s="1"/>
  <c r="CW20" i="14" s="1"/>
  <c r="CX20" i="14" s="1"/>
  <c r="CY20" i="14" s="1"/>
  <c r="CZ20" i="14" s="1"/>
  <c r="DA20" i="14" s="1"/>
  <c r="DB20" i="14" s="1"/>
  <c r="DC20" i="14" s="1"/>
  <c r="CW37" i="14" s="1"/>
  <c r="CX37" i="14" s="1"/>
  <c r="CY37" i="14" s="1"/>
  <c r="CZ37" i="14" s="1"/>
  <c r="DA37" i="14" s="1"/>
  <c r="DB37" i="14" s="1"/>
  <c r="DC37" i="14" s="1"/>
  <c r="CW54" i="14" s="1"/>
  <c r="CX54" i="14" s="1"/>
  <c r="CY54" i="14" s="1"/>
  <c r="CZ54" i="14" s="1"/>
  <c r="DA54" i="14" s="1"/>
  <c r="DB54" i="14" s="1"/>
  <c r="DC54" i="14" s="1"/>
  <c r="CW71" i="14" s="1"/>
  <c r="CX71" i="14" s="1"/>
  <c r="CY71" i="14" s="1"/>
  <c r="CZ71" i="14" s="1"/>
  <c r="DA71" i="14" s="1"/>
  <c r="CJ3" i="14"/>
  <c r="CK3" i="14" s="1"/>
  <c r="CE20" i="14" s="1"/>
  <c r="CF20" i="14" s="1"/>
  <c r="CG20" i="14" s="1"/>
  <c r="CH20" i="14" s="1"/>
  <c r="CI20" i="14" s="1"/>
  <c r="CJ20" i="14" s="1"/>
  <c r="CK20" i="14" s="1"/>
  <c r="CE37" i="14" s="1"/>
  <c r="CF37" i="14" s="1"/>
  <c r="CG37" i="14" s="1"/>
  <c r="CH37" i="14" s="1"/>
  <c r="CI37" i="14" s="1"/>
  <c r="CJ37" i="14" s="1"/>
  <c r="CK37" i="14" s="1"/>
  <c r="CE54" i="14" s="1"/>
  <c r="CF54" i="14" s="1"/>
  <c r="CG54" i="14" s="1"/>
  <c r="CH54" i="14" s="1"/>
  <c r="CI54" i="14" s="1"/>
  <c r="CJ54" i="14" s="1"/>
  <c r="CK54" i="14" s="1"/>
  <c r="CE71" i="14" s="1"/>
  <c r="CF71" i="14" s="1"/>
  <c r="CG71" i="14" s="1"/>
  <c r="CH71" i="14" s="1"/>
  <c r="CI71" i="14" s="1"/>
  <c r="CJ71" i="14" s="1"/>
  <c r="CK71" i="14" s="1"/>
  <c r="BY3" i="14"/>
  <c r="BZ3" i="14" s="1"/>
  <c r="CA3" i="14" s="1"/>
  <c r="CB3" i="14" s="1"/>
  <c r="BV20" i="14" s="1"/>
  <c r="BW20" i="14" s="1"/>
  <c r="BX20" i="14" s="1"/>
  <c r="BY20" i="14" s="1"/>
  <c r="BZ20" i="14" s="1"/>
  <c r="CA20" i="14" s="1"/>
  <c r="CB20" i="14" s="1"/>
  <c r="BV37" i="14" s="1"/>
  <c r="BW37" i="14" s="1"/>
  <c r="BX37" i="14" s="1"/>
  <c r="BY37" i="14" s="1"/>
  <c r="BZ37" i="14" s="1"/>
  <c r="CA37" i="14" s="1"/>
  <c r="CB37" i="14" s="1"/>
  <c r="BV54" i="14" s="1"/>
  <c r="BW54" i="14" s="1"/>
  <c r="BX54" i="14" s="1"/>
  <c r="BY54" i="14" s="1"/>
  <c r="BZ54" i="14" s="1"/>
  <c r="CA54" i="14" s="1"/>
  <c r="CB54" i="14" s="1"/>
  <c r="BV71" i="14" s="1"/>
  <c r="BW71" i="14" s="1"/>
  <c r="BX71" i="14" s="1"/>
  <c r="BY71" i="14" s="1"/>
  <c r="BM20" i="14"/>
  <c r="BN20" i="14" s="1"/>
  <c r="BO20" i="14" s="1"/>
  <c r="BP20" i="14" s="1"/>
  <c r="BQ20" i="14" s="1"/>
  <c r="BR20" i="14" s="1"/>
  <c r="BS20" i="14" s="1"/>
  <c r="BM37" i="14" s="1"/>
  <c r="BN37" i="14" s="1"/>
  <c r="BO37" i="14" s="1"/>
  <c r="BP37" i="14" s="1"/>
  <c r="BQ37" i="14" s="1"/>
  <c r="BR37" i="14" s="1"/>
  <c r="BS37" i="14" s="1"/>
  <c r="BM54" i="14" s="1"/>
  <c r="BN54" i="14" s="1"/>
  <c r="BO54" i="14" s="1"/>
  <c r="BP54" i="14" s="1"/>
  <c r="BQ54" i="14" s="1"/>
  <c r="BR54" i="14" s="1"/>
  <c r="BS54" i="14" s="1"/>
  <c r="BM71" i="14" s="1"/>
  <c r="BN71" i="14" s="1"/>
  <c r="BO71" i="14" s="1"/>
  <c r="BP71" i="14" s="1"/>
  <c r="BQ71" i="14" s="1"/>
  <c r="BR71" i="14" s="1"/>
  <c r="BS71" i="14" s="1"/>
  <c r="BL88" i="14" s="1"/>
  <c r="BH3" i="14"/>
  <c r="BI3" i="14" s="1"/>
  <c r="BJ3" i="14" s="1"/>
  <c r="BD20" i="14" s="1"/>
  <c r="BE20" i="14" s="1"/>
  <c r="BF20" i="14" s="1"/>
  <c r="BG20" i="14" s="1"/>
  <c r="BH20" i="14" s="1"/>
  <c r="BI20" i="14" s="1"/>
  <c r="BJ20" i="14" s="1"/>
  <c r="BD37" i="14" s="1"/>
  <c r="BE37" i="14" s="1"/>
  <c r="BF37" i="14" s="1"/>
  <c r="BG37" i="14" s="1"/>
  <c r="BH37" i="14" s="1"/>
  <c r="BI37" i="14" s="1"/>
  <c r="BJ37" i="14" s="1"/>
  <c r="BD54" i="14" s="1"/>
  <c r="BE54" i="14" s="1"/>
  <c r="BF54" i="14" s="1"/>
  <c r="BG54" i="14" s="1"/>
  <c r="BH54" i="14" s="1"/>
  <c r="BI54" i="14" s="1"/>
  <c r="BJ54" i="14" s="1"/>
  <c r="BD71" i="14" s="1"/>
  <c r="BE71" i="14" s="1"/>
  <c r="BF71" i="14" s="1"/>
  <c r="BG71" i="14" s="1"/>
  <c r="BH71" i="14" s="1"/>
  <c r="BI71" i="14" s="1"/>
  <c r="AW3" i="14"/>
  <c r="AX3" i="14" s="1"/>
  <c r="AY3" i="14" s="1"/>
  <c r="AZ3" i="14" s="1"/>
  <c r="BA3" i="14" s="1"/>
  <c r="AU20" i="14" s="1"/>
  <c r="AV20" i="14" s="1"/>
  <c r="AW20" i="14" s="1"/>
  <c r="AX20" i="14" s="1"/>
  <c r="AY20" i="14" s="1"/>
  <c r="AZ20" i="14" s="1"/>
  <c r="BA20" i="14" s="1"/>
  <c r="AU37" i="14" s="1"/>
  <c r="AV37" i="14" s="1"/>
  <c r="AW37" i="14" s="1"/>
  <c r="AX37" i="14" s="1"/>
  <c r="AY37" i="14" s="1"/>
  <c r="AZ37" i="14" s="1"/>
  <c r="BA37" i="14" s="1"/>
  <c r="AU54" i="14" s="1"/>
  <c r="AV54" i="14" s="1"/>
  <c r="AW54" i="14" s="1"/>
  <c r="AX54" i="14" s="1"/>
  <c r="AY54" i="14" s="1"/>
  <c r="AZ54" i="14" s="1"/>
  <c r="BA54" i="14" s="1"/>
  <c r="AU71" i="14" s="1"/>
  <c r="AV71" i="14" s="1"/>
  <c r="AW71" i="14" s="1"/>
  <c r="AR3" i="14"/>
  <c r="AL20" i="14" s="1"/>
  <c r="AM20" i="14" s="1"/>
  <c r="AN20" i="14" s="1"/>
  <c r="AO20" i="14" s="1"/>
  <c r="AP20" i="14" s="1"/>
  <c r="AQ20" i="14" s="1"/>
  <c r="AR20" i="14" s="1"/>
  <c r="AL37" i="14" s="1"/>
  <c r="AM37" i="14" s="1"/>
  <c r="AN37" i="14" s="1"/>
  <c r="AO37" i="14" s="1"/>
  <c r="AP37" i="14" s="1"/>
  <c r="AQ37" i="14" s="1"/>
  <c r="AR37" i="14" s="1"/>
  <c r="AL54" i="14" s="1"/>
  <c r="AM54" i="14" s="1"/>
  <c r="AN54" i="14" s="1"/>
  <c r="AO54" i="14" s="1"/>
  <c r="AP54" i="14" s="1"/>
  <c r="AQ54" i="14" s="1"/>
  <c r="AR54" i="14" s="1"/>
  <c r="AL71" i="14" s="1"/>
  <c r="AM71" i="14" s="1"/>
  <c r="AN71" i="14" s="1"/>
  <c r="AO71" i="14" s="1"/>
  <c r="AP71" i="14" s="1"/>
  <c r="AQ71" i="14" s="1"/>
  <c r="AR71" i="14" s="1"/>
  <c r="AG3" i="14"/>
  <c r="AH3" i="14" s="1"/>
  <c r="AI3" i="14" s="1"/>
  <c r="AC20" i="14" s="1"/>
  <c r="AD20" i="14" s="1"/>
  <c r="AE20" i="14" s="1"/>
  <c r="AF20" i="14" s="1"/>
  <c r="AG20" i="14" s="1"/>
  <c r="AH20" i="14" s="1"/>
  <c r="AI20" i="14" s="1"/>
  <c r="AC37" i="14" s="1"/>
  <c r="AD37" i="14" s="1"/>
  <c r="AE37" i="14" s="1"/>
  <c r="AF37" i="14" s="1"/>
  <c r="AG37" i="14" s="1"/>
  <c r="AH37" i="14" s="1"/>
  <c r="AI37" i="14" s="1"/>
  <c r="AC54" i="14" s="1"/>
  <c r="AD54" i="14" s="1"/>
  <c r="AE54" i="14" s="1"/>
  <c r="AF54" i="14" s="1"/>
  <c r="AG54" i="14" s="1"/>
  <c r="AH54" i="14" s="1"/>
  <c r="AI54" i="14" s="1"/>
  <c r="AC71" i="14" s="1"/>
  <c r="AD71" i="14" s="1"/>
  <c r="AE71" i="14" s="1"/>
  <c r="AF71" i="14" s="1"/>
  <c r="AG71" i="14" s="1"/>
  <c r="G3" i="14"/>
  <c r="H3" i="14" s="1"/>
  <c r="B20" i="14" s="1"/>
  <c r="C20" i="14" s="1"/>
  <c r="D20" i="14" s="1"/>
  <c r="E20" i="14" s="1"/>
  <c r="F20" i="14" s="1"/>
  <c r="G20" i="14" s="1"/>
  <c r="H20" i="14" s="1"/>
  <c r="B37" i="14" s="1"/>
  <c r="C37" i="14" s="1"/>
  <c r="D37" i="14" s="1"/>
  <c r="E37" i="14" s="1"/>
  <c r="F37" i="14" s="1"/>
  <c r="G37" i="14" s="1"/>
  <c r="H37" i="14" s="1"/>
  <c r="B54" i="14" s="1"/>
  <c r="C54" i="14" s="1"/>
  <c r="D54" i="14" s="1"/>
  <c r="E54" i="14" s="1"/>
  <c r="F54" i="14" s="1"/>
  <c r="G54" i="14" s="1"/>
  <c r="H54" i="14" s="1"/>
  <c r="B71" i="14" s="1"/>
  <c r="C71" i="14" s="1"/>
  <c r="D71" i="14" s="1"/>
  <c r="E71" i="14" s="1"/>
  <c r="F71" i="14" s="1"/>
  <c r="G71" i="14" s="1"/>
  <c r="H71" i="14" s="1"/>
  <c r="AD120" i="14" l="1"/>
  <c r="AD124" i="14"/>
  <c r="AF114" i="14"/>
  <c r="AF116" i="14"/>
  <c r="AD136" i="14"/>
  <c r="BA91" i="11"/>
  <c r="BB91" i="11" s="1"/>
  <c r="BD91" i="11" s="1"/>
  <c r="BA90" i="11"/>
  <c r="BB90" i="11" s="1"/>
  <c r="BD90" i="11" s="1"/>
  <c r="BF95" i="11" l="1"/>
  <c r="BH95" i="11" s="1"/>
  <c r="BH90" i="11"/>
  <c r="BH91" i="11"/>
  <c r="BF94" i="11" l="1"/>
  <c r="BH94" i="11" s="1"/>
  <c r="BF93" i="11"/>
  <c r="BH93" i="11"/>
  <c r="BF92" i="11"/>
  <c r="BH92" i="11" s="1"/>
  <c r="AF134" i="11" l="1"/>
  <c r="AD135" i="11"/>
  <c r="AD134" i="11"/>
  <c r="AD133" i="11"/>
  <c r="AD136" i="11" l="1"/>
  <c r="AE131" i="11"/>
  <c r="AE130" i="11"/>
  <c r="AE129" i="11"/>
  <c r="AD127" i="11" l="1"/>
  <c r="AD126" i="11"/>
  <c r="AH113" i="11" l="1"/>
  <c r="AH112" i="11"/>
  <c r="AD123" i="11"/>
  <c r="AD122" i="11"/>
  <c r="AD119" i="11"/>
  <c r="AD118" i="11"/>
  <c r="AD115" i="11"/>
  <c r="AF116" i="11" s="1"/>
  <c r="AD113" i="11"/>
  <c r="AF113" i="11" s="1"/>
  <c r="AD112" i="11"/>
  <c r="AF112" i="11" s="1"/>
  <c r="AD111" i="11"/>
  <c r="AD120" i="11" l="1"/>
  <c r="AF114" i="11"/>
  <c r="AF115" i="11"/>
  <c r="AD124" i="11"/>
  <c r="X109" i="11" l="1"/>
  <c r="X112" i="11"/>
  <c r="X111" i="11"/>
  <c r="X110" i="11"/>
  <c r="V108" i="11"/>
  <c r="M99" i="11" l="1"/>
  <c r="BO99" i="10" l="1"/>
  <c r="CY3" i="11"/>
  <c r="CZ3" i="11" s="1"/>
  <c r="BW3" i="11"/>
  <c r="BX3" i="11" s="1"/>
  <c r="BY3" i="11" s="1"/>
  <c r="BZ3" i="11" s="1"/>
  <c r="CA3" i="11" s="1"/>
  <c r="CB3" i="11" s="1"/>
  <c r="BV20" i="11" s="1"/>
  <c r="BW20" i="11" s="1"/>
  <c r="BX20" i="11" s="1"/>
  <c r="BY20" i="11" s="1"/>
  <c r="BZ20" i="11" s="1"/>
  <c r="CA20" i="11" s="1"/>
  <c r="CB20" i="11" s="1"/>
  <c r="BV37" i="11" s="1"/>
  <c r="BW37" i="11" s="1"/>
  <c r="BX37" i="11" s="1"/>
  <c r="BY37" i="11" s="1"/>
  <c r="BZ37" i="11" s="1"/>
  <c r="CA37" i="11" s="1"/>
  <c r="CB37" i="11" s="1"/>
  <c r="BV54" i="11" s="1"/>
  <c r="BW54" i="11" s="1"/>
  <c r="BX54" i="11" s="1"/>
  <c r="BY54" i="11" s="1"/>
  <c r="BZ54" i="11" s="1"/>
  <c r="CA54" i="11" s="1"/>
  <c r="CB54" i="11" s="1"/>
  <c r="BV71" i="11" s="1"/>
  <c r="BW71" i="11" s="1"/>
  <c r="BX71" i="11" s="1"/>
  <c r="AV3" i="11"/>
  <c r="AW3" i="11" s="1"/>
  <c r="AX3" i="11" s="1"/>
  <c r="AY3" i="11" s="1"/>
  <c r="AZ3" i="11" s="1"/>
  <c r="BA3" i="11" s="1"/>
  <c r="AU20" i="11" s="1"/>
  <c r="AV20" i="11" s="1"/>
  <c r="AW20" i="11" s="1"/>
  <c r="AX20" i="11" s="1"/>
  <c r="AY20" i="11" s="1"/>
  <c r="AZ20" i="11" s="1"/>
  <c r="BA20" i="11" s="1"/>
  <c r="AU37" i="11" s="1"/>
  <c r="AV37" i="11" s="1"/>
  <c r="AW37" i="11" s="1"/>
  <c r="AX37" i="11" s="1"/>
  <c r="AY37" i="11" s="1"/>
  <c r="AZ37" i="11" s="1"/>
  <c r="BA37" i="11" s="1"/>
  <c r="AU54" i="11" s="1"/>
  <c r="AV54" i="11" s="1"/>
  <c r="AW54" i="11" s="1"/>
  <c r="AX54" i="11" s="1"/>
  <c r="AY54" i="11" s="1"/>
  <c r="AZ54" i="11" s="1"/>
  <c r="BA54" i="11" s="1"/>
  <c r="AU71" i="11" s="1"/>
  <c r="AV71" i="11" s="1"/>
  <c r="E3" i="11"/>
  <c r="F3" i="11" s="1"/>
  <c r="G3" i="11" s="1"/>
  <c r="H3" i="11" s="1"/>
  <c r="B20" i="11" s="1"/>
  <c r="C20" i="11" s="1"/>
  <c r="D20" i="11" s="1"/>
  <c r="E20" i="11" s="1"/>
  <c r="F20" i="11" s="1"/>
  <c r="G20" i="11" s="1"/>
  <c r="H20" i="11" s="1"/>
  <c r="B37" i="11" s="1"/>
  <c r="C37" i="11" s="1"/>
  <c r="D37" i="11" s="1"/>
  <c r="E37" i="11" s="1"/>
  <c r="F37" i="11" s="1"/>
  <c r="G37" i="11" s="1"/>
  <c r="H37" i="11" s="1"/>
  <c r="B54" i="11" s="1"/>
  <c r="C54" i="11" s="1"/>
  <c r="D54" i="11" s="1"/>
  <c r="E54" i="11" s="1"/>
  <c r="F54" i="11" s="1"/>
  <c r="G54" i="11" s="1"/>
  <c r="H54" i="11" s="1"/>
  <c r="B71" i="11" s="1"/>
  <c r="C71" i="11" s="1"/>
  <c r="D71" i="11" s="1"/>
  <c r="E71" i="11" s="1"/>
  <c r="F71" i="11" s="1"/>
  <c r="CW20" i="10"/>
  <c r="CX20" i="10" s="1"/>
  <c r="CY20" i="10" s="1"/>
  <c r="CZ20" i="10" s="1"/>
  <c r="DA20" i="10" s="1"/>
  <c r="DB20" i="10" s="1"/>
  <c r="DC20" i="10" s="1"/>
  <c r="CW37" i="10" s="1"/>
  <c r="CX37" i="10" s="1"/>
  <c r="CY37" i="10" s="1"/>
  <c r="CZ37" i="10" s="1"/>
  <c r="DA37" i="10" s="1"/>
  <c r="DB37" i="10" s="1"/>
  <c r="DC37" i="10" s="1"/>
  <c r="CW54" i="10" s="1"/>
  <c r="CX54" i="10" s="1"/>
  <c r="CY54" i="10" s="1"/>
  <c r="CZ54" i="10" s="1"/>
  <c r="DA54" i="10" s="1"/>
  <c r="DB54" i="10" s="1"/>
  <c r="DC54" i="10" s="1"/>
  <c r="CW71" i="10" s="1"/>
  <c r="CX71" i="10" s="1"/>
  <c r="CY71" i="10" s="1"/>
  <c r="CZ71" i="10" s="1"/>
  <c r="DA71" i="10" s="1"/>
  <c r="DB71" i="10" s="1"/>
  <c r="DC71" i="10" s="1"/>
  <c r="CW88" i="10" s="1"/>
  <c r="CX88" i="10" s="1"/>
  <c r="CS3" i="10"/>
  <c r="CT3" i="10" s="1"/>
  <c r="CN20" i="10" s="1"/>
  <c r="CO20" i="10" s="1"/>
  <c r="CP20" i="10" s="1"/>
  <c r="CQ20" i="10" s="1"/>
  <c r="CR20" i="10" s="1"/>
  <c r="CS20" i="10" s="1"/>
  <c r="CT20" i="10" s="1"/>
  <c r="CN37" i="10" s="1"/>
  <c r="CO37" i="10" s="1"/>
  <c r="CP37" i="10" s="1"/>
  <c r="CQ37" i="10" s="1"/>
  <c r="CR37" i="10" s="1"/>
  <c r="CS37" i="10" s="1"/>
  <c r="CT37" i="10" s="1"/>
  <c r="CN54" i="10" s="1"/>
  <c r="CO54" i="10" s="1"/>
  <c r="CP54" i="10" s="1"/>
  <c r="CQ54" i="10" s="1"/>
  <c r="CR54" i="10" s="1"/>
  <c r="CS54" i="10" s="1"/>
  <c r="CT54" i="10" s="1"/>
  <c r="CN71" i="10" s="1"/>
  <c r="CO71" i="10" s="1"/>
  <c r="CP71" i="10" s="1"/>
  <c r="CQ71" i="10" s="1"/>
  <c r="CR71" i="10" s="1"/>
  <c r="CS71" i="10" s="1"/>
  <c r="CN20" i="11"/>
  <c r="CO20" i="11" s="1"/>
  <c r="CP20" i="11" s="1"/>
  <c r="CQ20" i="11" s="1"/>
  <c r="CR20" i="11" s="1"/>
  <c r="CS20" i="11" s="1"/>
  <c r="CT20" i="11" s="1"/>
  <c r="CN37" i="11" s="1"/>
  <c r="CO37" i="11" s="1"/>
  <c r="CP37" i="11" s="1"/>
  <c r="CQ37" i="11" s="1"/>
  <c r="CR37" i="11" s="1"/>
  <c r="CS37" i="11" s="1"/>
  <c r="CT37" i="11" s="1"/>
  <c r="CN54" i="11" s="1"/>
  <c r="CO54" i="11" s="1"/>
  <c r="CP54" i="11" s="1"/>
  <c r="CQ54" i="11" s="1"/>
  <c r="CR54" i="11" s="1"/>
  <c r="CS54" i="11" s="1"/>
  <c r="CT54" i="11" s="1"/>
  <c r="CN71" i="11" s="1"/>
  <c r="CO71" i="11" s="1"/>
  <c r="CP71" i="11" s="1"/>
  <c r="CQ71" i="11" s="1"/>
  <c r="CR71" i="11" s="1"/>
  <c r="CS71" i="11" s="1"/>
  <c r="CT71" i="11" s="1"/>
  <c r="CN88" i="11" s="1"/>
  <c r="CI3" i="11"/>
  <c r="CJ3" i="11" s="1"/>
  <c r="CK3" i="11" s="1"/>
  <c r="CE20" i="11" s="1"/>
  <c r="CF20" i="11" s="1"/>
  <c r="CG20" i="11" s="1"/>
  <c r="CH20" i="11" s="1"/>
  <c r="CI20" i="11" s="1"/>
  <c r="CJ20" i="11" s="1"/>
  <c r="CK20" i="11" s="1"/>
  <c r="CE37" i="11" s="1"/>
  <c r="CF37" i="11" s="1"/>
  <c r="CG37" i="11" s="1"/>
  <c r="CH37" i="11" s="1"/>
  <c r="CI37" i="11" s="1"/>
  <c r="CJ37" i="11" s="1"/>
  <c r="CK37" i="11" s="1"/>
  <c r="CE54" i="11" s="1"/>
  <c r="CF54" i="11" s="1"/>
  <c r="CG54" i="11" s="1"/>
  <c r="CH54" i="11" s="1"/>
  <c r="CI54" i="11" s="1"/>
  <c r="CJ54" i="11" s="1"/>
  <c r="CK54" i="11" s="1"/>
  <c r="CE71" i="11" s="1"/>
  <c r="CF71" i="11" s="1"/>
  <c r="CG71" i="11" s="1"/>
  <c r="CH71" i="11" s="1"/>
  <c r="CI71" i="11" s="1"/>
  <c r="CJ71" i="11" s="1"/>
  <c r="BS3" i="11"/>
  <c r="BM20" i="11" s="1"/>
  <c r="BN20" i="11" s="1"/>
  <c r="BO20" i="11" s="1"/>
  <c r="BP20" i="11" s="1"/>
  <c r="BQ20" i="11" s="1"/>
  <c r="BR20" i="11" s="1"/>
  <c r="BS20" i="11" s="1"/>
  <c r="BM37" i="11" s="1"/>
  <c r="BN37" i="11" s="1"/>
  <c r="BO37" i="11" s="1"/>
  <c r="BP37" i="11" s="1"/>
  <c r="BQ37" i="11" s="1"/>
  <c r="BR37" i="11" s="1"/>
  <c r="BS37" i="11" s="1"/>
  <c r="BM54" i="11" s="1"/>
  <c r="BN54" i="11" s="1"/>
  <c r="BO54" i="11" s="1"/>
  <c r="BP54" i="11" s="1"/>
  <c r="BQ54" i="11" s="1"/>
  <c r="BR54" i="11" s="1"/>
  <c r="BS54" i="11" s="1"/>
  <c r="BM71" i="11" s="1"/>
  <c r="BN71" i="11" s="1"/>
  <c r="BO71" i="11" s="1"/>
  <c r="BP71" i="11" s="1"/>
  <c r="BQ71" i="11" s="1"/>
  <c r="BR71" i="11" s="1"/>
  <c r="BS71" i="11" s="1"/>
  <c r="BM88" i="11" s="1"/>
  <c r="BG3" i="11"/>
  <c r="BH3" i="11" s="1"/>
  <c r="BI3" i="11" s="1"/>
  <c r="BJ3" i="11" s="1"/>
  <c r="BD20" i="11" s="1"/>
  <c r="BE20" i="11" s="1"/>
  <c r="BF20" i="11" s="1"/>
  <c r="BG20" i="11" s="1"/>
  <c r="BH20" i="11" s="1"/>
  <c r="BI20" i="11" s="1"/>
  <c r="BJ20" i="11" s="1"/>
  <c r="BD37" i="11" s="1"/>
  <c r="BE37" i="11" s="1"/>
  <c r="BF37" i="11" s="1"/>
  <c r="BG37" i="11" s="1"/>
  <c r="BH37" i="11" s="1"/>
  <c r="BI37" i="11" s="1"/>
  <c r="BJ37" i="11" s="1"/>
  <c r="BD54" i="11" s="1"/>
  <c r="BE54" i="11" s="1"/>
  <c r="BF54" i="11" s="1"/>
  <c r="BG54" i="11" s="1"/>
  <c r="BH54" i="11" s="1"/>
  <c r="BI54" i="11" s="1"/>
  <c r="BJ54" i="11" s="1"/>
  <c r="BD71" i="11" s="1"/>
  <c r="BE71" i="11" s="1"/>
  <c r="BF71" i="11" s="1"/>
  <c r="BG71" i="11" s="1"/>
  <c r="BH71" i="11" s="1"/>
  <c r="AQ3" i="11"/>
  <c r="AR3" i="11" s="1"/>
  <c r="AL20" i="11" s="1"/>
  <c r="AM20" i="11" s="1"/>
  <c r="AN20" i="11" s="1"/>
  <c r="AO20" i="11" s="1"/>
  <c r="AP20" i="11" s="1"/>
  <c r="AQ20" i="11" s="1"/>
  <c r="AR20" i="11" s="1"/>
  <c r="AL37" i="11" s="1"/>
  <c r="AM37" i="11" s="1"/>
  <c r="AN37" i="11" s="1"/>
  <c r="AO37" i="11" s="1"/>
  <c r="AP37" i="11" s="1"/>
  <c r="AQ37" i="11" s="1"/>
  <c r="AR37" i="11" s="1"/>
  <c r="AL54" i="11" s="1"/>
  <c r="AM54" i="11" s="1"/>
  <c r="AN54" i="11" s="1"/>
  <c r="AO54" i="11" s="1"/>
  <c r="AP54" i="11" s="1"/>
  <c r="AQ54" i="11" s="1"/>
  <c r="AR54" i="11" s="1"/>
  <c r="AL71" i="11" s="1"/>
  <c r="AM71" i="11" s="1"/>
  <c r="AN71" i="11" s="1"/>
  <c r="AO71" i="11" s="1"/>
  <c r="AP71" i="11" s="1"/>
  <c r="AQ71" i="11" s="1"/>
  <c r="AR71" i="11" s="1"/>
  <c r="AF3" i="11"/>
  <c r="AG3" i="11" s="1"/>
  <c r="AH3" i="11" s="1"/>
  <c r="AI3" i="11" s="1"/>
  <c r="AC20" i="11" s="1"/>
  <c r="AD20" i="11" s="1"/>
  <c r="AE20" i="11" s="1"/>
  <c r="AF20" i="11" s="1"/>
  <c r="AG20" i="11" s="1"/>
  <c r="AH20" i="11" s="1"/>
  <c r="AI20" i="11" s="1"/>
  <c r="AC37" i="11" s="1"/>
  <c r="AD37" i="11" s="1"/>
  <c r="AE37" i="11" s="1"/>
  <c r="AF37" i="11" s="1"/>
  <c r="AG37" i="11" s="1"/>
  <c r="AH37" i="11" s="1"/>
  <c r="AI37" i="11" s="1"/>
  <c r="AC54" i="11" s="1"/>
  <c r="AD54" i="11" s="1"/>
  <c r="AE54" i="11" s="1"/>
  <c r="AF54" i="11" s="1"/>
  <c r="AG54" i="11" s="1"/>
  <c r="AH54" i="11" s="1"/>
  <c r="AI54" i="11" s="1"/>
  <c r="AC71" i="11" s="1"/>
  <c r="AD71" i="11" s="1"/>
  <c r="AE71" i="11" s="1"/>
  <c r="AF71" i="11" s="1"/>
  <c r="T20" i="11"/>
  <c r="U20" i="11" s="1"/>
  <c r="V20" i="11" s="1"/>
  <c r="W20" i="11" s="1"/>
  <c r="X20" i="11" s="1"/>
  <c r="Y20" i="11" s="1"/>
  <c r="Z20" i="11" s="1"/>
  <c r="T37" i="11" s="1"/>
  <c r="U37" i="11" s="1"/>
  <c r="V37" i="11" s="1"/>
  <c r="W37" i="11" s="1"/>
  <c r="X37" i="11" s="1"/>
  <c r="Y37" i="11" s="1"/>
  <c r="Z37" i="11" s="1"/>
  <c r="T54" i="11" s="1"/>
  <c r="U54" i="11" s="1"/>
  <c r="V54" i="11" s="1"/>
  <c r="W54" i="11" s="1"/>
  <c r="X54" i="11" s="1"/>
  <c r="Y54" i="11" s="1"/>
  <c r="Z54" i="11" s="1"/>
  <c r="T71" i="11" s="1"/>
  <c r="U71" i="11" s="1"/>
  <c r="V71" i="11" s="1"/>
  <c r="W71" i="11" s="1"/>
  <c r="X71" i="11" s="1"/>
  <c r="Y71" i="11" s="1"/>
  <c r="Z71" i="11" s="1"/>
  <c r="T88" i="11" s="1"/>
  <c r="U88" i="11" s="1"/>
  <c r="Q3" i="11"/>
  <c r="K20" i="11" s="1"/>
  <c r="L20" i="11" s="1"/>
  <c r="M20" i="11" s="1"/>
  <c r="N20" i="11" s="1"/>
  <c r="O20" i="11" s="1"/>
  <c r="P20" i="11" s="1"/>
  <c r="Q20" i="11" s="1"/>
  <c r="K37" i="11" s="1"/>
  <c r="L37" i="11" s="1"/>
  <c r="M37" i="11" s="1"/>
  <c r="N37" i="11" s="1"/>
  <c r="O37" i="11" s="1"/>
  <c r="P37" i="11" s="1"/>
  <c r="Q37" i="11" s="1"/>
  <c r="K54" i="11" s="1"/>
  <c r="L54" i="11" s="1"/>
  <c r="M54" i="11" s="1"/>
  <c r="N54" i="11" s="1"/>
  <c r="O54" i="11" s="1"/>
  <c r="P54" i="11" s="1"/>
  <c r="Q54" i="11" s="1"/>
  <c r="K71" i="11" s="1"/>
  <c r="L71" i="11" s="1"/>
  <c r="M71" i="11" s="1"/>
  <c r="N71" i="11" s="1"/>
  <c r="O71" i="11" s="1"/>
  <c r="P71" i="11" s="1"/>
  <c r="AP92" i="10"/>
  <c r="AN98" i="10"/>
  <c r="E112" i="10"/>
  <c r="G123" i="10"/>
  <c r="G119" i="10"/>
  <c r="F121" i="10"/>
  <c r="E121" i="10"/>
  <c r="D121" i="10"/>
  <c r="C121" i="10"/>
  <c r="B121" i="10"/>
  <c r="B115" i="10"/>
  <c r="B116" i="10" s="1"/>
  <c r="CW88" i="9"/>
  <c r="CG3" i="10"/>
  <c r="CH3" i="10" s="1"/>
  <c r="CI3" i="10" s="1"/>
  <c r="CJ3" i="10" s="1"/>
  <c r="CK3" i="10" s="1"/>
  <c r="CE20" i="10" s="1"/>
  <c r="CF20" i="10" s="1"/>
  <c r="CG20" i="10" s="1"/>
  <c r="CH20" i="10" s="1"/>
  <c r="CI20" i="10" s="1"/>
  <c r="CJ20" i="10" s="1"/>
  <c r="CK20" i="10" s="1"/>
  <c r="CE37" i="10" s="1"/>
  <c r="CF37" i="10" s="1"/>
  <c r="CG37" i="10" s="1"/>
  <c r="CH37" i="10" s="1"/>
  <c r="CI37" i="10" s="1"/>
  <c r="CJ37" i="10" s="1"/>
  <c r="CK37" i="10" s="1"/>
  <c r="CE54" i="10" s="1"/>
  <c r="CF54" i="10" s="1"/>
  <c r="CG54" i="10" s="1"/>
  <c r="CH54" i="10" s="1"/>
  <c r="CI54" i="10" s="1"/>
  <c r="CJ54" i="10" s="1"/>
  <c r="CK54" i="10" s="1"/>
  <c r="CE71" i="10" s="1"/>
  <c r="CF71" i="10" s="1"/>
  <c r="CG71" i="10" s="1"/>
  <c r="CH71" i="10" s="1"/>
  <c r="BV20" i="10"/>
  <c r="BW20" i="10" s="1"/>
  <c r="BX20" i="10" s="1"/>
  <c r="BY20" i="10" s="1"/>
  <c r="BZ20" i="10" s="1"/>
  <c r="CA20" i="10" s="1"/>
  <c r="CB20" i="10" s="1"/>
  <c r="BV37" i="10" s="1"/>
  <c r="BW37" i="10" s="1"/>
  <c r="BX37" i="10" s="1"/>
  <c r="BY37" i="10" s="1"/>
  <c r="BZ37" i="10" s="1"/>
  <c r="CA37" i="10" s="1"/>
  <c r="CB37" i="10" s="1"/>
  <c r="BV54" i="10" s="1"/>
  <c r="BW54" i="10" s="1"/>
  <c r="BX54" i="10" s="1"/>
  <c r="BY54" i="10" s="1"/>
  <c r="BZ54" i="10" s="1"/>
  <c r="CA54" i="10" s="1"/>
  <c r="CB54" i="10" s="1"/>
  <c r="BV71" i="10" s="1"/>
  <c r="BW71" i="10" s="1"/>
  <c r="BX71" i="10" s="1"/>
  <c r="BY71" i="10" s="1"/>
  <c r="BZ71" i="10" s="1"/>
  <c r="CA71" i="10" s="1"/>
  <c r="CB71" i="10" s="1"/>
  <c r="BV88" i="10" s="1"/>
  <c r="BQ3" i="10"/>
  <c r="BR3" i="10" s="1"/>
  <c r="BS3" i="10" s="1"/>
  <c r="BM20" i="10" s="1"/>
  <c r="BN20" i="10" s="1"/>
  <c r="BO20" i="10" s="1"/>
  <c r="BP20" i="10" s="1"/>
  <c r="BQ20" i="10" s="1"/>
  <c r="BR20" i="10" s="1"/>
  <c r="BS20" i="10" s="1"/>
  <c r="BM37" i="10" s="1"/>
  <c r="BN37" i="10" s="1"/>
  <c r="BO37" i="10" s="1"/>
  <c r="BP37" i="10" s="1"/>
  <c r="BQ37" i="10" s="1"/>
  <c r="BR37" i="10" s="1"/>
  <c r="BS37" i="10" s="1"/>
  <c r="BM54" i="10" s="1"/>
  <c r="BN54" i="10" s="1"/>
  <c r="BO54" i="10" s="1"/>
  <c r="BP54" i="10" s="1"/>
  <c r="BQ54" i="10" s="1"/>
  <c r="BR54" i="10" s="1"/>
  <c r="BS54" i="10" s="1"/>
  <c r="BM71" i="10" s="1"/>
  <c r="BN71" i="10" s="1"/>
  <c r="BO71" i="10" s="1"/>
  <c r="BP71" i="10" s="1"/>
  <c r="BQ71" i="10" s="1"/>
  <c r="BR71" i="10" s="1"/>
  <c r="BE3" i="10"/>
  <c r="BF3" i="10" s="1"/>
  <c r="BG3" i="10" s="1"/>
  <c r="BH3" i="10" s="1"/>
  <c r="BI3" i="10" s="1"/>
  <c r="BJ3" i="10" s="1"/>
  <c r="BD20" i="10" s="1"/>
  <c r="BE20" i="10" s="1"/>
  <c r="BF20" i="10" s="1"/>
  <c r="BG20" i="10" s="1"/>
  <c r="BH20" i="10" s="1"/>
  <c r="BI20" i="10" s="1"/>
  <c r="BJ20" i="10" s="1"/>
  <c r="BD37" i="10" s="1"/>
  <c r="BE37" i="10" s="1"/>
  <c r="BF37" i="10" s="1"/>
  <c r="BG37" i="10" s="1"/>
  <c r="BH37" i="10" s="1"/>
  <c r="BI37" i="10" s="1"/>
  <c r="BJ37" i="10" s="1"/>
  <c r="BD54" i="10" s="1"/>
  <c r="BE54" i="10" s="1"/>
  <c r="BF54" i="10" s="1"/>
  <c r="BG54" i="10" s="1"/>
  <c r="BH54" i="10" s="1"/>
  <c r="BI54" i="10" s="1"/>
  <c r="BJ54" i="10" s="1"/>
  <c r="BD71" i="10" s="1"/>
  <c r="BE71" i="10" s="1"/>
  <c r="BF71" i="10" s="1"/>
  <c r="BA3" i="10"/>
  <c r="AU20" i="10" s="1"/>
  <c r="AV20" i="10" s="1"/>
  <c r="AW20" i="10" s="1"/>
  <c r="AX20" i="10" s="1"/>
  <c r="AY20" i="10" s="1"/>
  <c r="AZ20" i="10" s="1"/>
  <c r="BA20" i="10" s="1"/>
  <c r="AU37" i="10" s="1"/>
  <c r="AV37" i="10" s="1"/>
  <c r="AW37" i="10" s="1"/>
  <c r="AX37" i="10" s="1"/>
  <c r="AY37" i="10" s="1"/>
  <c r="AZ37" i="10" s="1"/>
  <c r="BA37" i="10" s="1"/>
  <c r="AU54" i="10" s="1"/>
  <c r="AV54" i="10" s="1"/>
  <c r="AW54" i="10" s="1"/>
  <c r="AX54" i="10" s="1"/>
  <c r="AY54" i="10" s="1"/>
  <c r="AZ54" i="10" s="1"/>
  <c r="BA54" i="10" s="1"/>
  <c r="AU71" i="10" s="1"/>
  <c r="AV71" i="10" s="1"/>
  <c r="AW71" i="10" s="1"/>
  <c r="AX71" i="10" s="1"/>
  <c r="AY71" i="10" s="1"/>
  <c r="AZ71" i="10" s="1"/>
  <c r="BA71" i="10" s="1"/>
  <c r="AO3" i="10"/>
  <c r="AP3" i="10" s="1"/>
  <c r="AQ3" i="10" s="1"/>
  <c r="AR3" i="10" s="1"/>
  <c r="AL20" i="10" s="1"/>
  <c r="AM20" i="10" s="1"/>
  <c r="AN20" i="10" s="1"/>
  <c r="AO20" i="10" s="1"/>
  <c r="AP20" i="10" s="1"/>
  <c r="AQ20" i="10" s="1"/>
  <c r="AR20" i="10" s="1"/>
  <c r="AL37" i="10" s="1"/>
  <c r="AM37" i="10" s="1"/>
  <c r="AN37" i="10" s="1"/>
  <c r="AO37" i="10" s="1"/>
  <c r="AP37" i="10" s="1"/>
  <c r="AQ37" i="10" s="1"/>
  <c r="AR37" i="10" s="1"/>
  <c r="AL54" i="10" s="1"/>
  <c r="AM54" i="10" s="1"/>
  <c r="AN54" i="10" s="1"/>
  <c r="AO54" i="10" s="1"/>
  <c r="AP54" i="10" s="1"/>
  <c r="AQ54" i="10" s="1"/>
  <c r="AR54" i="10" s="1"/>
  <c r="AL71" i="10" s="1"/>
  <c r="AM71" i="10" s="1"/>
  <c r="AN71" i="10" s="1"/>
  <c r="AO71" i="10" s="1"/>
  <c r="AP71" i="10" s="1"/>
  <c r="AD3" i="10"/>
  <c r="AE3" i="10" s="1"/>
  <c r="AF3" i="10" s="1"/>
  <c r="AG3" i="10" s="1"/>
  <c r="AH3" i="10" s="1"/>
  <c r="AI3" i="10" s="1"/>
  <c r="AC20" i="10" s="1"/>
  <c r="AD20" i="10" s="1"/>
  <c r="AE20" i="10" s="1"/>
  <c r="AF20" i="10" s="1"/>
  <c r="AG20" i="10" s="1"/>
  <c r="AH20" i="10" s="1"/>
  <c r="AI20" i="10" s="1"/>
  <c r="AC37" i="10" s="1"/>
  <c r="AD37" i="10" s="1"/>
  <c r="AE37" i="10" s="1"/>
  <c r="AF37" i="10" s="1"/>
  <c r="AG37" i="10" s="1"/>
  <c r="AH37" i="10" s="1"/>
  <c r="AI37" i="10" s="1"/>
  <c r="AC54" i="10" s="1"/>
  <c r="AD54" i="10" s="1"/>
  <c r="AE54" i="10" s="1"/>
  <c r="AF54" i="10" s="1"/>
  <c r="AG54" i="10" s="1"/>
  <c r="AH54" i="10" s="1"/>
  <c r="AI54" i="10" s="1"/>
  <c r="AC71" i="10" s="1"/>
  <c r="AD71" i="10" s="1"/>
  <c r="Y3" i="10"/>
  <c r="Z3" i="10" s="1"/>
  <c r="T20" i="10" s="1"/>
  <c r="U20" i="10" s="1"/>
  <c r="V20" i="10" s="1"/>
  <c r="W20" i="10" s="1"/>
  <c r="X20" i="10" s="1"/>
  <c r="Y20" i="10" s="1"/>
  <c r="Z20" i="10" s="1"/>
  <c r="T37" i="10" s="1"/>
  <c r="U37" i="10" s="1"/>
  <c r="V37" i="10" s="1"/>
  <c r="W37" i="10" s="1"/>
  <c r="X37" i="10" s="1"/>
  <c r="Y37" i="10" s="1"/>
  <c r="Z37" i="10" s="1"/>
  <c r="T54" i="10" s="1"/>
  <c r="U54" i="10" s="1"/>
  <c r="V54" i="10" s="1"/>
  <c r="W54" i="10" s="1"/>
  <c r="X54" i="10" s="1"/>
  <c r="Y54" i="10" s="1"/>
  <c r="Z54" i="10" s="1"/>
  <c r="T71" i="10" s="1"/>
  <c r="U71" i="10" s="1"/>
  <c r="V71" i="10" s="1"/>
  <c r="W71" i="10" s="1"/>
  <c r="X71" i="10" s="1"/>
  <c r="Y71" i="10" s="1"/>
  <c r="Z71" i="10" s="1"/>
  <c r="P3" i="10"/>
  <c r="Q3" i="10" s="1"/>
  <c r="K20" i="10" s="1"/>
  <c r="L20" i="10" s="1"/>
  <c r="M20" i="10" s="1"/>
  <c r="N20" i="10" s="1"/>
  <c r="O20" i="10" s="1"/>
  <c r="P20" i="10" s="1"/>
  <c r="Q20" i="10" s="1"/>
  <c r="K37" i="10" s="1"/>
  <c r="L37" i="10" s="1"/>
  <c r="M37" i="10" s="1"/>
  <c r="N37" i="10" s="1"/>
  <c r="O37" i="10" s="1"/>
  <c r="P37" i="10" s="1"/>
  <c r="Q37" i="10" s="1"/>
  <c r="K54" i="10" s="1"/>
  <c r="L54" i="10" s="1"/>
  <c r="M54" i="10" s="1"/>
  <c r="N54" i="10" s="1"/>
  <c r="O54" i="10" s="1"/>
  <c r="P54" i="10" s="1"/>
  <c r="Q54" i="10" s="1"/>
  <c r="K71" i="10" s="1"/>
  <c r="L71" i="10" s="1"/>
  <c r="M71" i="10" s="1"/>
  <c r="N71" i="10" s="1"/>
  <c r="D3" i="10"/>
  <c r="E3" i="10" s="1"/>
  <c r="F3" i="10" s="1"/>
  <c r="G3" i="10" s="1"/>
  <c r="H3" i="10" s="1"/>
  <c r="B20" i="10" s="1"/>
  <c r="C20" i="10" s="1"/>
  <c r="D20" i="10" s="1"/>
  <c r="E20" i="10" s="1"/>
  <c r="F20" i="10" s="1"/>
  <c r="G20" i="10" s="1"/>
  <c r="H20" i="10" s="1"/>
  <c r="B37" i="10" s="1"/>
  <c r="C37" i="10" s="1"/>
  <c r="D37" i="10" s="1"/>
  <c r="E37" i="10" s="1"/>
  <c r="F37" i="10" s="1"/>
  <c r="G37" i="10" s="1"/>
  <c r="H37" i="10" s="1"/>
  <c r="B54" i="10" s="1"/>
  <c r="C54" i="10" s="1"/>
  <c r="D54" i="10" s="1"/>
  <c r="E54" i="10" s="1"/>
  <c r="F54" i="10" s="1"/>
  <c r="G54" i="10" s="1"/>
  <c r="H54" i="10" s="1"/>
  <c r="B71" i="10" s="1"/>
  <c r="C71" i="10" s="1"/>
  <c r="D71" i="10" s="1"/>
  <c r="E71" i="10" s="1"/>
  <c r="BO176" i="7"/>
  <c r="BN176" i="7"/>
  <c r="U6" i="9"/>
  <c r="U5" i="9"/>
  <c r="AF90" i="8"/>
  <c r="M64" i="8"/>
  <c r="DA93" i="7"/>
  <c r="DA92" i="7"/>
  <c r="DA91" i="7"/>
  <c r="DA90" i="7"/>
  <c r="DA89" i="7"/>
  <c r="DA88" i="7"/>
  <c r="G3" i="7"/>
  <c r="H3" i="7" s="1"/>
  <c r="B20" i="7" s="1"/>
  <c r="C20" i="7" s="1"/>
  <c r="D20" i="7" s="1"/>
  <c r="E20" i="7" s="1"/>
  <c r="F20" i="7" s="1"/>
  <c r="G20" i="7" s="1"/>
  <c r="H20" i="7" s="1"/>
  <c r="B37" i="7" s="1"/>
  <c r="C37" i="7" s="1"/>
  <c r="D37" i="7" s="1"/>
  <c r="E37" i="7" s="1"/>
  <c r="F37" i="7" s="1"/>
  <c r="G37" i="7" s="1"/>
  <c r="H37" i="7" s="1"/>
  <c r="B54" i="7" s="1"/>
  <c r="C54" i="7" s="1"/>
  <c r="D54" i="7" s="1"/>
  <c r="E54" i="7" s="1"/>
  <c r="F54" i="7" s="1"/>
  <c r="G54" i="7" s="1"/>
  <c r="H54" i="7" s="1"/>
  <c r="B71" i="7" s="1"/>
  <c r="C71" i="7" s="1"/>
  <c r="D71" i="7" s="1"/>
  <c r="E71" i="7" s="1"/>
  <c r="F71" i="7" s="1"/>
  <c r="G71" i="7" s="1"/>
  <c r="H71" i="7" s="1"/>
  <c r="AM3" i="8"/>
  <c r="AN3" i="8" s="1"/>
  <c r="AO3" i="8" s="1"/>
  <c r="AP3" i="8" s="1"/>
  <c r="AQ3" i="8" s="1"/>
  <c r="AR3" i="8" s="1"/>
  <c r="AL20" i="8" s="1"/>
  <c r="AM20" i="8" s="1"/>
  <c r="AN20" i="8" s="1"/>
  <c r="AO20" i="8" s="1"/>
  <c r="AP20" i="8" s="1"/>
  <c r="AQ20" i="8" s="1"/>
  <c r="AR20" i="8" s="1"/>
  <c r="AL37" i="8" s="1"/>
  <c r="AM37" i="8" s="1"/>
  <c r="AN37" i="8" s="1"/>
  <c r="AO37" i="8" s="1"/>
  <c r="AP37" i="8" s="1"/>
  <c r="AQ37" i="8" s="1"/>
  <c r="AR37" i="8" s="1"/>
  <c r="AL54" i="8" s="1"/>
  <c r="AM54" i="8" s="1"/>
  <c r="AN54" i="8" s="1"/>
  <c r="AO54" i="8" s="1"/>
  <c r="AP54" i="8" s="1"/>
  <c r="AQ54" i="8" s="1"/>
  <c r="AR54" i="8" s="1"/>
  <c r="AL71" i="8" s="1"/>
  <c r="AM71" i="8" s="1"/>
  <c r="AN71" i="8" s="1"/>
  <c r="T105" i="8"/>
  <c r="U105" i="8" s="1"/>
  <c r="BD193" i="8"/>
  <c r="BG140" i="8"/>
  <c r="BG139" i="8"/>
  <c r="BG138" i="8"/>
  <c r="BG137" i="8"/>
  <c r="BG136" i="8"/>
  <c r="BG135" i="8"/>
  <c r="BO134" i="8"/>
  <c r="BG134" i="8"/>
  <c r="BG133" i="8"/>
  <c r="BG132" i="8"/>
  <c r="BG131" i="8"/>
  <c r="BG130" i="8"/>
  <c r="BG129" i="8"/>
  <c r="BG128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AX113" i="8"/>
  <c r="AX112" i="8"/>
  <c r="AX111" i="8"/>
  <c r="AX110" i="8"/>
  <c r="AX109" i="8"/>
  <c r="AX108" i="8"/>
  <c r="AX107" i="8"/>
  <c r="AS107" i="8"/>
  <c r="AS108" i="8" s="1"/>
  <c r="AS109" i="8" s="1"/>
  <c r="AS110" i="8" s="1"/>
  <c r="AS111" i="8" s="1"/>
  <c r="AS112" i="8" s="1"/>
  <c r="AS113" i="8" s="1"/>
  <c r="BB114" i="8" s="1"/>
  <c r="BB115" i="8" s="1"/>
  <c r="BB116" i="8" s="1"/>
  <c r="BB117" i="8" s="1"/>
  <c r="BB118" i="8" s="1"/>
  <c r="BB119" i="8" s="1"/>
  <c r="BB120" i="8" s="1"/>
  <c r="BB121" i="8" s="1"/>
  <c r="BB122" i="8" s="1"/>
  <c r="BB123" i="8" s="1"/>
  <c r="BB124" i="8" s="1"/>
  <c r="BB125" i="8" s="1"/>
  <c r="BB126" i="8" s="1"/>
  <c r="BB127" i="8" s="1"/>
  <c r="BB128" i="8" s="1"/>
  <c r="BB129" i="8" s="1"/>
  <c r="BB130" i="8" s="1"/>
  <c r="BB131" i="8" s="1"/>
  <c r="BB132" i="8" s="1"/>
  <c r="BB133" i="8" s="1"/>
  <c r="BB134" i="8" s="1"/>
  <c r="BB135" i="8" s="1"/>
  <c r="BB136" i="8" s="1"/>
  <c r="BB137" i="8" s="1"/>
  <c r="BB138" i="8" s="1"/>
  <c r="BB139" i="8" s="1"/>
  <c r="BB140" i="8" s="1"/>
  <c r="BB141" i="8" s="1"/>
  <c r="BB142" i="8" s="1"/>
  <c r="BB143" i="8" s="1"/>
  <c r="BB144" i="8" s="1"/>
  <c r="BB145" i="8" s="1"/>
  <c r="BB146" i="8" s="1"/>
  <c r="BB147" i="8" s="1"/>
  <c r="BB148" i="8" s="1"/>
  <c r="BB149" i="8" s="1"/>
  <c r="BB150" i="8" s="1"/>
  <c r="BB151" i="8" s="1"/>
  <c r="BB152" i="8" s="1"/>
  <c r="BB153" i="8" s="1"/>
  <c r="BB154" i="8" s="1"/>
  <c r="BB155" i="8" s="1"/>
  <c r="BB156" i="8" s="1"/>
  <c r="BB157" i="8" s="1"/>
  <c r="BB158" i="8" s="1"/>
  <c r="BB159" i="8" s="1"/>
  <c r="BB160" i="8" s="1"/>
  <c r="BB161" i="8" s="1"/>
  <c r="BB162" i="8" s="1"/>
  <c r="BB163" i="8" s="1"/>
  <c r="BB164" i="8" s="1"/>
  <c r="BB165" i="8" s="1"/>
  <c r="BB166" i="8" s="1"/>
  <c r="BB167" i="8" s="1"/>
  <c r="BB168" i="8" s="1"/>
  <c r="BB169" i="8" s="1"/>
  <c r="BB170" i="8" s="1"/>
  <c r="BB171" i="8" s="1"/>
  <c r="BB172" i="8" s="1"/>
  <c r="BB173" i="8" s="1"/>
  <c r="BB174" i="8" s="1"/>
  <c r="BB175" i="8" s="1"/>
  <c r="BB176" i="8" s="1"/>
  <c r="BB177" i="8" s="1"/>
  <c r="BB178" i="8" s="1"/>
  <c r="BB179" i="8" s="1"/>
  <c r="BB180" i="8" s="1"/>
  <c r="BB181" i="8" s="1"/>
  <c r="BB182" i="8" s="1"/>
  <c r="BB183" i="8" s="1"/>
  <c r="BB184" i="8" s="1"/>
  <c r="BB185" i="8" s="1"/>
  <c r="BB186" i="8" s="1"/>
  <c r="BB187" i="8" s="1"/>
  <c r="BB188" i="8" s="1"/>
  <c r="BB189" i="8" s="1"/>
  <c r="BB190" i="8" s="1"/>
  <c r="BB191" i="8" s="1"/>
  <c r="BB192" i="8" s="1"/>
  <c r="AX106" i="8"/>
  <c r="DB3" i="8"/>
  <c r="DC3" i="8" s="1"/>
  <c r="CW20" i="8" s="1"/>
  <c r="CX20" i="8" s="1"/>
  <c r="CY20" i="8" s="1"/>
  <c r="CZ20" i="8" s="1"/>
  <c r="DA20" i="8" s="1"/>
  <c r="DB20" i="8" s="1"/>
  <c r="DC20" i="8" s="1"/>
  <c r="CW37" i="8" s="1"/>
  <c r="CX37" i="8" s="1"/>
  <c r="CY37" i="8" s="1"/>
  <c r="CZ37" i="8" s="1"/>
  <c r="DA37" i="8" s="1"/>
  <c r="DB37" i="8" s="1"/>
  <c r="DC37" i="8" s="1"/>
  <c r="CW54" i="8" s="1"/>
  <c r="CX54" i="8" s="1"/>
  <c r="CY54" i="8" s="1"/>
  <c r="CZ54" i="8" s="1"/>
  <c r="DA54" i="8" s="1"/>
  <c r="DB54" i="8" s="1"/>
  <c r="DC54" i="8" s="1"/>
  <c r="CW71" i="8" s="1"/>
  <c r="CX71" i="8" s="1"/>
  <c r="CY71" i="8" s="1"/>
  <c r="CZ71" i="8" s="1"/>
  <c r="DA71" i="8" s="1"/>
  <c r="DB71" i="8" s="1"/>
  <c r="DC71" i="8" s="1"/>
  <c r="CQ3" i="8"/>
  <c r="CR3" i="8" s="1"/>
  <c r="CS3" i="8" s="1"/>
  <c r="CT3" i="8" s="1"/>
  <c r="CN20" i="8" s="1"/>
  <c r="CO20" i="8" s="1"/>
  <c r="CP20" i="8" s="1"/>
  <c r="CQ20" i="8" s="1"/>
  <c r="CR20" i="8" s="1"/>
  <c r="CS20" i="8" s="1"/>
  <c r="CT20" i="8" s="1"/>
  <c r="CN37" i="8" s="1"/>
  <c r="CO37" i="8" s="1"/>
  <c r="CP37" i="8" s="1"/>
  <c r="CQ37" i="8" s="1"/>
  <c r="CR37" i="8" s="1"/>
  <c r="CS37" i="8" s="1"/>
  <c r="CT37" i="8" s="1"/>
  <c r="CN54" i="8" s="1"/>
  <c r="CO54" i="8" s="1"/>
  <c r="CP54" i="8" s="1"/>
  <c r="CQ54" i="8" s="1"/>
  <c r="CR54" i="8" s="1"/>
  <c r="CS54" i="8" s="1"/>
  <c r="CT54" i="8" s="1"/>
  <c r="CN71" i="8" s="1"/>
  <c r="CO71" i="8" s="1"/>
  <c r="CP71" i="8" s="1"/>
  <c r="CQ71" i="8" s="1"/>
  <c r="CK3" i="8"/>
  <c r="CE20" i="8" s="1"/>
  <c r="CF20" i="8" s="1"/>
  <c r="CG20" i="8" s="1"/>
  <c r="CH20" i="8" s="1"/>
  <c r="CI20" i="8" s="1"/>
  <c r="CJ20" i="8" s="1"/>
  <c r="CK20" i="8" s="1"/>
  <c r="CE37" i="8" s="1"/>
  <c r="CF37" i="8" s="1"/>
  <c r="CG37" i="8" s="1"/>
  <c r="CH37" i="8" s="1"/>
  <c r="CI37" i="8" s="1"/>
  <c r="CJ37" i="8" s="1"/>
  <c r="CK37" i="8" s="1"/>
  <c r="CE54" i="8" s="1"/>
  <c r="CF54" i="8" s="1"/>
  <c r="CG54" i="8" s="1"/>
  <c r="CH54" i="8" s="1"/>
  <c r="CI54" i="8" s="1"/>
  <c r="CJ54" i="8" s="1"/>
  <c r="CK54" i="8" s="1"/>
  <c r="CE71" i="8" s="1"/>
  <c r="CF71" i="8" s="1"/>
  <c r="CG71" i="8" s="1"/>
  <c r="CH71" i="8" s="1"/>
  <c r="CI71" i="8" s="1"/>
  <c r="CJ71" i="8" s="1"/>
  <c r="CK71" i="8" s="1"/>
  <c r="CE88" i="8" s="1"/>
  <c r="CF88" i="8" s="1"/>
  <c r="CA3" i="8"/>
  <c r="CB3" i="8" s="1"/>
  <c r="BV20" i="8" s="1"/>
  <c r="BW20" i="8" s="1"/>
  <c r="BX20" i="8" s="1"/>
  <c r="BY20" i="8" s="1"/>
  <c r="BZ20" i="8" s="1"/>
  <c r="CA20" i="8" s="1"/>
  <c r="CB20" i="8" s="1"/>
  <c r="BV37" i="8" s="1"/>
  <c r="BW37" i="8" s="1"/>
  <c r="BX37" i="8" s="1"/>
  <c r="BY37" i="8" s="1"/>
  <c r="BZ37" i="8" s="1"/>
  <c r="CA37" i="8" s="1"/>
  <c r="CB37" i="8" s="1"/>
  <c r="BV54" i="8" s="1"/>
  <c r="BW54" i="8" s="1"/>
  <c r="BX54" i="8" s="1"/>
  <c r="BY54" i="8" s="1"/>
  <c r="BZ54" i="8" s="1"/>
  <c r="CA54" i="8" s="1"/>
  <c r="CB54" i="8" s="1"/>
  <c r="BV71" i="8" s="1"/>
  <c r="BW71" i="8" s="1"/>
  <c r="BX71" i="8" s="1"/>
  <c r="BY71" i="8" s="1"/>
  <c r="BZ71" i="8" s="1"/>
  <c r="CA71" i="8" s="1"/>
  <c r="BO3" i="8"/>
  <c r="BP3" i="8" s="1"/>
  <c r="BQ3" i="8" s="1"/>
  <c r="BR3" i="8" s="1"/>
  <c r="BS3" i="8" s="1"/>
  <c r="BM20" i="8" s="1"/>
  <c r="BN20" i="8" s="1"/>
  <c r="BO20" i="8" s="1"/>
  <c r="BP20" i="8" s="1"/>
  <c r="BQ20" i="8" s="1"/>
  <c r="BR20" i="8" s="1"/>
  <c r="BS20" i="8" s="1"/>
  <c r="BM37" i="8" s="1"/>
  <c r="BN37" i="8" s="1"/>
  <c r="BO37" i="8" s="1"/>
  <c r="BP37" i="8" s="1"/>
  <c r="BQ37" i="8" s="1"/>
  <c r="BR37" i="8" s="1"/>
  <c r="BS37" i="8" s="1"/>
  <c r="BM54" i="8" s="1"/>
  <c r="BN54" i="8" s="1"/>
  <c r="BO54" i="8" s="1"/>
  <c r="BP54" i="8" s="1"/>
  <c r="BQ54" i="8" s="1"/>
  <c r="BR54" i="8" s="1"/>
  <c r="BS54" i="8" s="1"/>
  <c r="BM71" i="8" s="1"/>
  <c r="BN71" i="8" s="1"/>
  <c r="BO71" i="8" s="1"/>
  <c r="BP71" i="8" s="1"/>
  <c r="BJ3" i="8"/>
  <c r="BD20" i="8" s="1"/>
  <c r="BE20" i="8" s="1"/>
  <c r="BF20" i="8" s="1"/>
  <c r="BG20" i="8" s="1"/>
  <c r="BH20" i="8" s="1"/>
  <c r="BI20" i="8" s="1"/>
  <c r="BJ20" i="8" s="1"/>
  <c r="BD37" i="8" s="1"/>
  <c r="BE37" i="8" s="1"/>
  <c r="BF37" i="8" s="1"/>
  <c r="BG37" i="8" s="1"/>
  <c r="BH37" i="8" s="1"/>
  <c r="BI37" i="8" s="1"/>
  <c r="BJ37" i="8" s="1"/>
  <c r="BD54" i="8" s="1"/>
  <c r="BE54" i="8" s="1"/>
  <c r="BF54" i="8" s="1"/>
  <c r="BG54" i="8" s="1"/>
  <c r="BH54" i="8" s="1"/>
  <c r="BI54" i="8" s="1"/>
  <c r="BJ54" i="8" s="1"/>
  <c r="BD71" i="8" s="1"/>
  <c r="BE71" i="8" s="1"/>
  <c r="BF71" i="8" s="1"/>
  <c r="BG71" i="8" s="1"/>
  <c r="BH71" i="8" s="1"/>
  <c r="BI71" i="8" s="1"/>
  <c r="BJ71" i="8" s="1"/>
  <c r="BD88" i="8" s="1"/>
  <c r="AY3" i="8"/>
  <c r="AZ3" i="8" s="1"/>
  <c r="BA3" i="8" s="1"/>
  <c r="AU20" i="8" s="1"/>
  <c r="AV20" i="8" s="1"/>
  <c r="AW20" i="8" s="1"/>
  <c r="AX20" i="8" s="1"/>
  <c r="AY20" i="8" s="1"/>
  <c r="AZ20" i="8" s="1"/>
  <c r="BA20" i="8" s="1"/>
  <c r="AU37" i="8" s="1"/>
  <c r="AV37" i="8" s="1"/>
  <c r="AW37" i="8" s="1"/>
  <c r="AX37" i="8" s="1"/>
  <c r="AY37" i="8" s="1"/>
  <c r="AZ37" i="8" s="1"/>
  <c r="BA37" i="8" s="1"/>
  <c r="AU54" i="8" s="1"/>
  <c r="AV54" i="8" s="1"/>
  <c r="AW54" i="8" s="1"/>
  <c r="AX54" i="8" s="1"/>
  <c r="AY54" i="8" s="1"/>
  <c r="AZ54" i="8" s="1"/>
  <c r="BA54" i="8" s="1"/>
  <c r="AU71" i="8" s="1"/>
  <c r="AV71" i="8" s="1"/>
  <c r="AW71" i="8" s="1"/>
  <c r="AX71" i="8" s="1"/>
  <c r="AY71" i="8" s="1"/>
  <c r="AI3" i="8"/>
  <c r="AC20" i="8" s="1"/>
  <c r="AD20" i="8"/>
  <c r="AE20" i="8" s="1"/>
  <c r="AF20" i="8" s="1"/>
  <c r="AG20" i="8" s="1"/>
  <c r="AH20" i="8" s="1"/>
  <c r="AI20" i="8" s="1"/>
  <c r="AC37" i="8" s="1"/>
  <c r="AD37" i="8" s="1"/>
  <c r="AE37" i="8" s="1"/>
  <c r="AF37" i="8" s="1"/>
  <c r="AG37" i="8" s="1"/>
  <c r="AH37" i="8" s="1"/>
  <c r="AI37" i="8" s="1"/>
  <c r="AC54" i="8" s="1"/>
  <c r="AD54" i="8" s="1"/>
  <c r="AE54" i="8" s="1"/>
  <c r="AF54" i="8" s="1"/>
  <c r="AG54" i="8" s="1"/>
  <c r="AH54" i="8" s="1"/>
  <c r="AI54" i="8" s="1"/>
  <c r="AC71" i="8" s="1"/>
  <c r="AD71" i="8" s="1"/>
  <c r="AE71" i="8" s="1"/>
  <c r="AF71" i="8" s="1"/>
  <c r="AG71" i="8" s="1"/>
  <c r="AH71" i="8" s="1"/>
  <c r="AI71" i="8" s="1"/>
  <c r="W3" i="8"/>
  <c r="X3" i="8" s="1"/>
  <c r="Y3" i="8" s="1"/>
  <c r="Z3" i="8" s="1"/>
  <c r="T20" i="8" s="1"/>
  <c r="U20" i="8" s="1"/>
  <c r="V20" i="8" s="1"/>
  <c r="W20" i="8" s="1"/>
  <c r="X20" i="8" s="1"/>
  <c r="Y20" i="8" s="1"/>
  <c r="Z20" i="8" s="1"/>
  <c r="T37" i="8" s="1"/>
  <c r="U37" i="8" s="1"/>
  <c r="V37" i="8" s="1"/>
  <c r="W37" i="8" s="1"/>
  <c r="X37" i="8" s="1"/>
  <c r="Y37" i="8" s="1"/>
  <c r="Z37" i="8" s="1"/>
  <c r="T54" i="8" s="1"/>
  <c r="U54" i="8" s="1"/>
  <c r="V54" i="8" s="1"/>
  <c r="W54" i="8" s="1"/>
  <c r="X54" i="8" s="1"/>
  <c r="Y54" i="8" s="1"/>
  <c r="Z54" i="8" s="1"/>
  <c r="T71" i="8" s="1"/>
  <c r="U71" i="8" s="1"/>
  <c r="V71" i="8" s="1"/>
  <c r="W71" i="8" s="1"/>
  <c r="X71" i="8" s="1"/>
  <c r="N3" i="8"/>
  <c r="O3" i="8" s="1"/>
  <c r="P3" i="8" s="1"/>
  <c r="Q3" i="8" s="1"/>
  <c r="K20" i="8" s="1"/>
  <c r="L20" i="8" s="1"/>
  <c r="M20" i="8" s="1"/>
  <c r="N20" i="8" s="1"/>
  <c r="O20" i="8" s="1"/>
  <c r="P20" i="8" s="1"/>
  <c r="Q20" i="8" s="1"/>
  <c r="K37" i="8" s="1"/>
  <c r="L37" i="8" s="1"/>
  <c r="M37" i="8" s="1"/>
  <c r="N37" i="8" s="1"/>
  <c r="O37" i="8" s="1"/>
  <c r="P37" i="8" s="1"/>
  <c r="Q37" i="8" s="1"/>
  <c r="K54" i="8" s="1"/>
  <c r="L54" i="8" s="1"/>
  <c r="M54" i="8" s="1"/>
  <c r="N54" i="8" s="1"/>
  <c r="O54" i="8" s="1"/>
  <c r="P54" i="8" s="1"/>
  <c r="Q54" i="8" s="1"/>
  <c r="K71" i="8" s="1"/>
  <c r="L71" i="8" s="1"/>
  <c r="B20" i="8"/>
  <c r="C20" i="8" s="1"/>
  <c r="D20" i="8" s="1"/>
  <c r="E20" i="8" s="1"/>
  <c r="F20" i="8" s="1"/>
  <c r="G20" i="8" s="1"/>
  <c r="H20" i="8" s="1"/>
  <c r="B37" i="8" s="1"/>
  <c r="C37" i="8" s="1"/>
  <c r="D37" i="8" s="1"/>
  <c r="E37" i="8" s="1"/>
  <c r="F37" i="8" s="1"/>
  <c r="G37" i="8" s="1"/>
  <c r="H37" i="8" s="1"/>
  <c r="B54" i="8" s="1"/>
  <c r="C54" i="8" s="1"/>
  <c r="D54" i="8" s="1"/>
  <c r="E54" i="8" s="1"/>
  <c r="F54" i="8" s="1"/>
  <c r="G54" i="8" s="1"/>
  <c r="H54" i="8" s="1"/>
  <c r="B71" i="8" s="1"/>
  <c r="C71" i="8" s="1"/>
  <c r="D71" i="8" s="1"/>
  <c r="E71" i="8" s="1"/>
  <c r="F71" i="8" s="1"/>
  <c r="G71" i="8" s="1"/>
  <c r="H71" i="8" s="1"/>
  <c r="B88" i="8" s="1"/>
  <c r="C88" i="8" s="1"/>
  <c r="BG193" i="8"/>
  <c r="BX117" i="7"/>
  <c r="BP123" i="7"/>
  <c r="BP122" i="7"/>
  <c r="BP121" i="7"/>
  <c r="BP120" i="7"/>
  <c r="BP119" i="7"/>
  <c r="BP118" i="7"/>
  <c r="BP117" i="7"/>
  <c r="BP116" i="7"/>
  <c r="BP115" i="7"/>
  <c r="BP114" i="7"/>
  <c r="BP113" i="7"/>
  <c r="BP112" i="7"/>
  <c r="BP111" i="7"/>
  <c r="BP110" i="7"/>
  <c r="BP109" i="7"/>
  <c r="BP108" i="7"/>
  <c r="BP107" i="7"/>
  <c r="BP106" i="7"/>
  <c r="BP105" i="7"/>
  <c r="BP104" i="7"/>
  <c r="BP103" i="7"/>
  <c r="BP102" i="7"/>
  <c r="BP101" i="7"/>
  <c r="BP100" i="7"/>
  <c r="BP99" i="7"/>
  <c r="BP98" i="7"/>
  <c r="BP97" i="7"/>
  <c r="BP96" i="7"/>
  <c r="BP94" i="7"/>
  <c r="BP93" i="7"/>
  <c r="BP92" i="7"/>
  <c r="BP91" i="7"/>
  <c r="BP90" i="7"/>
  <c r="BP89" i="7"/>
  <c r="BP95" i="7"/>
  <c r="BK90" i="7"/>
  <c r="BK91" i="7" s="1"/>
  <c r="BK92" i="7" s="1"/>
  <c r="BK93" i="7" s="1"/>
  <c r="BK94" i="7" s="1"/>
  <c r="BK95" i="7" s="1"/>
  <c r="BK96" i="7" s="1"/>
  <c r="BK97" i="7" s="1"/>
  <c r="BK98" i="7" s="1"/>
  <c r="BK99" i="7" s="1"/>
  <c r="BK100" i="7" s="1"/>
  <c r="BK101" i="7" s="1"/>
  <c r="BK102" i="7" s="1"/>
  <c r="BK103" i="7" s="1"/>
  <c r="BK104" i="7" s="1"/>
  <c r="BK105" i="7" s="1"/>
  <c r="BK106" i="7" s="1"/>
  <c r="BK107" i="7" s="1"/>
  <c r="BK108" i="7" s="1"/>
  <c r="BK109" i="7" s="1"/>
  <c r="BK110" i="7" s="1"/>
  <c r="BK111" i="7" s="1"/>
  <c r="BK112" i="7" s="1"/>
  <c r="BK113" i="7" s="1"/>
  <c r="BK114" i="7" s="1"/>
  <c r="BK115" i="7" s="1"/>
  <c r="BK116" i="7" s="1"/>
  <c r="BK117" i="7" s="1"/>
  <c r="BK118" i="7" s="1"/>
  <c r="BK119" i="7" s="1"/>
  <c r="BK120" i="7" s="1"/>
  <c r="BK121" i="7" s="1"/>
  <c r="BK122" i="7" s="1"/>
  <c r="BK123" i="7" s="1"/>
  <c r="BK124" i="7" s="1"/>
  <c r="BK125" i="7" s="1"/>
  <c r="BK126" i="7" s="1"/>
  <c r="BK127" i="7" s="1"/>
  <c r="BK128" i="7" s="1"/>
  <c r="BK129" i="7" s="1"/>
  <c r="BK130" i="7" s="1"/>
  <c r="BK131" i="7" s="1"/>
  <c r="BK132" i="7" s="1"/>
  <c r="BK133" i="7" s="1"/>
  <c r="BK134" i="7" s="1"/>
  <c r="BK135" i="7" s="1"/>
  <c r="BK136" i="7" s="1"/>
  <c r="BK137" i="7" s="1"/>
  <c r="BK138" i="7" s="1"/>
  <c r="BK139" i="7" s="1"/>
  <c r="BK140" i="7" s="1"/>
  <c r="BK141" i="7" s="1"/>
  <c r="BK142" i="7" s="1"/>
  <c r="BK143" i="7" s="1"/>
  <c r="BK144" i="7" s="1"/>
  <c r="BK145" i="7" s="1"/>
  <c r="BK146" i="7" s="1"/>
  <c r="BK147" i="7" s="1"/>
  <c r="BK148" i="7" s="1"/>
  <c r="BK149" i="7" s="1"/>
  <c r="BK150" i="7" s="1"/>
  <c r="BK151" i="7" s="1"/>
  <c r="BK152" i="7" s="1"/>
  <c r="BK153" i="7" s="1"/>
  <c r="BK154" i="7" s="1"/>
  <c r="BK155" i="7" s="1"/>
  <c r="BK156" i="7" s="1"/>
  <c r="BK157" i="7" s="1"/>
  <c r="BK158" i="7" s="1"/>
  <c r="BK159" i="7" s="1"/>
  <c r="BK160" i="7" s="1"/>
  <c r="BK161" i="7" s="1"/>
  <c r="BK162" i="7" s="1"/>
  <c r="BK163" i="7" s="1"/>
  <c r="BK164" i="7" s="1"/>
  <c r="BK165" i="7" s="1"/>
  <c r="BK166" i="7" s="1"/>
  <c r="BK167" i="7" s="1"/>
  <c r="BK168" i="7" s="1"/>
  <c r="BK169" i="7" s="1"/>
  <c r="BK170" i="7" s="1"/>
  <c r="BK171" i="7" s="1"/>
  <c r="BK172" i="7" s="1"/>
  <c r="BK173" i="7" s="1"/>
  <c r="BK174" i="7" s="1"/>
  <c r="BK175" i="7" s="1"/>
  <c r="BM176" i="7"/>
  <c r="L3" i="7"/>
  <c r="M3" i="7" s="1"/>
  <c r="N3" i="7" s="1"/>
  <c r="O3" i="7" s="1"/>
  <c r="P3" i="7" s="1"/>
  <c r="Q3" i="7" s="1"/>
  <c r="K20" i="7" s="1"/>
  <c r="L20" i="7" s="1"/>
  <c r="M20" i="7" s="1"/>
  <c r="N20" i="7" s="1"/>
  <c r="O20" i="7" s="1"/>
  <c r="P20" i="7" s="1"/>
  <c r="Q20" i="7" s="1"/>
  <c r="K37" i="7" s="1"/>
  <c r="L37" i="7" s="1"/>
  <c r="M37" i="7" s="1"/>
  <c r="N37" i="7" s="1"/>
  <c r="O37" i="7" s="1"/>
  <c r="P37" i="7" s="1"/>
  <c r="Q37" i="7" s="1"/>
  <c r="K54" i="7" s="1"/>
  <c r="L54" i="7" s="1"/>
  <c r="M54" i="7" s="1"/>
  <c r="N54" i="7" s="1"/>
  <c r="O54" i="7" s="1"/>
  <c r="P54" i="7" s="1"/>
  <c r="Q54" i="7" s="1"/>
  <c r="K71" i="7" s="1"/>
  <c r="V3" i="7"/>
  <c r="W3" i="7" s="1"/>
  <c r="X3" i="7" s="1"/>
  <c r="Y3" i="7" s="1"/>
  <c r="Z3" i="7" s="1"/>
  <c r="T20" i="7" s="1"/>
  <c r="U20" i="7" s="1"/>
  <c r="V20" i="7" s="1"/>
  <c r="W20" i="7" s="1"/>
  <c r="X20" i="7" s="1"/>
  <c r="Y20" i="7" s="1"/>
  <c r="Z20" i="7" s="1"/>
  <c r="T37" i="7" s="1"/>
  <c r="U37" i="7" s="1"/>
  <c r="V37" i="7" s="1"/>
  <c r="W37" i="7" s="1"/>
  <c r="X37" i="7" s="1"/>
  <c r="Y37" i="7" s="1"/>
  <c r="Z37" i="7" s="1"/>
  <c r="T54" i="7" s="1"/>
  <c r="U54" i="7" s="1"/>
  <c r="V54" i="7" s="1"/>
  <c r="W54" i="7" s="1"/>
  <c r="X54" i="7" s="1"/>
  <c r="Y54" i="7" s="1"/>
  <c r="Z54" i="7" s="1"/>
  <c r="T71" i="7" s="1"/>
  <c r="U71" i="7" s="1"/>
  <c r="V71" i="7" s="1"/>
  <c r="W71" i="7" s="1"/>
  <c r="AH3" i="7"/>
  <c r="AI3" i="7" s="1"/>
  <c r="AC20" i="7" s="1"/>
  <c r="AD20" i="7" s="1"/>
  <c r="AE20" i="7" s="1"/>
  <c r="AF20" i="7" s="1"/>
  <c r="AG20" i="7" s="1"/>
  <c r="AH20" i="7" s="1"/>
  <c r="AI20" i="7" s="1"/>
  <c r="AC37" i="7" s="1"/>
  <c r="AD37" i="7" s="1"/>
  <c r="AE37" i="7" s="1"/>
  <c r="AF37" i="7" s="1"/>
  <c r="AG37" i="7" s="1"/>
  <c r="AH37" i="7" s="1"/>
  <c r="AI37" i="7" s="1"/>
  <c r="AC54" i="7" s="1"/>
  <c r="AD54" i="7" s="1"/>
  <c r="AE54" i="7" s="1"/>
  <c r="AF54" i="7" s="1"/>
  <c r="AG54" i="7" s="1"/>
  <c r="AH54" i="7" s="1"/>
  <c r="AI54" i="7" s="1"/>
  <c r="AC71" i="7" s="1"/>
  <c r="AD71" i="7" s="1"/>
  <c r="AE71" i="7" s="1"/>
  <c r="AF71" i="7" s="1"/>
  <c r="AG71" i="7" s="1"/>
  <c r="AH71" i="7" s="1"/>
  <c r="AX3" i="7"/>
  <c r="AY3" i="7" s="1"/>
  <c r="AZ3" i="7" s="1"/>
  <c r="BA3" i="7" s="1"/>
  <c r="AU20" i="7" s="1"/>
  <c r="AV20" i="7" s="1"/>
  <c r="AW20" i="7" s="1"/>
  <c r="AX20" i="7" s="1"/>
  <c r="AY20" i="7" s="1"/>
  <c r="AZ20" i="7" s="1"/>
  <c r="BA20" i="7" s="1"/>
  <c r="AU37" i="7" s="1"/>
  <c r="AV37" i="7" s="1"/>
  <c r="AW37" i="7" s="1"/>
  <c r="AX37" i="7" s="1"/>
  <c r="AY37" i="7" s="1"/>
  <c r="AZ37" i="7" s="1"/>
  <c r="BA37" i="7" s="1"/>
  <c r="AU54" i="7" s="1"/>
  <c r="AV54" i="7" s="1"/>
  <c r="AW54" i="7" s="1"/>
  <c r="AX54" i="7" s="1"/>
  <c r="AY54" i="7" s="1"/>
  <c r="AZ54" i="7" s="1"/>
  <c r="BA54" i="7" s="1"/>
  <c r="AU71" i="7" s="1"/>
  <c r="AV71" i="7" s="1"/>
  <c r="AW71" i="7" s="1"/>
  <c r="AX71" i="7" s="1"/>
  <c r="BI3" i="7"/>
  <c r="BJ3" i="7" s="1"/>
  <c r="BD20" i="7" s="1"/>
  <c r="BE20" i="7" s="1"/>
  <c r="BF20" i="7" s="1"/>
  <c r="BG20" i="7" s="1"/>
  <c r="BH20" i="7" s="1"/>
  <c r="BI20" i="7" s="1"/>
  <c r="BJ20" i="7" s="1"/>
  <c r="BD37" i="7" s="1"/>
  <c r="BE37" i="7" s="1"/>
  <c r="BF37" i="7" s="1"/>
  <c r="BG37" i="7" s="1"/>
  <c r="BH37" i="7" s="1"/>
  <c r="BI37" i="7" s="1"/>
  <c r="BJ37" i="7" s="1"/>
  <c r="BD54" i="7" s="1"/>
  <c r="BE54" i="7" s="1"/>
  <c r="BF54" i="7" s="1"/>
  <c r="BG54" i="7" s="1"/>
  <c r="BH54" i="7" s="1"/>
  <c r="BI54" i="7" s="1"/>
  <c r="BJ54" i="7" s="1"/>
  <c r="BD71" i="7" s="1"/>
  <c r="BE71" i="7" s="1"/>
  <c r="BF71" i="7" s="1"/>
  <c r="BG71" i="7" s="1"/>
  <c r="BH71" i="7" s="1"/>
  <c r="BI71" i="7" s="1"/>
  <c r="BJ71" i="7" s="1"/>
  <c r="BN3" i="7"/>
  <c r="BO3" i="7" s="1"/>
  <c r="BP3" i="7" s="1"/>
  <c r="BQ3" i="7" s="1"/>
  <c r="BR3" i="7" s="1"/>
  <c r="BS3" i="7" s="1"/>
  <c r="BM20" i="7" s="1"/>
  <c r="BN20" i="7" s="1"/>
  <c r="BO20" i="7" s="1"/>
  <c r="BP20" i="7" s="1"/>
  <c r="BQ20" i="7" s="1"/>
  <c r="BR20" i="7" s="1"/>
  <c r="BS20" i="7" s="1"/>
  <c r="BM37" i="7" s="1"/>
  <c r="BN37" i="7" s="1"/>
  <c r="BO37" i="7" s="1"/>
  <c r="BP37" i="7" s="1"/>
  <c r="BQ37" i="7" s="1"/>
  <c r="BR37" i="7" s="1"/>
  <c r="BS37" i="7" s="1"/>
  <c r="BM54" i="7" s="1"/>
  <c r="BN54" i="7" s="1"/>
  <c r="BO54" i="7" s="1"/>
  <c r="BP54" i="7" s="1"/>
  <c r="BQ54" i="7" s="1"/>
  <c r="BR54" i="7" s="1"/>
  <c r="BS54" i="7" s="1"/>
  <c r="BM71" i="7" s="1"/>
  <c r="BN71" i="7" s="1"/>
  <c r="BO71" i="7" s="1"/>
  <c r="BZ3" i="7"/>
  <c r="CA3" i="7" s="1"/>
  <c r="CB3" i="7" s="1"/>
  <c r="BV20" i="7" s="1"/>
  <c r="BW20" i="7" s="1"/>
  <c r="BX20" i="7" s="1"/>
  <c r="BY20" i="7" s="1"/>
  <c r="BZ20" i="7" s="1"/>
  <c r="CA20" i="7" s="1"/>
  <c r="CB20" i="7" s="1"/>
  <c r="BV37" i="7" s="1"/>
  <c r="BW37" i="7" s="1"/>
  <c r="BX37" i="7" s="1"/>
  <c r="BY37" i="7" s="1"/>
  <c r="BZ37" i="7" s="1"/>
  <c r="CA37" i="7" s="1"/>
  <c r="CB37" i="7" s="1"/>
  <c r="BV54" i="7" s="1"/>
  <c r="BW54" i="7" s="1"/>
  <c r="BX54" i="7" s="1"/>
  <c r="BY54" i="7" s="1"/>
  <c r="BZ54" i="7" s="1"/>
  <c r="CA54" i="7" s="1"/>
  <c r="CB54" i="7" s="1"/>
  <c r="BV71" i="7" s="1"/>
  <c r="BW71" i="7" s="1"/>
  <c r="BX71" i="7" s="1"/>
  <c r="BY71" i="7" s="1"/>
  <c r="BZ71" i="7" s="1"/>
  <c r="CK3" i="7"/>
  <c r="CE20" i="7" s="1"/>
  <c r="CF20" i="7" s="1"/>
  <c r="CG20" i="7" s="1"/>
  <c r="CH20" i="7" s="1"/>
  <c r="CI20" i="7" s="1"/>
  <c r="CJ20" i="7" s="1"/>
  <c r="CK20" i="7" s="1"/>
  <c r="CE37" i="7" s="1"/>
  <c r="CF37" i="7" s="1"/>
  <c r="CG37" i="7" s="1"/>
  <c r="CH37" i="7" s="1"/>
  <c r="CI37" i="7" s="1"/>
  <c r="CJ37" i="7" s="1"/>
  <c r="CK37" i="7" s="1"/>
  <c r="CE54" i="7" s="1"/>
  <c r="CF54" i="7" s="1"/>
  <c r="CG54" i="7" s="1"/>
  <c r="CH54" i="7" s="1"/>
  <c r="CI54" i="7" s="1"/>
  <c r="CJ54" i="7" s="1"/>
  <c r="CK54" i="7" s="1"/>
  <c r="CE71" i="7" s="1"/>
  <c r="CF71" i="7" s="1"/>
  <c r="CG71" i="7" s="1"/>
  <c r="CH71" i="7" s="1"/>
  <c r="CI71" i="7" s="1"/>
  <c r="CJ71" i="7" s="1"/>
  <c r="CK71" i="7" s="1"/>
  <c r="CE88" i="7" s="1"/>
  <c r="CO3" i="7"/>
  <c r="CP3" i="7" s="1"/>
  <c r="CQ3" i="7" s="1"/>
  <c r="CR3" i="7" s="1"/>
  <c r="CS3" i="7" s="1"/>
  <c r="CT3" i="7" s="1"/>
  <c r="CN20" i="7" s="1"/>
  <c r="CO20" i="7" s="1"/>
  <c r="CP20" i="7" s="1"/>
  <c r="CQ20" i="7" s="1"/>
  <c r="CR20" i="7" s="1"/>
  <c r="CS20" i="7" s="1"/>
  <c r="CT20" i="7" s="1"/>
  <c r="CN37" i="7" s="1"/>
  <c r="CO37" i="7" s="1"/>
  <c r="CP37" i="7" s="1"/>
  <c r="CQ37" i="7" s="1"/>
  <c r="CR37" i="7" s="1"/>
  <c r="CS37" i="7" s="1"/>
  <c r="CT37" i="7" s="1"/>
  <c r="CN54" i="7" s="1"/>
  <c r="CO54" i="7" s="1"/>
  <c r="CP54" i="7" s="1"/>
  <c r="CQ54" i="7" s="1"/>
  <c r="CR54" i="7" s="1"/>
  <c r="CS54" i="7" s="1"/>
  <c r="CT54" i="7" s="1"/>
  <c r="CN71" i="7" s="1"/>
  <c r="CO71" i="7" s="1"/>
  <c r="CP71" i="7" s="1"/>
  <c r="CZ3" i="7"/>
  <c r="DA3" i="7" s="1"/>
  <c r="DB3" i="7" s="1"/>
  <c r="DC3" i="7" s="1"/>
  <c r="CW20" i="7" s="1"/>
  <c r="CX20" i="7" s="1"/>
  <c r="CY20" i="7" s="1"/>
  <c r="CZ20" i="7" s="1"/>
  <c r="DA20" i="7" s="1"/>
  <c r="DB20" i="7" s="1"/>
  <c r="DC20" i="7" s="1"/>
  <c r="CW37" i="7" s="1"/>
  <c r="CX37" i="7" s="1"/>
  <c r="CY37" i="7" s="1"/>
  <c r="CZ37" i="7" s="1"/>
  <c r="DA37" i="7" s="1"/>
  <c r="DB37" i="7" s="1"/>
  <c r="DC37" i="7" s="1"/>
  <c r="CW54" i="7" s="1"/>
  <c r="CX54" i="7" s="1"/>
  <c r="CY54" i="7" s="1"/>
  <c r="CZ54" i="7" s="1"/>
  <c r="DA54" i="7" s="1"/>
  <c r="DB54" i="7" s="1"/>
  <c r="DC54" i="7" s="1"/>
  <c r="CW71" i="7" s="1"/>
  <c r="CX71" i="7" s="1"/>
  <c r="CY71" i="7" s="1"/>
  <c r="CZ71" i="7" s="1"/>
  <c r="DA71" i="7" s="1"/>
  <c r="DB71" i="7" s="1"/>
  <c r="AL20" i="7"/>
  <c r="AM20" i="7" s="1"/>
  <c r="AN20" i="7" s="1"/>
  <c r="AO20" i="7" s="1"/>
  <c r="AP20" i="7" s="1"/>
  <c r="AQ20" i="7" s="1"/>
  <c r="AR20" i="7" s="1"/>
  <c r="AL37" i="7" s="1"/>
  <c r="AM37" i="7" s="1"/>
  <c r="AN37" i="7" s="1"/>
  <c r="AO37" i="7" s="1"/>
  <c r="AP37" i="7" s="1"/>
  <c r="AQ37" i="7" s="1"/>
  <c r="AR37" i="7" s="1"/>
  <c r="AL54" i="7" s="1"/>
  <c r="AM54" i="7" s="1"/>
  <c r="AN54" i="7" s="1"/>
  <c r="AO54" i="7" s="1"/>
  <c r="AP54" i="7" s="1"/>
  <c r="AQ54" i="7" s="1"/>
  <c r="AR54" i="7" s="1"/>
  <c r="AL71" i="7" s="1"/>
  <c r="AM71" i="7" s="1"/>
  <c r="AN71" i="7" s="1"/>
  <c r="AO71" i="7" s="1"/>
  <c r="AP71" i="7" s="1"/>
  <c r="AQ71" i="7" s="1"/>
  <c r="AR71" i="7" s="1"/>
  <c r="AL88" i="7" s="1"/>
  <c r="AM88" i="7" s="1"/>
  <c r="T108" i="7"/>
  <c r="U108" i="7"/>
  <c r="T111" i="7"/>
  <c r="U111" i="7"/>
  <c r="CG96" i="6"/>
  <c r="T111" i="6"/>
  <c r="U111" i="6"/>
  <c r="U108" i="6"/>
  <c r="T108" i="6"/>
  <c r="CJ89" i="1"/>
  <c r="CK89" i="1" s="1"/>
  <c r="CJ90" i="1"/>
  <c r="CK90" i="1" s="1"/>
  <c r="CK87" i="1"/>
  <c r="CJ88" i="1"/>
  <c r="CK88" i="1" s="1"/>
  <c r="AV3" i="6"/>
  <c r="AW3" i="6" s="1"/>
  <c r="AX3" i="6" s="1"/>
  <c r="AY3" i="6" s="1"/>
  <c r="AZ3" i="6" s="1"/>
  <c r="BA3" i="6" s="1"/>
  <c r="AU20" i="6" s="1"/>
  <c r="AV20" i="6" s="1"/>
  <c r="AW20" i="6" s="1"/>
  <c r="AX20" i="6" s="1"/>
  <c r="AY20" i="6" s="1"/>
  <c r="AZ20" i="6" s="1"/>
  <c r="BA20" i="6" s="1"/>
  <c r="AU37" i="6" s="1"/>
  <c r="AV37" i="6" s="1"/>
  <c r="AW37" i="6" s="1"/>
  <c r="AX37" i="6" s="1"/>
  <c r="AY37" i="6" s="1"/>
  <c r="AZ37" i="6" s="1"/>
  <c r="BA37" i="6" s="1"/>
  <c r="AU54" i="6" s="1"/>
  <c r="AV54" i="6" s="1"/>
  <c r="AW54" i="6" s="1"/>
  <c r="AX54" i="6" s="1"/>
  <c r="AY54" i="6" s="1"/>
  <c r="AZ54" i="6" s="1"/>
  <c r="BA54" i="6" s="1"/>
  <c r="AU71" i="6" s="1"/>
  <c r="AV71" i="6" s="1"/>
  <c r="K20" i="6"/>
  <c r="L20" i="6" s="1"/>
  <c r="M20" i="6" s="1"/>
  <c r="N20" i="6" s="1"/>
  <c r="O20" i="6" s="1"/>
  <c r="P20" i="6" s="1"/>
  <c r="Q20" i="6" s="1"/>
  <c r="K37" i="6" s="1"/>
  <c r="L37" i="6" s="1"/>
  <c r="M37" i="6" s="1"/>
  <c r="N37" i="6" s="1"/>
  <c r="O37" i="6" s="1"/>
  <c r="P37" i="6" s="1"/>
  <c r="Q37" i="6" s="1"/>
  <c r="K54" i="6" s="1"/>
  <c r="L54" i="6" s="1"/>
  <c r="M54" i="6" s="1"/>
  <c r="N54" i="6" s="1"/>
  <c r="O54" i="6" s="1"/>
  <c r="P54" i="6" s="1"/>
  <c r="Q54" i="6" s="1"/>
  <c r="K71" i="6" s="1"/>
  <c r="L71" i="6" s="1"/>
  <c r="M71" i="6" s="1"/>
  <c r="N71" i="6" s="1"/>
  <c r="O71" i="6" s="1"/>
  <c r="P71" i="6" s="1"/>
  <c r="CX3" i="6"/>
  <c r="CY3" i="6" s="1"/>
  <c r="CZ3" i="6" s="1"/>
  <c r="DA3" i="6" s="1"/>
  <c r="DB3" i="6" s="1"/>
  <c r="DC3" i="6" s="1"/>
  <c r="CW20" i="6" s="1"/>
  <c r="CX20" i="6" s="1"/>
  <c r="CY20" i="6" s="1"/>
  <c r="CZ20" i="6" s="1"/>
  <c r="DA20" i="6" s="1"/>
  <c r="DB20" i="6" s="1"/>
  <c r="DC20" i="6" s="1"/>
  <c r="CW37" i="6" s="1"/>
  <c r="CX37" i="6" s="1"/>
  <c r="CY37" i="6" s="1"/>
  <c r="CZ37" i="6" s="1"/>
  <c r="DA37" i="6" s="1"/>
  <c r="DB37" i="6" s="1"/>
  <c r="DC37" i="6" s="1"/>
  <c r="CW54" i="6" s="1"/>
  <c r="CX54" i="6" s="1"/>
  <c r="CY54" i="6" s="1"/>
  <c r="CZ54" i="6" s="1"/>
  <c r="DA54" i="6" s="1"/>
  <c r="DB54" i="6" s="1"/>
  <c r="DC54" i="6" s="1"/>
  <c r="CW71" i="6" s="1"/>
  <c r="CX71" i="6" s="1"/>
  <c r="CY71" i="6" s="1"/>
  <c r="CZ71" i="6" s="1"/>
  <c r="CT3" i="6"/>
  <c r="CN20" i="6" s="1"/>
  <c r="CO20" i="6" s="1"/>
  <c r="CP20" i="6" s="1"/>
  <c r="CQ20" i="6" s="1"/>
  <c r="CR20" i="6" s="1"/>
  <c r="CS20" i="6" s="1"/>
  <c r="CT20" i="6" s="1"/>
  <c r="CN37" i="6" s="1"/>
  <c r="CO37" i="6" s="1"/>
  <c r="CP37" i="6" s="1"/>
  <c r="CQ37" i="6" s="1"/>
  <c r="CR37" i="6" s="1"/>
  <c r="CS37" i="6" s="1"/>
  <c r="CT37" i="6" s="1"/>
  <c r="CN54" i="6" s="1"/>
  <c r="CO54" i="6" s="1"/>
  <c r="CP54" i="6" s="1"/>
  <c r="CQ54" i="6" s="1"/>
  <c r="CR54" i="6" s="1"/>
  <c r="CS54" i="6" s="1"/>
  <c r="CT54" i="6" s="1"/>
  <c r="CN71" i="6" s="1"/>
  <c r="CO71" i="6" s="1"/>
  <c r="CP71" i="6" s="1"/>
  <c r="CQ71" i="6" s="1"/>
  <c r="CR71" i="6" s="1"/>
  <c r="CS71" i="6" s="1"/>
  <c r="CT71" i="6" s="1"/>
  <c r="CN88" i="6" s="1"/>
  <c r="CH3" i="6"/>
  <c r="CI3" i="6" s="1"/>
  <c r="CJ3" i="6" s="1"/>
  <c r="CK3" i="6" s="1"/>
  <c r="CE20" i="6" s="1"/>
  <c r="CF20" i="6" s="1"/>
  <c r="CG20" i="6" s="1"/>
  <c r="CH20" i="6" s="1"/>
  <c r="CI20" i="6" s="1"/>
  <c r="CJ20" i="6" s="1"/>
  <c r="CK20" i="6" s="1"/>
  <c r="CE37" i="6" s="1"/>
  <c r="CF37" i="6" s="1"/>
  <c r="CG37" i="6" s="1"/>
  <c r="CH37" i="6" s="1"/>
  <c r="CI37" i="6" s="1"/>
  <c r="CJ37" i="6" s="1"/>
  <c r="CK37" i="6" s="1"/>
  <c r="CE54" i="6" s="1"/>
  <c r="CF54" i="6" s="1"/>
  <c r="CG54" i="6" s="1"/>
  <c r="CH54" i="6" s="1"/>
  <c r="CI54" i="6" s="1"/>
  <c r="CJ54" i="6" s="1"/>
  <c r="CK54" i="6" s="1"/>
  <c r="CE71" i="6" s="1"/>
  <c r="CF71" i="6" s="1"/>
  <c r="CG71" i="6" s="1"/>
  <c r="CH71" i="6" s="1"/>
  <c r="CI71" i="6" s="1"/>
  <c r="CJ71" i="6" s="1"/>
  <c r="BW3" i="6"/>
  <c r="BX3" i="6" s="1"/>
  <c r="BY3" i="6" s="1"/>
  <c r="BZ3" i="6" s="1"/>
  <c r="CA3" i="6" s="1"/>
  <c r="CB3" i="6" s="1"/>
  <c r="BV20" i="6" s="1"/>
  <c r="BW20" i="6" s="1"/>
  <c r="BX20" i="6" s="1"/>
  <c r="BY20" i="6" s="1"/>
  <c r="BZ20" i="6" s="1"/>
  <c r="CA20" i="6" s="1"/>
  <c r="CB20" i="6" s="1"/>
  <c r="BV37" i="6" s="1"/>
  <c r="BW37" i="6" s="1"/>
  <c r="BX37" i="6" s="1"/>
  <c r="BY37" i="6" s="1"/>
  <c r="BZ37" i="6" s="1"/>
  <c r="CA37" i="6" s="1"/>
  <c r="CB37" i="6" s="1"/>
  <c r="BV54" i="6" s="1"/>
  <c r="BW54" i="6" s="1"/>
  <c r="BX54" i="6" s="1"/>
  <c r="BY54" i="6" s="1"/>
  <c r="BZ54" i="6" s="1"/>
  <c r="CA54" i="6" s="1"/>
  <c r="CB54" i="6" s="1"/>
  <c r="BV71" i="6" s="1"/>
  <c r="BW71" i="6" s="1"/>
  <c r="BX71" i="6" s="1"/>
  <c r="BR3" i="6"/>
  <c r="BS3" i="6" s="1"/>
  <c r="BM20" i="6" s="1"/>
  <c r="BN20" i="6" s="1"/>
  <c r="BO20" i="6" s="1"/>
  <c r="BP20" i="6" s="1"/>
  <c r="BQ20" i="6" s="1"/>
  <c r="BR20" i="6" s="1"/>
  <c r="BS20" i="6" s="1"/>
  <c r="BM37" i="6" s="1"/>
  <c r="BN37" i="6" s="1"/>
  <c r="BO37" i="6" s="1"/>
  <c r="BP37" i="6" s="1"/>
  <c r="BQ37" i="6" s="1"/>
  <c r="BR37" i="6" s="1"/>
  <c r="BS37" i="6" s="1"/>
  <c r="BM54" i="6" s="1"/>
  <c r="BN54" i="6" s="1"/>
  <c r="BO54" i="6" s="1"/>
  <c r="BP54" i="6" s="1"/>
  <c r="BQ54" i="6" s="1"/>
  <c r="BR54" i="6" s="1"/>
  <c r="BS54" i="6" s="1"/>
  <c r="BM71" i="6" s="1"/>
  <c r="BN71" i="6" s="1"/>
  <c r="BO71" i="6" s="1"/>
  <c r="BP71" i="6" s="1"/>
  <c r="BQ71" i="6" s="1"/>
  <c r="BR71" i="6" s="1"/>
  <c r="BS71" i="6" s="1"/>
  <c r="BM88" i="6" s="1"/>
  <c r="BG3" i="6"/>
  <c r="BH3" i="6" s="1"/>
  <c r="BI3" i="6" s="1"/>
  <c r="BJ3" i="6" s="1"/>
  <c r="BD20" i="6" s="1"/>
  <c r="BE20" i="6" s="1"/>
  <c r="BF20" i="6" s="1"/>
  <c r="BG20" i="6" s="1"/>
  <c r="BH20" i="6" s="1"/>
  <c r="BI20" i="6" s="1"/>
  <c r="BJ20" i="6" s="1"/>
  <c r="BD37" i="6" s="1"/>
  <c r="BE37" i="6" s="1"/>
  <c r="BF37" i="6" s="1"/>
  <c r="BG37" i="6" s="1"/>
  <c r="BH37" i="6" s="1"/>
  <c r="BI37" i="6" s="1"/>
  <c r="BJ37" i="6" s="1"/>
  <c r="BD54" i="6" s="1"/>
  <c r="BE54" i="6" s="1"/>
  <c r="BF54" i="6" s="1"/>
  <c r="BG54" i="6" s="1"/>
  <c r="BH54" i="6" s="1"/>
  <c r="BI54" i="6" s="1"/>
  <c r="BJ54" i="6" s="1"/>
  <c r="BD71" i="6" s="1"/>
  <c r="BE71" i="6" s="1"/>
  <c r="BF71" i="6" s="1"/>
  <c r="BG71" i="6" s="1"/>
  <c r="BH71" i="6" s="1"/>
  <c r="AQ3" i="6"/>
  <c r="AR3" i="6" s="1"/>
  <c r="AL20" i="6" s="1"/>
  <c r="AM20" i="6" s="1"/>
  <c r="AN20" i="6" s="1"/>
  <c r="AO20" i="6" s="1"/>
  <c r="AP20" i="6" s="1"/>
  <c r="AQ20" i="6" s="1"/>
  <c r="AR20" i="6" s="1"/>
  <c r="AL37" i="6" s="1"/>
  <c r="AM37" i="6" s="1"/>
  <c r="AN37" i="6" s="1"/>
  <c r="AO37" i="6" s="1"/>
  <c r="AP37" i="6" s="1"/>
  <c r="AQ37" i="6" s="1"/>
  <c r="AR37" i="6" s="1"/>
  <c r="AL54" i="6" s="1"/>
  <c r="AM54" i="6" s="1"/>
  <c r="AN54" i="6" s="1"/>
  <c r="AO54" i="6" s="1"/>
  <c r="AP54" i="6" s="1"/>
  <c r="AQ54" i="6" s="1"/>
  <c r="AR54" i="6" s="1"/>
  <c r="AL71" i="6" s="1"/>
  <c r="AM71" i="6" s="1"/>
  <c r="AN71" i="6" s="1"/>
  <c r="AO71" i="6" s="1"/>
  <c r="AP71" i="6" s="1"/>
  <c r="AQ71" i="6" s="1"/>
  <c r="AR71" i="6" s="1"/>
  <c r="AF3" i="6"/>
  <c r="AG3" i="6" s="1"/>
  <c r="AH3" i="6" s="1"/>
  <c r="AI3" i="6" s="1"/>
  <c r="AC20" i="6" s="1"/>
  <c r="AD20" i="6" s="1"/>
  <c r="AE20" i="6" s="1"/>
  <c r="AF20" i="6" s="1"/>
  <c r="AG20" i="6" s="1"/>
  <c r="AH20" i="6" s="1"/>
  <c r="AI20" i="6" s="1"/>
  <c r="AC37" i="6" s="1"/>
  <c r="AD37" i="6" s="1"/>
  <c r="AE37" i="6" s="1"/>
  <c r="AF37" i="6" s="1"/>
  <c r="AG37" i="6" s="1"/>
  <c r="AH37" i="6" s="1"/>
  <c r="AI37" i="6" s="1"/>
  <c r="AC54" i="6" s="1"/>
  <c r="AD54" i="6" s="1"/>
  <c r="AE54" i="6" s="1"/>
  <c r="AF54" i="6" s="1"/>
  <c r="AG54" i="6" s="1"/>
  <c r="AH54" i="6" s="1"/>
  <c r="AI54" i="6" s="1"/>
  <c r="AC71" i="6" s="1"/>
  <c r="AD71" i="6" s="1"/>
  <c r="AE71" i="6" s="1"/>
  <c r="AF71" i="6" s="1"/>
  <c r="T20" i="6"/>
  <c r="U20" i="6" s="1"/>
  <c r="V20" i="6" s="1"/>
  <c r="W20" i="6" s="1"/>
  <c r="X20" i="6" s="1"/>
  <c r="Y20" i="6" s="1"/>
  <c r="Z20" i="6" s="1"/>
  <c r="T37" i="6" s="1"/>
  <c r="U37" i="6" s="1"/>
  <c r="V37" i="6" s="1"/>
  <c r="W37" i="6" s="1"/>
  <c r="X37" i="6" s="1"/>
  <c r="Y37" i="6" s="1"/>
  <c r="Z37" i="6" s="1"/>
  <c r="T54" i="6" s="1"/>
  <c r="U54" i="6" s="1"/>
  <c r="V54" i="6" s="1"/>
  <c r="W54" i="6" s="1"/>
  <c r="X54" i="6" s="1"/>
  <c r="Y54" i="6" s="1"/>
  <c r="Z54" i="6" s="1"/>
  <c r="T71" i="6" s="1"/>
  <c r="U71" i="6" s="1"/>
  <c r="V71" i="6" s="1"/>
  <c r="W71" i="6" s="1"/>
  <c r="X71" i="6" s="1"/>
  <c r="Y71" i="6" s="1"/>
  <c r="Z71" i="6" s="1"/>
  <c r="T88" i="6" s="1"/>
  <c r="U88" i="6" s="1"/>
  <c r="F3" i="6"/>
  <c r="G3" i="6" s="1"/>
  <c r="H3" i="6" s="1"/>
  <c r="B20" i="6" s="1"/>
  <c r="C20" i="6" s="1"/>
  <c r="D20" i="6" s="1"/>
  <c r="E20" i="6" s="1"/>
  <c r="F20" i="6" s="1"/>
  <c r="G20" i="6" s="1"/>
  <c r="H20" i="6" s="1"/>
  <c r="B37" i="6" s="1"/>
  <c r="C37" i="6" s="1"/>
  <c r="D37" i="6" s="1"/>
  <c r="E37" i="6" s="1"/>
  <c r="F37" i="6" s="1"/>
  <c r="G37" i="6" s="1"/>
  <c r="H37" i="6" s="1"/>
  <c r="B54" i="6" s="1"/>
  <c r="C54" i="6" s="1"/>
  <c r="D54" i="6" s="1"/>
  <c r="E54" i="6" s="1"/>
  <c r="F54" i="6" s="1"/>
  <c r="G54" i="6" s="1"/>
  <c r="H54" i="6" s="1"/>
  <c r="B71" i="6" s="1"/>
  <c r="C71" i="6" s="1"/>
  <c r="D71" i="6" s="1"/>
  <c r="E71" i="6" s="1"/>
  <c r="F71" i="6" s="1"/>
  <c r="G71" i="6" s="1"/>
  <c r="AL20" i="4"/>
  <c r="AM20" i="4" s="1"/>
  <c r="AN20" i="4" s="1"/>
  <c r="AO20" i="4" s="1"/>
  <c r="AP20" i="4" s="1"/>
  <c r="AQ20" i="4" s="1"/>
  <c r="AR20" i="4" s="1"/>
  <c r="AL37" i="4" s="1"/>
  <c r="AM37" i="4" s="1"/>
  <c r="AN37" i="4" s="1"/>
  <c r="AO37" i="4" s="1"/>
  <c r="AP37" i="4" s="1"/>
  <c r="AQ37" i="4" s="1"/>
  <c r="AR37" i="4" s="1"/>
  <c r="AL54" i="4" s="1"/>
  <c r="AM54" i="4" s="1"/>
  <c r="AN54" i="4" s="1"/>
  <c r="AO54" i="4" s="1"/>
  <c r="AP54" i="4" s="1"/>
  <c r="AQ54" i="4" s="1"/>
  <c r="AR54" i="4" s="1"/>
  <c r="AL71" i="4" s="1"/>
  <c r="AM71" i="4" s="1"/>
  <c r="AN71" i="4" s="1"/>
  <c r="AO71" i="4" s="1"/>
  <c r="AP71" i="4" s="1"/>
  <c r="AQ71" i="4" s="1"/>
  <c r="AR71" i="4" s="1"/>
  <c r="AL88" i="4" s="1"/>
  <c r="AM88" i="4" s="1"/>
  <c r="DA3" i="4"/>
  <c r="DB3" i="4" s="1"/>
  <c r="DC3" i="4" s="1"/>
  <c r="CW20" i="4" s="1"/>
  <c r="CX20" i="4" s="1"/>
  <c r="CY20" i="4" s="1"/>
  <c r="CZ20" i="4" s="1"/>
  <c r="DA20" i="4" s="1"/>
  <c r="DB20" i="4" s="1"/>
  <c r="DC20" i="4" s="1"/>
  <c r="CW37" i="4" s="1"/>
  <c r="CX37" i="4" s="1"/>
  <c r="CY37" i="4" s="1"/>
  <c r="CZ37" i="4" s="1"/>
  <c r="DA37" i="4" s="1"/>
  <c r="DB37" i="4" s="1"/>
  <c r="DC37" i="4" s="1"/>
  <c r="CW54" i="4" s="1"/>
  <c r="CX54" i="4" s="1"/>
  <c r="CY54" i="4" s="1"/>
  <c r="CZ54" i="4" s="1"/>
  <c r="DA54" i="4" s="1"/>
  <c r="DB54" i="4" s="1"/>
  <c r="DC54" i="4" s="1"/>
  <c r="CW71" i="4" s="1"/>
  <c r="CX71" i="4" s="1"/>
  <c r="CY71" i="4" s="1"/>
  <c r="CZ71" i="4" s="1"/>
  <c r="DA71" i="4" s="1"/>
  <c r="DB71" i="4" s="1"/>
  <c r="CP3" i="4"/>
  <c r="CQ3" i="4" s="1"/>
  <c r="CR3" i="4" s="1"/>
  <c r="CS3" i="4" s="1"/>
  <c r="CT3" i="4" s="1"/>
  <c r="CN20" i="4" s="1"/>
  <c r="CO20" i="4" s="1"/>
  <c r="CP20" i="4" s="1"/>
  <c r="CQ20" i="4" s="1"/>
  <c r="CR20" i="4" s="1"/>
  <c r="CS20" i="4" s="1"/>
  <c r="CT20" i="4" s="1"/>
  <c r="CN37" i="4" s="1"/>
  <c r="CO37" i="4" s="1"/>
  <c r="CP37" i="4" s="1"/>
  <c r="CQ37" i="4" s="1"/>
  <c r="CR37" i="4" s="1"/>
  <c r="CS37" i="4" s="1"/>
  <c r="CT37" i="4" s="1"/>
  <c r="CN54" i="4" s="1"/>
  <c r="CO54" i="4" s="1"/>
  <c r="CP54" i="4" s="1"/>
  <c r="CQ54" i="4" s="1"/>
  <c r="CR54" i="4" s="1"/>
  <c r="CS54" i="4" s="1"/>
  <c r="CT54" i="4" s="1"/>
  <c r="CN71" i="4" s="1"/>
  <c r="CO71" i="4" s="1"/>
  <c r="CP71" i="4" s="1"/>
  <c r="CK3" i="4"/>
  <c r="CE20" i="4" s="1"/>
  <c r="CF20" i="4" s="1"/>
  <c r="CG20" i="4" s="1"/>
  <c r="CH20" i="4" s="1"/>
  <c r="CI20" i="4" s="1"/>
  <c r="CJ20" i="4" s="1"/>
  <c r="CK20" i="4" s="1"/>
  <c r="CE37" i="4" s="1"/>
  <c r="CF37" i="4" s="1"/>
  <c r="CG37" i="4" s="1"/>
  <c r="CH37" i="4" s="1"/>
  <c r="CI37" i="4" s="1"/>
  <c r="CJ37" i="4" s="1"/>
  <c r="CK37" i="4" s="1"/>
  <c r="CE54" i="4" s="1"/>
  <c r="CF54" i="4" s="1"/>
  <c r="CG54" i="4" s="1"/>
  <c r="CH54" i="4" s="1"/>
  <c r="CI54" i="4" s="1"/>
  <c r="CJ54" i="4" s="1"/>
  <c r="CK54" i="4" s="1"/>
  <c r="CE71" i="4" s="1"/>
  <c r="CF71" i="4" s="1"/>
  <c r="CG71" i="4" s="1"/>
  <c r="CH71" i="4" s="1"/>
  <c r="CI71" i="4" s="1"/>
  <c r="CJ71" i="4" s="1"/>
  <c r="CK71" i="4" s="1"/>
  <c r="CE88" i="4" s="1"/>
  <c r="BZ3" i="4"/>
  <c r="CA3" i="4" s="1"/>
  <c r="CB3" i="4" s="1"/>
  <c r="BV20" i="4" s="1"/>
  <c r="BW20" i="4" s="1"/>
  <c r="BX20" i="4" s="1"/>
  <c r="BY20" i="4" s="1"/>
  <c r="BZ20" i="4" s="1"/>
  <c r="CA20" i="4" s="1"/>
  <c r="CB20" i="4" s="1"/>
  <c r="BV37" i="4" s="1"/>
  <c r="BW37" i="4" s="1"/>
  <c r="BX37" i="4" s="1"/>
  <c r="BY37" i="4" s="1"/>
  <c r="BZ37" i="4" s="1"/>
  <c r="CA37" i="4" s="1"/>
  <c r="CB37" i="4" s="1"/>
  <c r="BV54" i="4" s="1"/>
  <c r="BW54" i="4" s="1"/>
  <c r="BX54" i="4" s="1"/>
  <c r="BY54" i="4" s="1"/>
  <c r="BZ54" i="4" s="1"/>
  <c r="CA54" i="4" s="1"/>
  <c r="CB54" i="4" s="1"/>
  <c r="BV71" i="4" s="1"/>
  <c r="BW71" i="4" s="1"/>
  <c r="BX71" i="4" s="1"/>
  <c r="BY71" i="4" s="1"/>
  <c r="BZ71" i="4" s="1"/>
  <c r="BN3" i="4"/>
  <c r="BO3" i="4" s="1"/>
  <c r="BP3" i="4" s="1"/>
  <c r="BQ3" i="4" s="1"/>
  <c r="BR3" i="4" s="1"/>
  <c r="BS3" i="4" s="1"/>
  <c r="BM20" i="4" s="1"/>
  <c r="BN20" i="4" s="1"/>
  <c r="BO20" i="4" s="1"/>
  <c r="BP20" i="4" s="1"/>
  <c r="BQ20" i="4" s="1"/>
  <c r="BR20" i="4" s="1"/>
  <c r="BS20" i="4" s="1"/>
  <c r="BM37" i="4" s="1"/>
  <c r="BN37" i="4" s="1"/>
  <c r="BO37" i="4" s="1"/>
  <c r="BP37" i="4" s="1"/>
  <c r="BQ37" i="4" s="1"/>
  <c r="BR37" i="4" s="1"/>
  <c r="BS37" i="4" s="1"/>
  <c r="BM54" i="4" s="1"/>
  <c r="BN54" i="4" s="1"/>
  <c r="BO54" i="4" s="1"/>
  <c r="BP54" i="4" s="1"/>
  <c r="BQ54" i="4" s="1"/>
  <c r="BR54" i="4" s="1"/>
  <c r="BS54" i="4" s="1"/>
  <c r="BM71" i="4" s="1"/>
  <c r="BN71" i="4" s="1"/>
  <c r="BI3" i="4"/>
  <c r="BJ3" i="4" s="1"/>
  <c r="BD20" i="4" s="1"/>
  <c r="BE20" i="4" s="1"/>
  <c r="BF20" i="4" s="1"/>
  <c r="BG20" i="4" s="1"/>
  <c r="BH20" i="4" s="1"/>
  <c r="BI20" i="4" s="1"/>
  <c r="BJ20" i="4" s="1"/>
  <c r="BD37" i="4" s="1"/>
  <c r="BE37" i="4" s="1"/>
  <c r="BF37" i="4" s="1"/>
  <c r="BG37" i="4" s="1"/>
  <c r="BH37" i="4" s="1"/>
  <c r="BI37" i="4" s="1"/>
  <c r="BJ37" i="4" s="1"/>
  <c r="BD54" i="4" s="1"/>
  <c r="BE54" i="4" s="1"/>
  <c r="BF54" i="4" s="1"/>
  <c r="BG54" i="4" s="1"/>
  <c r="BH54" i="4" s="1"/>
  <c r="BI54" i="4" s="1"/>
  <c r="BJ54" i="4" s="1"/>
  <c r="BD71" i="4" s="1"/>
  <c r="BE71" i="4" s="1"/>
  <c r="BF71" i="4" s="1"/>
  <c r="BG71" i="4" s="1"/>
  <c r="BH71" i="4" s="1"/>
  <c r="BI71" i="4" s="1"/>
  <c r="BJ71" i="4" s="1"/>
  <c r="AX3" i="4"/>
  <c r="AY3" i="4" s="1"/>
  <c r="AZ3" i="4" s="1"/>
  <c r="BA3" i="4" s="1"/>
  <c r="AU20" i="4" s="1"/>
  <c r="AV20" i="4" s="1"/>
  <c r="AW20" i="4" s="1"/>
  <c r="AX20" i="4" s="1"/>
  <c r="AY20" i="4" s="1"/>
  <c r="AZ20" i="4" s="1"/>
  <c r="BA20" i="4" s="1"/>
  <c r="AU37" i="4" s="1"/>
  <c r="AV37" i="4" s="1"/>
  <c r="AW37" i="4" s="1"/>
  <c r="AX37" i="4" s="1"/>
  <c r="AY37" i="4" s="1"/>
  <c r="AZ37" i="4" s="1"/>
  <c r="BA37" i="4" s="1"/>
  <c r="AU54" i="4" s="1"/>
  <c r="AV54" i="4" s="1"/>
  <c r="AW54" i="4" s="1"/>
  <c r="AX54" i="4" s="1"/>
  <c r="AY54" i="4" s="1"/>
  <c r="AZ54" i="4" s="1"/>
  <c r="BA54" i="4" s="1"/>
  <c r="AU71" i="4" s="1"/>
  <c r="AV71" i="4" s="1"/>
  <c r="AW71" i="4" s="1"/>
  <c r="AX71" i="4" s="1"/>
  <c r="AH3" i="4"/>
  <c r="AI3" i="4" s="1"/>
  <c r="AC20" i="4" s="1"/>
  <c r="AD20" i="4" s="1"/>
  <c r="AE20" i="4" s="1"/>
  <c r="AF20" i="4" s="1"/>
  <c r="AG20" i="4" s="1"/>
  <c r="AH20" i="4" s="1"/>
  <c r="AI20" i="4" s="1"/>
  <c r="AC37" i="4" s="1"/>
  <c r="AD37" i="4" s="1"/>
  <c r="AE37" i="4" s="1"/>
  <c r="AF37" i="4" s="1"/>
  <c r="AG37" i="4" s="1"/>
  <c r="AH37" i="4" s="1"/>
  <c r="AI37" i="4" s="1"/>
  <c r="AC54" i="4" s="1"/>
  <c r="AD54" i="4" s="1"/>
  <c r="AE54" i="4" s="1"/>
  <c r="AF54" i="4" s="1"/>
  <c r="AG54" i="4" s="1"/>
  <c r="AH54" i="4" s="1"/>
  <c r="AI54" i="4" s="1"/>
  <c r="AC71" i="4" s="1"/>
  <c r="AD71" i="4" s="1"/>
  <c r="AE71" i="4" s="1"/>
  <c r="AF71" i="4" s="1"/>
  <c r="AG71" i="4" s="1"/>
  <c r="AH71" i="4" s="1"/>
  <c r="V3" i="4"/>
  <c r="W3" i="4" s="1"/>
  <c r="X3" i="4" s="1"/>
  <c r="Y3" i="4" s="1"/>
  <c r="Z3" i="4" s="1"/>
  <c r="T20" i="4" s="1"/>
  <c r="U20" i="4" s="1"/>
  <c r="V20" i="4" s="1"/>
  <c r="W20" i="4" s="1"/>
  <c r="X20" i="4" s="1"/>
  <c r="Y20" i="4" s="1"/>
  <c r="Z20" i="4" s="1"/>
  <c r="T37" i="4" s="1"/>
  <c r="U37" i="4" s="1"/>
  <c r="V37" i="4" s="1"/>
  <c r="W37" i="4" s="1"/>
  <c r="X37" i="4" s="1"/>
  <c r="Y37" i="4" s="1"/>
  <c r="Z37" i="4" s="1"/>
  <c r="T54" i="4" s="1"/>
  <c r="U54" i="4" s="1"/>
  <c r="V54" i="4" s="1"/>
  <c r="W54" i="4" s="1"/>
  <c r="X54" i="4" s="1"/>
  <c r="Y54" i="4" s="1"/>
  <c r="Z54" i="4" s="1"/>
  <c r="T71" i="4" s="1"/>
  <c r="U71" i="4" s="1"/>
  <c r="V71" i="4" s="1"/>
  <c r="W71" i="4" s="1"/>
  <c r="M3" i="4"/>
  <c r="N3" i="4" s="1"/>
  <c r="O3" i="4" s="1"/>
  <c r="P3" i="4" s="1"/>
  <c r="Q3" i="4" s="1"/>
  <c r="K20" i="4" s="1"/>
  <c r="L20" i="4" s="1"/>
  <c r="M20" i="4" s="1"/>
  <c r="N20" i="4" s="1"/>
  <c r="O20" i="4" s="1"/>
  <c r="P20" i="4" s="1"/>
  <c r="Q20" i="4" s="1"/>
  <c r="K37" i="4" s="1"/>
  <c r="L37" i="4" s="1"/>
  <c r="M37" i="4" s="1"/>
  <c r="N37" i="4" s="1"/>
  <c r="O37" i="4" s="1"/>
  <c r="P37" i="4" s="1"/>
  <c r="Q37" i="4" s="1"/>
  <c r="K54" i="4" s="1"/>
  <c r="L54" i="4" s="1"/>
  <c r="M54" i="4" s="1"/>
  <c r="N54" i="4" s="1"/>
  <c r="O54" i="4" s="1"/>
  <c r="P54" i="4" s="1"/>
  <c r="Q54" i="4" s="1"/>
  <c r="BD20" i="3"/>
  <c r="BE20" i="3" s="1"/>
  <c r="BF20" i="3" s="1"/>
  <c r="BG20" i="3" s="1"/>
  <c r="BH20" i="3" s="1"/>
  <c r="BI20" i="3" s="1"/>
  <c r="BJ20" i="3" s="1"/>
  <c r="BD37" i="3" s="1"/>
  <c r="BE37" i="3" s="1"/>
  <c r="BF37" i="3" s="1"/>
  <c r="BG37" i="3" s="1"/>
  <c r="BH37" i="3" s="1"/>
  <c r="BI37" i="3" s="1"/>
  <c r="BJ37" i="3" s="1"/>
  <c r="BD54" i="3" s="1"/>
  <c r="BE54" i="3" s="1"/>
  <c r="BF54" i="3" s="1"/>
  <c r="BG54" i="3" s="1"/>
  <c r="BH54" i="3" s="1"/>
  <c r="BI54" i="3" s="1"/>
  <c r="BJ54" i="3" s="1"/>
  <c r="BD71" i="3" s="1"/>
  <c r="BE71" i="3" s="1"/>
  <c r="BF71" i="3" s="1"/>
  <c r="BG71" i="3" s="1"/>
  <c r="BH71" i="3" s="1"/>
  <c r="BI71" i="3" s="1"/>
  <c r="BJ71" i="3" s="1"/>
  <c r="BD88" i="3" s="1"/>
  <c r="BE88" i="3" s="1"/>
  <c r="AC20" i="3"/>
  <c r="AD20" i="3" s="1"/>
  <c r="AE20" i="3" s="1"/>
  <c r="AF20" i="3" s="1"/>
  <c r="AG20" i="3" s="1"/>
  <c r="AH20" i="3" s="1"/>
  <c r="AI20" i="3" s="1"/>
  <c r="AC37" i="3" s="1"/>
  <c r="AD37" i="3" s="1"/>
  <c r="AE37" i="3" s="1"/>
  <c r="AF37" i="3" s="1"/>
  <c r="AG37" i="3" s="1"/>
  <c r="AH37" i="3" s="1"/>
  <c r="AI37" i="3" s="1"/>
  <c r="AC54" i="3" s="1"/>
  <c r="AD54" i="3" s="1"/>
  <c r="AE54" i="3" s="1"/>
  <c r="AF54" i="3" s="1"/>
  <c r="AG54" i="3" s="1"/>
  <c r="AH54" i="3" s="1"/>
  <c r="AI54" i="3" s="1"/>
  <c r="AC71" i="3" s="1"/>
  <c r="AD71" i="3" s="1"/>
  <c r="AE71" i="3" s="1"/>
  <c r="AF71" i="3" s="1"/>
  <c r="AG71" i="3" s="1"/>
  <c r="AH71" i="3" s="1"/>
  <c r="AI71" i="3" s="1"/>
  <c r="AC88" i="3" s="1"/>
  <c r="B20" i="3"/>
  <c r="C20" i="3" s="1"/>
  <c r="D20" i="3" s="1"/>
  <c r="E20" i="3" s="1"/>
  <c r="F20" i="3" s="1"/>
  <c r="G20" i="3" s="1"/>
  <c r="H20" i="3" s="1"/>
  <c r="B37" i="3" s="1"/>
  <c r="C37" i="3" s="1"/>
  <c r="D37" i="3" s="1"/>
  <c r="E37" i="3" s="1"/>
  <c r="F37" i="3" s="1"/>
  <c r="G37" i="3" s="1"/>
  <c r="H37" i="3" s="1"/>
  <c r="B54" i="3" s="1"/>
  <c r="C54" i="3" s="1"/>
  <c r="D54" i="3" s="1"/>
  <c r="E54" i="3" s="1"/>
  <c r="F54" i="3" s="1"/>
  <c r="G54" i="3" s="1"/>
  <c r="H54" i="3" s="1"/>
  <c r="B71" i="3" s="1"/>
  <c r="C71" i="3" s="1"/>
  <c r="D71" i="3" s="1"/>
  <c r="E71" i="3" s="1"/>
  <c r="F71" i="3" s="1"/>
  <c r="G71" i="3" s="1"/>
  <c r="H71" i="3" s="1"/>
  <c r="B88" i="3" s="1"/>
  <c r="C88" i="3" s="1"/>
  <c r="DC3" i="3"/>
  <c r="CW20" i="3" s="1"/>
  <c r="CX20" i="3" s="1"/>
  <c r="CY20" i="3" s="1"/>
  <c r="CZ20" i="3" s="1"/>
  <c r="DA20" i="3" s="1"/>
  <c r="DB20" i="3" s="1"/>
  <c r="DC20" i="3" s="1"/>
  <c r="CW37" i="3" s="1"/>
  <c r="CX37" i="3" s="1"/>
  <c r="CY37" i="3" s="1"/>
  <c r="CZ37" i="3" s="1"/>
  <c r="DA37" i="3" s="1"/>
  <c r="DB37" i="3" s="1"/>
  <c r="DC37" i="3" s="1"/>
  <c r="CW54" i="3" s="1"/>
  <c r="CX54" i="3" s="1"/>
  <c r="CY54" i="3" s="1"/>
  <c r="CZ54" i="3" s="1"/>
  <c r="DA54" i="3" s="1"/>
  <c r="DB54" i="3" s="1"/>
  <c r="DC54" i="3" s="1"/>
  <c r="CW71" i="3" s="1"/>
  <c r="CX71" i="3" s="1"/>
  <c r="CY71" i="3" s="1"/>
  <c r="CZ71" i="3" s="1"/>
  <c r="DA71" i="3" s="1"/>
  <c r="DB71" i="3" s="1"/>
  <c r="DC71" i="3" s="1"/>
  <c r="CW88" i="3" s="1"/>
  <c r="CR3" i="3"/>
  <c r="CS3" i="3" s="1"/>
  <c r="CT3" i="3" s="1"/>
  <c r="CN20" i="3" s="1"/>
  <c r="CO20" i="3" s="1"/>
  <c r="CP20" i="3" s="1"/>
  <c r="CQ20" i="3" s="1"/>
  <c r="CR20" i="3" s="1"/>
  <c r="CS20" i="3" s="1"/>
  <c r="CT20" i="3" s="1"/>
  <c r="CN37" i="3" s="1"/>
  <c r="CO37" i="3" s="1"/>
  <c r="CP37" i="3" s="1"/>
  <c r="CQ37" i="3" s="1"/>
  <c r="CR37" i="3" s="1"/>
  <c r="CS37" i="3" s="1"/>
  <c r="CT37" i="3" s="1"/>
  <c r="CN54" i="3" s="1"/>
  <c r="CO54" i="3" s="1"/>
  <c r="CP54" i="3" s="1"/>
  <c r="CQ54" i="3" s="1"/>
  <c r="CR54" i="3" s="1"/>
  <c r="CS54" i="3" s="1"/>
  <c r="CT54" i="3" s="1"/>
  <c r="CN71" i="3" s="1"/>
  <c r="CO71" i="3" s="1"/>
  <c r="CP71" i="3" s="1"/>
  <c r="CQ71" i="3" s="1"/>
  <c r="CR71" i="3" s="1"/>
  <c r="CF3" i="3"/>
  <c r="CG3" i="3" s="1"/>
  <c r="CH3" i="3" s="1"/>
  <c r="CI3" i="3" s="1"/>
  <c r="CJ3" i="3" s="1"/>
  <c r="CK3" i="3" s="1"/>
  <c r="CE20" i="3" s="1"/>
  <c r="CF20" i="3" s="1"/>
  <c r="CG20" i="3" s="1"/>
  <c r="CH20" i="3" s="1"/>
  <c r="CI20" i="3" s="1"/>
  <c r="CJ20" i="3" s="1"/>
  <c r="CK20" i="3" s="1"/>
  <c r="CE37" i="3" s="1"/>
  <c r="CF37" i="3" s="1"/>
  <c r="CG37" i="3" s="1"/>
  <c r="CH37" i="3" s="1"/>
  <c r="CI37" i="3" s="1"/>
  <c r="CJ37" i="3" s="1"/>
  <c r="CK37" i="3" s="1"/>
  <c r="CE54" i="3" s="1"/>
  <c r="CF54" i="3" s="1"/>
  <c r="CG54" i="3" s="1"/>
  <c r="CH54" i="3" s="1"/>
  <c r="CI54" i="3" s="1"/>
  <c r="CJ54" i="3" s="1"/>
  <c r="CK54" i="3" s="1"/>
  <c r="CE71" i="3" s="1"/>
  <c r="CF71" i="3" s="1"/>
  <c r="CG71" i="3" s="1"/>
  <c r="CA3" i="3"/>
  <c r="CB3" i="3" s="1"/>
  <c r="BV20" i="3" s="1"/>
  <c r="BW20" i="3" s="1"/>
  <c r="BX20" i="3" s="1"/>
  <c r="BY20" i="3" s="1"/>
  <c r="BZ20" i="3" s="1"/>
  <c r="CA20" i="3" s="1"/>
  <c r="CB20" i="3" s="1"/>
  <c r="BV37" i="3" s="1"/>
  <c r="BW37" i="3" s="1"/>
  <c r="BX37" i="3" s="1"/>
  <c r="BY37" i="3" s="1"/>
  <c r="BZ37" i="3" s="1"/>
  <c r="CA37" i="3" s="1"/>
  <c r="CB37" i="3" s="1"/>
  <c r="BV54" i="3" s="1"/>
  <c r="BW54" i="3" s="1"/>
  <c r="BX54" i="3" s="1"/>
  <c r="BY54" i="3" s="1"/>
  <c r="BZ54" i="3" s="1"/>
  <c r="CA54" i="3" s="1"/>
  <c r="CB54" i="3" s="1"/>
  <c r="BV71" i="3" s="1"/>
  <c r="BW71" i="3" s="1"/>
  <c r="BX71" i="3" s="1"/>
  <c r="BY71" i="3" s="1"/>
  <c r="BZ71" i="3" s="1"/>
  <c r="CA71" i="3" s="1"/>
  <c r="CB71" i="3" s="1"/>
  <c r="BP3" i="3"/>
  <c r="BQ3" i="3" s="1"/>
  <c r="BR3" i="3" s="1"/>
  <c r="BS3" i="3" s="1"/>
  <c r="BM20" i="3" s="1"/>
  <c r="BN20" i="3" s="1"/>
  <c r="BO20" i="3" s="1"/>
  <c r="BP20" i="3" s="1"/>
  <c r="BQ20" i="3" s="1"/>
  <c r="BR20" i="3" s="1"/>
  <c r="BS20" i="3" s="1"/>
  <c r="BM37" i="3" s="1"/>
  <c r="BN37" i="3" s="1"/>
  <c r="BO37" i="3" s="1"/>
  <c r="BP37" i="3" s="1"/>
  <c r="BQ37" i="3" s="1"/>
  <c r="BR37" i="3" s="1"/>
  <c r="BS37" i="3" s="1"/>
  <c r="BM54" i="3" s="1"/>
  <c r="BN54" i="3" s="1"/>
  <c r="BO54" i="3" s="1"/>
  <c r="BP54" i="3" s="1"/>
  <c r="BQ54" i="3" s="1"/>
  <c r="BR54" i="3" s="1"/>
  <c r="BS54" i="3" s="1"/>
  <c r="BM71" i="3" s="1"/>
  <c r="BN71" i="3" s="1"/>
  <c r="BO71" i="3" s="1"/>
  <c r="BP71" i="3" s="1"/>
  <c r="BQ71" i="3" s="1"/>
  <c r="AZ3" i="3"/>
  <c r="BA3" i="3" s="1"/>
  <c r="AU20" i="3" s="1"/>
  <c r="AV20" i="3" s="1"/>
  <c r="AW20" i="3" s="1"/>
  <c r="AX20" i="3" s="1"/>
  <c r="AY20" i="3" s="1"/>
  <c r="AZ20" i="3" s="1"/>
  <c r="BA20" i="3" s="1"/>
  <c r="AU37" i="3" s="1"/>
  <c r="AV37" i="3" s="1"/>
  <c r="AW37" i="3" s="1"/>
  <c r="AX37" i="3" s="1"/>
  <c r="AY37" i="3" s="1"/>
  <c r="AZ37" i="3" s="1"/>
  <c r="BA37" i="3" s="1"/>
  <c r="AU54" i="3" s="1"/>
  <c r="AV54" i="3" s="1"/>
  <c r="AW54" i="3" s="1"/>
  <c r="AX54" i="3" s="1"/>
  <c r="AY54" i="3" s="1"/>
  <c r="AZ54" i="3" s="1"/>
  <c r="BA54" i="3" s="1"/>
  <c r="AU71" i="3" s="1"/>
  <c r="AV71" i="3" s="1"/>
  <c r="AW71" i="3" s="1"/>
  <c r="AX71" i="3" s="1"/>
  <c r="AY71" i="3" s="1"/>
  <c r="AZ71" i="3" s="1"/>
  <c r="AM3" i="3"/>
  <c r="AN3" i="3" s="1"/>
  <c r="AO3" i="3" s="1"/>
  <c r="AP3" i="3" s="1"/>
  <c r="AQ3" i="3" s="1"/>
  <c r="AR3" i="3" s="1"/>
  <c r="AL20" i="3" s="1"/>
  <c r="AM20" i="3" s="1"/>
  <c r="AN20" i="3" s="1"/>
  <c r="AO20" i="3" s="1"/>
  <c r="AP20" i="3" s="1"/>
  <c r="AQ20" i="3" s="1"/>
  <c r="AR20" i="3" s="1"/>
  <c r="AL37" i="3" s="1"/>
  <c r="AM37" i="3" s="1"/>
  <c r="AN37" i="3" s="1"/>
  <c r="AO37" i="3" s="1"/>
  <c r="AP37" i="3" s="1"/>
  <c r="AQ37" i="3" s="1"/>
  <c r="AR37" i="3" s="1"/>
  <c r="AL54" i="3" s="1"/>
  <c r="AM54" i="3" s="1"/>
  <c r="AN54" i="3" s="1"/>
  <c r="AO54" i="3" s="1"/>
  <c r="AP54" i="3" s="1"/>
  <c r="AQ54" i="3" s="1"/>
  <c r="AR54" i="3" s="1"/>
  <c r="AL71" i="3" s="1"/>
  <c r="AM71" i="3" s="1"/>
  <c r="AN71" i="3" s="1"/>
  <c r="AO71" i="3" s="1"/>
  <c r="X3" i="3"/>
  <c r="Y3" i="3" s="1"/>
  <c r="Z3" i="3" s="1"/>
  <c r="T20" i="3" s="1"/>
  <c r="U20" i="3" s="1"/>
  <c r="V20" i="3" s="1"/>
  <c r="W20" i="3" s="1"/>
  <c r="X20" i="3" s="1"/>
  <c r="Y20" i="3" s="1"/>
  <c r="Z20" i="3" s="1"/>
  <c r="T37" i="3" s="1"/>
  <c r="U37" i="3" s="1"/>
  <c r="V37" i="3" s="1"/>
  <c r="W37" i="3" s="1"/>
  <c r="X37" i="3" s="1"/>
  <c r="Y37" i="3" s="1"/>
  <c r="Z37" i="3" s="1"/>
  <c r="T54" i="3" s="1"/>
  <c r="U54" i="3" s="1"/>
  <c r="V54" i="3" s="1"/>
  <c r="W54" i="3" s="1"/>
  <c r="X54" i="3" s="1"/>
  <c r="Y54" i="3" s="1"/>
  <c r="Z54" i="3" s="1"/>
  <c r="T71" i="3" s="1"/>
  <c r="U71" i="3" s="1"/>
  <c r="V71" i="3" s="1"/>
  <c r="W71" i="3" s="1"/>
  <c r="X71" i="3" s="1"/>
  <c r="Y71" i="3" s="1"/>
  <c r="N3" i="3"/>
  <c r="O3" i="3" s="1"/>
  <c r="P3" i="3" s="1"/>
  <c r="Q3" i="3" s="1"/>
  <c r="K20" i="3" s="1"/>
  <c r="L20" i="3" s="1"/>
  <c r="M20" i="3" s="1"/>
  <c r="N20" i="3" s="1"/>
  <c r="O20" i="3" s="1"/>
  <c r="P20" i="3" s="1"/>
  <c r="Q20" i="3" s="1"/>
  <c r="K37" i="3" s="1"/>
  <c r="L37" i="3" s="1"/>
  <c r="M37" i="3" s="1"/>
  <c r="N37" i="3" s="1"/>
  <c r="O37" i="3" s="1"/>
  <c r="P37" i="3" s="1"/>
  <c r="Q37" i="3" s="1"/>
  <c r="K54" i="3" s="1"/>
  <c r="L54" i="3" s="1"/>
  <c r="M54" i="3" s="1"/>
  <c r="N54" i="3" s="1"/>
  <c r="O54" i="3" s="1"/>
  <c r="P54" i="3" s="1"/>
  <c r="Q54" i="3" s="1"/>
  <c r="K71" i="3" s="1"/>
  <c r="L71" i="3" s="1"/>
  <c r="M71" i="3" s="1"/>
  <c r="CW20" i="2"/>
  <c r="CX20" i="2" s="1"/>
  <c r="CY20" i="2" s="1"/>
  <c r="CZ20" i="2" s="1"/>
  <c r="DA20" i="2" s="1"/>
  <c r="DB20" i="2" s="1"/>
  <c r="DC20" i="2" s="1"/>
  <c r="CW37" i="2" s="1"/>
  <c r="CX37" i="2" s="1"/>
  <c r="CY37" i="2" s="1"/>
  <c r="CZ37" i="2" s="1"/>
  <c r="DA37" i="2" s="1"/>
  <c r="DB37" i="2" s="1"/>
  <c r="DC37" i="2" s="1"/>
  <c r="CW54" i="2" s="1"/>
  <c r="CX54" i="2" s="1"/>
  <c r="CY54" i="2" s="1"/>
  <c r="CZ54" i="2" s="1"/>
  <c r="DA54" i="2" s="1"/>
  <c r="DB54" i="2" s="1"/>
  <c r="DC54" i="2" s="1"/>
  <c r="CW71" i="2" s="1"/>
  <c r="CX71" i="2" s="1"/>
  <c r="CY71" i="2" s="1"/>
  <c r="CZ71" i="2" s="1"/>
  <c r="DA71" i="2" s="1"/>
  <c r="DB71" i="2" s="1"/>
  <c r="DC71" i="2" s="1"/>
  <c r="CW88" i="2" s="1"/>
  <c r="CX88" i="2" s="1"/>
  <c r="BV20" i="2"/>
  <c r="BW20" i="2" s="1"/>
  <c r="BX20" i="2" s="1"/>
  <c r="BY20" i="2" s="1"/>
  <c r="BZ20" i="2" s="1"/>
  <c r="CA20" i="2" s="1"/>
  <c r="CB20" i="2" s="1"/>
  <c r="BV37" i="2" s="1"/>
  <c r="BW37" i="2" s="1"/>
  <c r="BX37" i="2" s="1"/>
  <c r="BY37" i="2" s="1"/>
  <c r="BZ37" i="2" s="1"/>
  <c r="CA37" i="2" s="1"/>
  <c r="CB37" i="2" s="1"/>
  <c r="BV54" i="2" s="1"/>
  <c r="BW54" i="2" s="1"/>
  <c r="BX54" i="2" s="1"/>
  <c r="BY54" i="2" s="1"/>
  <c r="BZ54" i="2" s="1"/>
  <c r="CA54" i="2" s="1"/>
  <c r="CB54" i="2" s="1"/>
  <c r="BV71" i="2" s="1"/>
  <c r="BW71" i="2" s="1"/>
  <c r="BX71" i="2" s="1"/>
  <c r="BY71" i="2" s="1"/>
  <c r="BZ71" i="2" s="1"/>
  <c r="CA71" i="2" s="1"/>
  <c r="CB71" i="2" s="1"/>
  <c r="BV88" i="2" s="1"/>
  <c r="CS3" i="2"/>
  <c r="CT3" i="2" s="1"/>
  <c r="CN20" i="2" s="1"/>
  <c r="CO20" i="2" s="1"/>
  <c r="CP20" i="2" s="1"/>
  <c r="CQ20" i="2" s="1"/>
  <c r="CR20" i="2" s="1"/>
  <c r="CS20" i="2" s="1"/>
  <c r="CT20" i="2" s="1"/>
  <c r="CN37" i="2" s="1"/>
  <c r="CO37" i="2" s="1"/>
  <c r="CP37" i="2" s="1"/>
  <c r="CQ37" i="2" s="1"/>
  <c r="CR37" i="2" s="1"/>
  <c r="CS37" i="2" s="1"/>
  <c r="CT37" i="2" s="1"/>
  <c r="CN54" i="2" s="1"/>
  <c r="CO54" i="2" s="1"/>
  <c r="CP54" i="2" s="1"/>
  <c r="CQ54" i="2" s="1"/>
  <c r="CR54" i="2" s="1"/>
  <c r="CS54" i="2" s="1"/>
  <c r="CT54" i="2" s="1"/>
  <c r="CN71" i="2" s="1"/>
  <c r="CO71" i="2" s="1"/>
  <c r="CP71" i="2" s="1"/>
  <c r="CQ71" i="2" s="1"/>
  <c r="CR71" i="2" s="1"/>
  <c r="CS71" i="2" s="1"/>
  <c r="CG3" i="2"/>
  <c r="CH3" i="2" s="1"/>
  <c r="CI3" i="2" s="1"/>
  <c r="CJ3" i="2" s="1"/>
  <c r="CK3" i="2" s="1"/>
  <c r="CE20" i="2" s="1"/>
  <c r="CF20" i="2" s="1"/>
  <c r="CG20" i="2" s="1"/>
  <c r="CH20" i="2" s="1"/>
  <c r="CI20" i="2" s="1"/>
  <c r="CJ20" i="2" s="1"/>
  <c r="CK20" i="2" s="1"/>
  <c r="CE37" i="2" s="1"/>
  <c r="CF37" i="2" s="1"/>
  <c r="CG37" i="2" s="1"/>
  <c r="CH37" i="2" s="1"/>
  <c r="CI37" i="2" s="1"/>
  <c r="CJ37" i="2" s="1"/>
  <c r="CK37" i="2" s="1"/>
  <c r="CE54" i="2" s="1"/>
  <c r="CF54" i="2" s="1"/>
  <c r="CG54" i="2" s="1"/>
  <c r="CH54" i="2" s="1"/>
  <c r="CI54" i="2" s="1"/>
  <c r="CJ54" i="2" s="1"/>
  <c r="CK54" i="2" s="1"/>
  <c r="CE71" i="2" s="1"/>
  <c r="CF71" i="2" s="1"/>
  <c r="CG71" i="2" s="1"/>
  <c r="CH71" i="2" s="1"/>
  <c r="BQ3" i="2"/>
  <c r="BR3" i="2" s="1"/>
  <c r="BS3" i="2" s="1"/>
  <c r="BM20" i="2" s="1"/>
  <c r="BN20" i="2" s="1"/>
  <c r="BO20" i="2" s="1"/>
  <c r="BP20" i="2" s="1"/>
  <c r="BQ20" i="2" s="1"/>
  <c r="BR20" i="2" s="1"/>
  <c r="BS20" i="2" s="1"/>
  <c r="BM37" i="2" s="1"/>
  <c r="BN37" i="2" s="1"/>
  <c r="BO37" i="2" s="1"/>
  <c r="BP37" i="2" s="1"/>
  <c r="BQ37" i="2" s="1"/>
  <c r="BR37" i="2" s="1"/>
  <c r="BS37" i="2" s="1"/>
  <c r="BM54" i="2" s="1"/>
  <c r="BN54" i="2" s="1"/>
  <c r="BO54" i="2" s="1"/>
  <c r="BP54" i="2" s="1"/>
  <c r="BQ54" i="2" s="1"/>
  <c r="BR54" i="2" s="1"/>
  <c r="BS54" i="2" s="1"/>
  <c r="BM71" i="2" s="1"/>
  <c r="BN71" i="2" s="1"/>
  <c r="BO71" i="2" s="1"/>
  <c r="BP71" i="2" s="1"/>
  <c r="BQ71" i="2" s="1"/>
  <c r="BR71" i="2" s="1"/>
  <c r="BE3" i="2"/>
  <c r="BF3" i="2" s="1"/>
  <c r="BG3" i="2" s="1"/>
  <c r="BH3" i="2" s="1"/>
  <c r="BI3" i="2" s="1"/>
  <c r="BJ3" i="2" s="1"/>
  <c r="BD20" i="2" s="1"/>
  <c r="BE20" i="2" s="1"/>
  <c r="BF20" i="2" s="1"/>
  <c r="BG20" i="2" s="1"/>
  <c r="BH20" i="2" s="1"/>
  <c r="BI20" i="2" s="1"/>
  <c r="BJ20" i="2" s="1"/>
  <c r="BD37" i="2" s="1"/>
  <c r="BE37" i="2" s="1"/>
  <c r="BF37" i="2" s="1"/>
  <c r="BG37" i="2" s="1"/>
  <c r="BH37" i="2" s="1"/>
  <c r="BI37" i="2" s="1"/>
  <c r="BJ37" i="2" s="1"/>
  <c r="BD54" i="2" s="1"/>
  <c r="BE54" i="2" s="1"/>
  <c r="BF54" i="2" s="1"/>
  <c r="BG54" i="2" s="1"/>
  <c r="BH54" i="2" s="1"/>
  <c r="BI54" i="2" s="1"/>
  <c r="BJ54" i="2" s="1"/>
  <c r="BD71" i="2" s="1"/>
  <c r="BE71" i="2" s="1"/>
  <c r="BF71" i="2" s="1"/>
  <c r="BA3" i="2"/>
  <c r="AU20" i="2" s="1"/>
  <c r="AV20" i="2" s="1"/>
  <c r="AW20" i="2" s="1"/>
  <c r="AX20" i="2" s="1"/>
  <c r="AY20" i="2" s="1"/>
  <c r="AZ20" i="2" s="1"/>
  <c r="BA20" i="2" s="1"/>
  <c r="AU37" i="2" s="1"/>
  <c r="AV37" i="2" s="1"/>
  <c r="AW37" i="2" s="1"/>
  <c r="AX37" i="2" s="1"/>
  <c r="AY37" i="2" s="1"/>
  <c r="AZ37" i="2" s="1"/>
  <c r="BA37" i="2" s="1"/>
  <c r="AU54" i="2" s="1"/>
  <c r="AV54" i="2" s="1"/>
  <c r="AW54" i="2" s="1"/>
  <c r="AX54" i="2" s="1"/>
  <c r="AY54" i="2" s="1"/>
  <c r="AZ54" i="2" s="1"/>
  <c r="BA54" i="2" s="1"/>
  <c r="AU71" i="2" s="1"/>
  <c r="AV71" i="2" s="1"/>
  <c r="AW71" i="2" s="1"/>
  <c r="AX71" i="2" s="1"/>
  <c r="AY71" i="2" s="1"/>
  <c r="AZ71" i="2" s="1"/>
  <c r="BA71" i="2" s="1"/>
  <c r="AO3" i="2"/>
  <c r="AP3" i="2" s="1"/>
  <c r="AQ3" i="2" s="1"/>
  <c r="AR3" i="2" s="1"/>
  <c r="AL20" i="2" s="1"/>
  <c r="AM20" i="2" s="1"/>
  <c r="AN20" i="2" s="1"/>
  <c r="AO20" i="2" s="1"/>
  <c r="AP20" i="2" s="1"/>
  <c r="AQ20" i="2" s="1"/>
  <c r="AR20" i="2" s="1"/>
  <c r="AL37" i="2" s="1"/>
  <c r="AM37" i="2" s="1"/>
  <c r="AN37" i="2" s="1"/>
  <c r="AO37" i="2" s="1"/>
  <c r="AP37" i="2" s="1"/>
  <c r="AQ37" i="2" s="1"/>
  <c r="AR37" i="2" s="1"/>
  <c r="AL54" i="2" s="1"/>
  <c r="AM54" i="2" s="1"/>
  <c r="AN54" i="2" s="1"/>
  <c r="AO54" i="2" s="1"/>
  <c r="AP54" i="2" s="1"/>
  <c r="AQ54" i="2" s="1"/>
  <c r="AR54" i="2" s="1"/>
  <c r="AL71" i="2" s="1"/>
  <c r="AM71" i="2" s="1"/>
  <c r="AN71" i="2" s="1"/>
  <c r="AO71" i="2" s="1"/>
  <c r="AP71" i="2" s="1"/>
  <c r="AD3" i="2"/>
  <c r="AE3" i="2" s="1"/>
  <c r="AF3" i="2" s="1"/>
  <c r="AG3" i="2" s="1"/>
  <c r="AH3" i="2" s="1"/>
  <c r="AI3" i="2" s="1"/>
  <c r="AC20" i="2" s="1"/>
  <c r="AD20" i="2" s="1"/>
  <c r="AE20" i="2" s="1"/>
  <c r="AF20" i="2" s="1"/>
  <c r="AG20" i="2" s="1"/>
  <c r="AH20" i="2" s="1"/>
  <c r="AI20" i="2" s="1"/>
  <c r="AC37" i="2" s="1"/>
  <c r="AD37" i="2" s="1"/>
  <c r="AE37" i="2" s="1"/>
  <c r="AF37" i="2" s="1"/>
  <c r="AG37" i="2" s="1"/>
  <c r="AH37" i="2" s="1"/>
  <c r="AI37" i="2" s="1"/>
  <c r="AC54" i="2" s="1"/>
  <c r="AD54" i="2" s="1"/>
  <c r="AE54" i="2" s="1"/>
  <c r="AF54" i="2" s="1"/>
  <c r="AG54" i="2" s="1"/>
  <c r="AH54" i="2" s="1"/>
  <c r="AI54" i="2" s="1"/>
  <c r="AC71" i="2" s="1"/>
  <c r="AD71" i="2" s="1"/>
  <c r="Y3" i="2"/>
  <c r="Z3" i="2" s="1"/>
  <c r="T20" i="2" s="1"/>
  <c r="U20" i="2" s="1"/>
  <c r="V20" i="2" s="1"/>
  <c r="W20" i="2" s="1"/>
  <c r="X20" i="2" s="1"/>
  <c r="Y20" i="2" s="1"/>
  <c r="Z20" i="2" s="1"/>
  <c r="T37" i="2" s="1"/>
  <c r="U37" i="2" s="1"/>
  <c r="V37" i="2" s="1"/>
  <c r="W37" i="2" s="1"/>
  <c r="X37" i="2" s="1"/>
  <c r="Y37" i="2" s="1"/>
  <c r="Z37" i="2" s="1"/>
  <c r="T54" i="2" s="1"/>
  <c r="U54" i="2" s="1"/>
  <c r="V54" i="2" s="1"/>
  <c r="W54" i="2" s="1"/>
  <c r="X54" i="2" s="1"/>
  <c r="Y54" i="2" s="1"/>
  <c r="Z54" i="2" s="1"/>
  <c r="T71" i="2" s="1"/>
  <c r="U71" i="2" s="1"/>
  <c r="V71" i="2" s="1"/>
  <c r="W71" i="2" s="1"/>
  <c r="X71" i="2" s="1"/>
  <c r="Y71" i="2" s="1"/>
  <c r="Z71" i="2" s="1"/>
  <c r="P3" i="2"/>
  <c r="Q3" i="2" s="1"/>
  <c r="K20" i="2" s="1"/>
  <c r="L20" i="2" s="1"/>
  <c r="M20" i="2" s="1"/>
  <c r="N20" i="2" s="1"/>
  <c r="O20" i="2" s="1"/>
  <c r="P20" i="2" s="1"/>
  <c r="Q20" i="2" s="1"/>
  <c r="K37" i="2" s="1"/>
  <c r="L37" i="2" s="1"/>
  <c r="M37" i="2" s="1"/>
  <c r="N37" i="2" s="1"/>
  <c r="O37" i="2" s="1"/>
  <c r="P37" i="2" s="1"/>
  <c r="Q37" i="2" s="1"/>
  <c r="K54" i="2" s="1"/>
  <c r="L54" i="2" s="1"/>
  <c r="M54" i="2" s="1"/>
  <c r="N54" i="2" s="1"/>
  <c r="O54" i="2" s="1"/>
  <c r="P54" i="2" s="1"/>
  <c r="Q54" i="2" s="1"/>
  <c r="K71" i="2" s="1"/>
  <c r="L71" i="2" s="1"/>
  <c r="M71" i="2" s="1"/>
  <c r="N71" i="2" s="1"/>
  <c r="D3" i="2"/>
  <c r="E3" i="2" s="1"/>
  <c r="F3" i="2" s="1"/>
  <c r="G3" i="2" s="1"/>
  <c r="H3" i="2" s="1"/>
  <c r="B20" i="2" s="1"/>
  <c r="C20" i="2" s="1"/>
  <c r="D20" i="2" s="1"/>
  <c r="E20" i="2" s="1"/>
  <c r="F20" i="2" s="1"/>
  <c r="G20" i="2" s="1"/>
  <c r="H20" i="2" s="1"/>
  <c r="B37" i="2" s="1"/>
  <c r="C37" i="2" s="1"/>
  <c r="D37" i="2" s="1"/>
  <c r="E37" i="2" s="1"/>
  <c r="F37" i="2" s="1"/>
  <c r="G37" i="2" s="1"/>
  <c r="H37" i="2" s="1"/>
  <c r="B54" i="2" s="1"/>
  <c r="C54" i="2" s="1"/>
  <c r="D54" i="2" s="1"/>
  <c r="E54" i="2" s="1"/>
  <c r="F54" i="2" s="1"/>
  <c r="G54" i="2" s="1"/>
  <c r="H54" i="2" s="1"/>
  <c r="B71" i="2" s="1"/>
  <c r="C71" i="2" s="1"/>
  <c r="D71" i="2" s="1"/>
  <c r="E71" i="2" s="1"/>
  <c r="AU20" i="1"/>
  <c r="AV20" i="1" s="1"/>
  <c r="AW20" i="1" s="1"/>
  <c r="AX20" i="1" s="1"/>
  <c r="AY20" i="1" s="1"/>
  <c r="AZ20" i="1" s="1"/>
  <c r="BA20" i="1" s="1"/>
  <c r="AU37" i="1" s="1"/>
  <c r="AV37" i="1" s="1"/>
  <c r="AW37" i="1" s="1"/>
  <c r="AX37" i="1" s="1"/>
  <c r="AY37" i="1" s="1"/>
  <c r="AZ37" i="1" s="1"/>
  <c r="BA37" i="1" s="1"/>
  <c r="AU54" i="1" s="1"/>
  <c r="AV54" i="1" s="1"/>
  <c r="AW54" i="1" s="1"/>
  <c r="AX54" i="1" s="1"/>
  <c r="AY54" i="1" s="1"/>
  <c r="AZ54" i="1" s="1"/>
  <c r="BA54" i="1" s="1"/>
  <c r="AU71" i="1" s="1"/>
  <c r="AV71" i="1" s="1"/>
  <c r="AW71" i="1" s="1"/>
  <c r="AX71" i="1" s="1"/>
  <c r="AY71" i="1" s="1"/>
  <c r="AZ71" i="1" s="1"/>
  <c r="BA71" i="1" s="1"/>
  <c r="AU88" i="1" s="1"/>
  <c r="CX3" i="1"/>
  <c r="CY3" i="1" s="1"/>
  <c r="CZ3" i="1" s="1"/>
  <c r="DA3" i="1" s="1"/>
  <c r="DB3" i="1" s="1"/>
  <c r="DC3" i="1" s="1"/>
  <c r="CW20" i="1" s="1"/>
  <c r="CX20" i="1" s="1"/>
  <c r="CY20" i="1" s="1"/>
  <c r="CZ20" i="1" s="1"/>
  <c r="DA20" i="1" s="1"/>
  <c r="DB20" i="1" s="1"/>
  <c r="DC20" i="1" s="1"/>
  <c r="CW37" i="1" s="1"/>
  <c r="CX37" i="1" s="1"/>
  <c r="CY37" i="1" s="1"/>
  <c r="CZ37" i="1" s="1"/>
  <c r="DA37" i="1" s="1"/>
  <c r="DB37" i="1" s="1"/>
  <c r="DC37" i="1" s="1"/>
  <c r="CW54" i="1" s="1"/>
  <c r="CX54" i="1" s="1"/>
  <c r="CY54" i="1" s="1"/>
  <c r="CZ54" i="1" s="1"/>
  <c r="DA54" i="1" s="1"/>
  <c r="DB54" i="1" s="1"/>
  <c r="DC54" i="1" s="1"/>
  <c r="CW71" i="1" s="1"/>
  <c r="CX71" i="1" s="1"/>
  <c r="CY71" i="1" s="1"/>
  <c r="CT3" i="1"/>
  <c r="CN20" i="1" s="1"/>
  <c r="CO20" i="1" s="1"/>
  <c r="CP20" i="1" s="1"/>
  <c r="CQ20" i="1" s="1"/>
  <c r="CR20" i="1" s="1"/>
  <c r="CS20" i="1" s="1"/>
  <c r="CT20" i="1" s="1"/>
  <c r="CN37" i="1" s="1"/>
  <c r="CO37" i="1" s="1"/>
  <c r="CP37" i="1" s="1"/>
  <c r="CQ37" i="1" s="1"/>
  <c r="CR37" i="1" s="1"/>
  <c r="CS37" i="1" s="1"/>
  <c r="CT37" i="1" s="1"/>
  <c r="CN54" i="1" s="1"/>
  <c r="CO54" i="1" s="1"/>
  <c r="CP54" i="1" s="1"/>
  <c r="CQ54" i="1" s="1"/>
  <c r="CR54" i="1" s="1"/>
  <c r="CS54" i="1" s="1"/>
  <c r="CT54" i="1" s="1"/>
  <c r="CN71" i="1" s="1"/>
  <c r="CO71" i="1" s="1"/>
  <c r="CP71" i="1" s="1"/>
  <c r="CQ71" i="1" s="1"/>
  <c r="CR71" i="1" s="1"/>
  <c r="CS71" i="1" s="1"/>
  <c r="CT71" i="1" s="1"/>
  <c r="CH3" i="1"/>
  <c r="CI3" i="1" s="1"/>
  <c r="CJ3" i="1" s="1"/>
  <c r="CK3" i="1" s="1"/>
  <c r="CE20" i="1" s="1"/>
  <c r="CF20" i="1" s="1"/>
  <c r="CG20" i="1" s="1"/>
  <c r="CH20" i="1" s="1"/>
  <c r="CI20" i="1" s="1"/>
  <c r="CJ20" i="1" s="1"/>
  <c r="CK20" i="1" s="1"/>
  <c r="CE37" i="1" s="1"/>
  <c r="CF37" i="1" s="1"/>
  <c r="CG37" i="1" s="1"/>
  <c r="CH37" i="1" s="1"/>
  <c r="CI37" i="1" s="1"/>
  <c r="CJ37" i="1" s="1"/>
  <c r="CK37" i="1" s="1"/>
  <c r="CE54" i="1" s="1"/>
  <c r="CF54" i="1" s="1"/>
  <c r="CG54" i="1" s="1"/>
  <c r="CH54" i="1" s="1"/>
  <c r="CI54" i="1" s="1"/>
  <c r="CJ54" i="1" s="1"/>
  <c r="CK54" i="1" s="1"/>
  <c r="CE71" i="1" s="1"/>
  <c r="CF71" i="1" s="1"/>
  <c r="CG71" i="1" s="1"/>
  <c r="CH71" i="1" s="1"/>
  <c r="CI71" i="1" s="1"/>
  <c r="BW3" i="1"/>
  <c r="BX3" i="1" s="1"/>
  <c r="BY3" i="1" s="1"/>
  <c r="BZ3" i="1" s="1"/>
  <c r="CA3" i="1" s="1"/>
  <c r="CB3" i="1" s="1"/>
  <c r="BV20" i="1" s="1"/>
  <c r="BW20" i="1" s="1"/>
  <c r="BX20" i="1" s="1"/>
  <c r="BY20" i="1" s="1"/>
  <c r="BZ20" i="1" s="1"/>
  <c r="CA20" i="1" s="1"/>
  <c r="CB20" i="1" s="1"/>
  <c r="BV37" i="1" s="1"/>
  <c r="BW37" i="1" s="1"/>
  <c r="BX37" i="1" s="1"/>
  <c r="BY37" i="1" s="1"/>
  <c r="BZ37" i="1" s="1"/>
  <c r="CA37" i="1" s="1"/>
  <c r="CB37" i="1" s="1"/>
  <c r="BV54" i="1" s="1"/>
  <c r="BW54" i="1" s="1"/>
  <c r="BX54" i="1" s="1"/>
  <c r="BY54" i="1" s="1"/>
  <c r="BZ54" i="1" s="1"/>
  <c r="CA54" i="1" s="1"/>
  <c r="CB54" i="1" s="1"/>
  <c r="BV71" i="1" s="1"/>
  <c r="BW71" i="1" s="1"/>
  <c r="BR3" i="1"/>
  <c r="BS3" i="1" s="1"/>
  <c r="BM20" i="1" s="1"/>
  <c r="BN20" i="1" s="1"/>
  <c r="BO20" i="1" s="1"/>
  <c r="BP20" i="1" s="1"/>
  <c r="BQ20" i="1" s="1"/>
  <c r="BR20" i="1" s="1"/>
  <c r="BS20" i="1" s="1"/>
  <c r="BM37" i="1" s="1"/>
  <c r="BN37" i="1" s="1"/>
  <c r="BO37" i="1" s="1"/>
  <c r="BP37" i="1" s="1"/>
  <c r="BQ37" i="1" s="1"/>
  <c r="BR37" i="1" s="1"/>
  <c r="BS37" i="1" s="1"/>
  <c r="BM54" i="1" s="1"/>
  <c r="BN54" i="1" s="1"/>
  <c r="BO54" i="1" s="1"/>
  <c r="BP54" i="1" s="1"/>
  <c r="BQ54" i="1" s="1"/>
  <c r="BR54" i="1" s="1"/>
  <c r="BS54" i="1" s="1"/>
  <c r="BM71" i="1" s="1"/>
  <c r="BN71" i="1" s="1"/>
  <c r="BO71" i="1" s="1"/>
  <c r="BP71" i="1" s="1"/>
  <c r="BQ71" i="1" s="1"/>
  <c r="BR71" i="1" s="1"/>
  <c r="BS71" i="1" s="1"/>
  <c r="BF3" i="1"/>
  <c r="BG3" i="1" s="1"/>
  <c r="BH3" i="1" s="1"/>
  <c r="BI3" i="1" s="1"/>
  <c r="BJ3" i="1" s="1"/>
  <c r="BD20" i="1" s="1"/>
  <c r="BE20" i="1" s="1"/>
  <c r="BF20" i="1" s="1"/>
  <c r="BG20" i="1" s="1"/>
  <c r="BH20" i="1" s="1"/>
  <c r="BI20" i="1" s="1"/>
  <c r="BJ20" i="1" s="1"/>
  <c r="BD37" i="1" s="1"/>
  <c r="BE37" i="1" s="1"/>
  <c r="BF37" i="1" s="1"/>
  <c r="BG37" i="1" s="1"/>
  <c r="BH37" i="1" s="1"/>
  <c r="BI37" i="1" s="1"/>
  <c r="BJ37" i="1" s="1"/>
  <c r="BD54" i="1" s="1"/>
  <c r="BE54" i="1" s="1"/>
  <c r="BF54" i="1" s="1"/>
  <c r="BG54" i="1" s="1"/>
  <c r="BH54" i="1" s="1"/>
  <c r="BI54" i="1" s="1"/>
  <c r="BJ54" i="1" s="1"/>
  <c r="BD71" i="1" s="1"/>
  <c r="BE71" i="1" s="1"/>
  <c r="BF71" i="1" s="1"/>
  <c r="BG71" i="1" s="1"/>
  <c r="AP3" i="1"/>
  <c r="AQ3" i="1" s="1"/>
  <c r="AR3" i="1" s="1"/>
  <c r="AL20" i="1" s="1"/>
  <c r="AM20" i="1" s="1"/>
  <c r="AN20" i="1" s="1"/>
  <c r="AO20" i="1" s="1"/>
  <c r="AP20" i="1" s="1"/>
  <c r="AQ20" i="1" s="1"/>
  <c r="AR20" i="1" s="1"/>
  <c r="AL37" i="1" s="1"/>
  <c r="AM37" i="1" s="1"/>
  <c r="AN37" i="1" s="1"/>
  <c r="AO37" i="1" s="1"/>
  <c r="AP37" i="1" s="1"/>
  <c r="AQ37" i="1" s="1"/>
  <c r="AR37" i="1" s="1"/>
  <c r="AL54" i="1" s="1"/>
  <c r="AM54" i="1" s="1"/>
  <c r="AN54" i="1" s="1"/>
  <c r="AO54" i="1" s="1"/>
  <c r="AP54" i="1" s="1"/>
  <c r="AQ54" i="1" s="1"/>
  <c r="AR54" i="1" s="1"/>
  <c r="AL71" i="1" s="1"/>
  <c r="AM71" i="1" s="1"/>
  <c r="AN71" i="1" s="1"/>
  <c r="AO71" i="1" s="1"/>
  <c r="AP71" i="1" s="1"/>
  <c r="AQ71" i="1" s="1"/>
  <c r="AE3" i="1"/>
  <c r="AF3" i="1" s="1"/>
  <c r="AG3" i="1" s="1"/>
  <c r="AH3" i="1" s="1"/>
  <c r="AI3" i="1" s="1"/>
  <c r="AC20" i="1" s="1"/>
  <c r="AD20" i="1" s="1"/>
  <c r="AE20" i="1" s="1"/>
  <c r="AF20" i="1" s="1"/>
  <c r="AG20" i="1" s="1"/>
  <c r="AH20" i="1" s="1"/>
  <c r="AI20" i="1" s="1"/>
  <c r="AC37" i="1" s="1"/>
  <c r="AD37" i="1" s="1"/>
  <c r="AE37" i="1" s="1"/>
  <c r="AF37" i="1" s="1"/>
  <c r="AG37" i="1" s="1"/>
  <c r="AH37" i="1" s="1"/>
  <c r="AI37" i="1" s="1"/>
  <c r="AC54" i="1" s="1"/>
  <c r="AD54" i="1" s="1"/>
  <c r="AE54" i="1" s="1"/>
  <c r="AF54" i="1" s="1"/>
  <c r="AG54" i="1" s="1"/>
  <c r="AH54" i="1" s="1"/>
  <c r="AI54" i="1" s="1"/>
  <c r="AC71" i="1" s="1"/>
  <c r="AD71" i="1" s="1"/>
  <c r="AE71" i="1" s="1"/>
  <c r="Z3" i="1"/>
  <c r="T20" i="1" s="1"/>
  <c r="U20" i="1" s="1"/>
  <c r="V20" i="1" s="1"/>
  <c r="W20" i="1" s="1"/>
  <c r="X20" i="1" s="1"/>
  <c r="Y20" i="1" s="1"/>
  <c r="Z20" i="1" s="1"/>
  <c r="T37" i="1" s="1"/>
  <c r="U37" i="1" s="1"/>
  <c r="V37" i="1" s="1"/>
  <c r="W37" i="1" s="1"/>
  <c r="X37" i="1" s="1"/>
  <c r="Y37" i="1" s="1"/>
  <c r="Z37" i="1" s="1"/>
  <c r="T54" i="1" s="1"/>
  <c r="U54" i="1" s="1"/>
  <c r="V54" i="1" s="1"/>
  <c r="W54" i="1" s="1"/>
  <c r="X54" i="1" s="1"/>
  <c r="Y54" i="1" s="1"/>
  <c r="Z54" i="1" s="1"/>
  <c r="T71" i="1" s="1"/>
  <c r="U71" i="1" s="1"/>
  <c r="V71" i="1" s="1"/>
  <c r="W71" i="1" s="1"/>
  <c r="X71" i="1" s="1"/>
  <c r="Y71" i="1" s="1"/>
  <c r="Z71" i="1" s="1"/>
  <c r="Q3" i="1"/>
  <c r="K20" i="1" s="1"/>
  <c r="L20" i="1" s="1"/>
  <c r="M20" i="1" s="1"/>
  <c r="N20" i="1" s="1"/>
  <c r="O20" i="1" s="1"/>
  <c r="P20" i="1" s="1"/>
  <c r="Q20" i="1" s="1"/>
  <c r="K37" i="1" s="1"/>
  <c r="L37" i="1" s="1"/>
  <c r="M37" i="1" s="1"/>
  <c r="N37" i="1" s="1"/>
  <c r="O37" i="1" s="1"/>
  <c r="P37" i="1" s="1"/>
  <c r="Q37" i="1" s="1"/>
  <c r="K54" i="1" s="1"/>
  <c r="L54" i="1" s="1"/>
  <c r="M54" i="1" s="1"/>
  <c r="N54" i="1" s="1"/>
  <c r="O54" i="1" s="1"/>
  <c r="P54" i="1" s="1"/>
  <c r="Q54" i="1" s="1"/>
  <c r="K71" i="1" s="1"/>
  <c r="L71" i="1" s="1"/>
  <c r="M71" i="1" s="1"/>
  <c r="N71" i="1" s="1"/>
  <c r="E3" i="1"/>
  <c r="F3" i="1" s="1"/>
  <c r="G3" i="1" s="1"/>
  <c r="H3" i="1" s="1"/>
  <c r="B20" i="1" s="1"/>
  <c r="C20" i="1" s="1"/>
  <c r="D20" i="1" s="1"/>
  <c r="E20" i="1" s="1"/>
  <c r="F20" i="1" s="1"/>
  <c r="G20" i="1" s="1"/>
  <c r="H20" i="1" s="1"/>
  <c r="B37" i="1" s="1"/>
  <c r="C37" i="1" s="1"/>
  <c r="D37" i="1" s="1"/>
  <c r="E37" i="1" s="1"/>
  <c r="F37" i="1" s="1"/>
  <c r="G37" i="1" s="1"/>
  <c r="H37" i="1" s="1"/>
  <c r="B54" i="1" s="1"/>
  <c r="C54" i="1" s="1"/>
  <c r="D54" i="1" s="1"/>
  <c r="E54" i="1" s="1"/>
  <c r="F54" i="1" s="1"/>
  <c r="G54" i="1" s="1"/>
  <c r="H54" i="1" s="1"/>
  <c r="B71" i="1" s="1"/>
  <c r="C71" i="1" s="1"/>
  <c r="D71" i="1" s="1"/>
  <c r="E71" i="1" s="1"/>
  <c r="V111" i="7" l="1"/>
  <c r="V108" i="6"/>
  <c r="V108" i="7"/>
  <c r="BP176" i="7"/>
  <c r="G121" i="10"/>
  <c r="G122" i="10" s="1"/>
  <c r="V111" i="6"/>
  <c r="CK91" i="1"/>
  <c r="CK93" i="1" s="1"/>
  <c r="DA3" i="11"/>
  <c r="DB3" i="11" s="1"/>
  <c r="DC3" i="11" s="1"/>
  <c r="CW20" i="11" s="1"/>
  <c r="CX20" i="11" s="1"/>
  <c r="CY20" i="11" s="1"/>
  <c r="CZ20" i="11" s="1"/>
  <c r="DA20" i="11" s="1"/>
  <c r="DB20" i="11" s="1"/>
  <c r="DC20" i="11" s="1"/>
  <c r="CW37" i="11" s="1"/>
  <c r="CX37" i="11" s="1"/>
  <c r="CY37" i="11" s="1"/>
  <c r="CZ37" i="11" s="1"/>
  <c r="DA37" i="11" s="1"/>
  <c r="DB37" i="11" s="1"/>
  <c r="DC37" i="11" s="1"/>
  <c r="CW54" i="11" s="1"/>
  <c r="CX54" i="11" s="1"/>
  <c r="CY54" i="11" s="1"/>
  <c r="CZ54" i="11" s="1"/>
  <c r="DA54" i="11" s="1"/>
  <c r="DB54" i="11" s="1"/>
  <c r="DC54" i="11" s="1"/>
  <c r="CW71" i="11" s="1"/>
  <c r="CX71" i="11" s="1"/>
  <c r="CY71" i="11" s="1"/>
  <c r="CZ71" i="11" s="1"/>
</calcChain>
</file>

<file path=xl/sharedStrings.xml><?xml version="1.0" encoding="utf-8"?>
<sst xmlns="http://schemas.openxmlformats.org/spreadsheetml/2006/main" count="34394" uniqueCount="20119">
  <si>
    <t>Janvier 2014</t>
  </si>
  <si>
    <t>Février 2014</t>
  </si>
  <si>
    <t>Mars 2014</t>
  </si>
  <si>
    <t>Avril 2014</t>
  </si>
  <si>
    <t>Mai 2014</t>
  </si>
  <si>
    <t>Juin 2014</t>
  </si>
  <si>
    <t>Juillet 2014</t>
  </si>
  <si>
    <t>Aout 2014</t>
  </si>
  <si>
    <t>Septembre 2014</t>
  </si>
  <si>
    <t>Octobre 2014</t>
  </si>
  <si>
    <t>Novembre 2014</t>
  </si>
  <si>
    <t>Décembre 2014</t>
  </si>
  <si>
    <t>Lundi</t>
  </si>
  <si>
    <t>Mardi</t>
  </si>
  <si>
    <t>Mercredi</t>
  </si>
  <si>
    <t>Jeudi</t>
  </si>
  <si>
    <t>Vendredi</t>
  </si>
  <si>
    <t>Samedi</t>
  </si>
  <si>
    <t>Dimanche</t>
  </si>
  <si>
    <t>Manuella</t>
  </si>
  <si>
    <t>Fr gastro ?</t>
  </si>
  <si>
    <t>Les cocqs chantent</t>
  </si>
  <si>
    <t>8h30 Petit dej</t>
  </si>
  <si>
    <t>8h Petit dej</t>
  </si>
  <si>
    <t>8h10 Dép Meylan</t>
  </si>
  <si>
    <t>Manuela</t>
  </si>
  <si>
    <t>D.Ducrocq part en Bretagne</t>
  </si>
  <si>
    <t>7h45 Dép Meylan</t>
  </si>
  <si>
    <t>8hTwingo Autodauphiné</t>
  </si>
  <si>
    <t>9h35 Dép JP La Bresse</t>
  </si>
  <si>
    <t>Boudoudou</t>
  </si>
  <si>
    <t>Carrefour/piles</t>
  </si>
  <si>
    <t>Petit dej au gite</t>
  </si>
  <si>
    <t>9h30 Arr Ste Foy</t>
  </si>
  <si>
    <t>9h CAUE</t>
  </si>
  <si>
    <t>Alp 2I/PC Fr</t>
  </si>
  <si>
    <t>8h Covoit Sery L</t>
  </si>
  <si>
    <t>9h30 Fr, CA AVF</t>
  </si>
  <si>
    <t>Carrefour</t>
  </si>
  <si>
    <t>Pharmacie</t>
  </si>
  <si>
    <t>M.Mathieu</t>
  </si>
  <si>
    <t>Fort Napoléon</t>
  </si>
  <si>
    <t>Attente piscine</t>
  </si>
  <si>
    <t>Plage Canot</t>
  </si>
  <si>
    <t>Le plein Yaris</t>
  </si>
  <si>
    <t>Plage Perle</t>
  </si>
  <si>
    <t>Dist Echo/Leclercq-Rosenbach</t>
  </si>
  <si>
    <t>10h Fr, coiffeur Béalières</t>
  </si>
  <si>
    <t>Carrefour/calculatrice</t>
  </si>
  <si>
    <t>10h Fr, Dr Chung Ming</t>
  </si>
  <si>
    <t>Contrat de Suza</t>
  </si>
  <si>
    <t>10h Dr Mazeau</t>
  </si>
  <si>
    <t>Distribution Echo</t>
  </si>
  <si>
    <t>11h Fr, Robin</t>
  </si>
  <si>
    <t>10h Fr, bridge AVF</t>
  </si>
  <si>
    <t>10h45 Dép Meylan</t>
  </si>
  <si>
    <t>10h30 Dép Gréoux</t>
  </si>
  <si>
    <t>Petit dej Castellane</t>
  </si>
  <si>
    <t>11h Fr, kiné</t>
  </si>
  <si>
    <t>11h Younés/Caro/Layna</t>
  </si>
  <si>
    <t>DejBoone</t>
  </si>
  <si>
    <t>Gueule noir</t>
  </si>
  <si>
    <t>Balade Grand Bourg</t>
  </si>
  <si>
    <t>Jardin Botanique Deshaies</t>
  </si>
  <si>
    <t>11h dep Deshaies</t>
  </si>
  <si>
    <t>D.Ducrocq</t>
  </si>
  <si>
    <t>Echo dans bal Vallon</t>
  </si>
  <si>
    <t>Aurélie</t>
  </si>
  <si>
    <t>M. Saez/clé local meubles</t>
  </si>
  <si>
    <t>ponçage</t>
  </si>
  <si>
    <t>11h45 Dép F. Richard</t>
  </si>
  <si>
    <t>Fr, marché</t>
  </si>
  <si>
    <t>Attestations capoeira</t>
  </si>
  <si>
    <t>Moustiers St Marie</t>
  </si>
  <si>
    <t>11h Dép Castellane</t>
  </si>
  <si>
    <t>12h30 Dej</t>
  </si>
  <si>
    <t>12h30 Dej couscous</t>
  </si>
  <si>
    <t>déj à la maison</t>
  </si>
  <si>
    <t>12h Fr, Dr Jourdan Jambon</t>
  </si>
  <si>
    <t>Dej Le Mambo</t>
  </si>
  <si>
    <t>12h45 Boone</t>
  </si>
  <si>
    <t>Distillerie Labat</t>
  </si>
  <si>
    <t>12h Marie Galante Grand Bourg</t>
  </si>
  <si>
    <t>visite</t>
  </si>
  <si>
    <t>Dej Vieux Habitants</t>
  </si>
  <si>
    <t>12h Dej F.Richard</t>
  </si>
  <si>
    <t>Fr, chez F. Richard</t>
  </si>
  <si>
    <t>Dej Aire Corrèze</t>
  </si>
  <si>
    <t>12h Dej chez M. Sala</t>
  </si>
  <si>
    <t>12h GT 12-14</t>
  </si>
  <si>
    <t>Dej Bourgogne</t>
  </si>
  <si>
    <t>12h Dej Les Terrasses</t>
  </si>
  <si>
    <t>12h30 Dej Serres</t>
  </si>
  <si>
    <t>Route des crêtes</t>
  </si>
  <si>
    <t>chez Richard</t>
  </si>
  <si>
    <t>che Mehdi/Soraya</t>
  </si>
  <si>
    <t>13h30 Balade</t>
  </si>
  <si>
    <t>embarcadère</t>
  </si>
  <si>
    <t>Grand Bourg</t>
  </si>
  <si>
    <t>13h Pointe à Pitre</t>
  </si>
  <si>
    <t>Dej boulangerie Deshaies</t>
  </si>
  <si>
    <t>Cabri</t>
  </si>
  <si>
    <t>à la maison</t>
  </si>
  <si>
    <t>sauté de veau</t>
  </si>
  <si>
    <t>Fr, dej chez Aurélie</t>
  </si>
  <si>
    <t>13h Fr, coiffeur Grd Pré</t>
  </si>
  <si>
    <t>13h Maya chez Sandrine</t>
  </si>
  <si>
    <t>Fr,rest chinois avec FR</t>
  </si>
  <si>
    <t>avec AVF</t>
  </si>
  <si>
    <t>13h Dej La Fondue</t>
  </si>
  <si>
    <t>13h30 Fr, accomp PA</t>
  </si>
  <si>
    <t>Manosque</t>
  </si>
  <si>
    <t>13h30 Dej La Maline</t>
  </si>
  <si>
    <t>13h Dej Sisteron</t>
  </si>
  <si>
    <t xml:space="preserve"> +Aude/Johann</t>
  </si>
  <si>
    <t>14h30 Fr, Fr Richard</t>
  </si>
  <si>
    <t>Vilard de lans</t>
  </si>
  <si>
    <t>Attente</t>
  </si>
  <si>
    <t>Dej Arnuta Grand Bourg</t>
  </si>
  <si>
    <t>Récup 206/Hertz</t>
  </si>
  <si>
    <t>Fr, Comboire</t>
  </si>
  <si>
    <t>Fr, en ville</t>
  </si>
  <si>
    <t>14h Alp 2I/PC Fr</t>
  </si>
  <si>
    <t>Marche 1h dans Meylan</t>
  </si>
  <si>
    <t>14h30 Fr, mammographie</t>
  </si>
  <si>
    <t>En ville en tram</t>
  </si>
  <si>
    <t>pb pas d'eau</t>
  </si>
  <si>
    <t>14h30 Arr Paris</t>
  </si>
  <si>
    <t>14h Fr, Marie, Annie</t>
  </si>
  <si>
    <t>14h Fr, en ville avec F. Richard</t>
  </si>
  <si>
    <t>Uriage</t>
  </si>
  <si>
    <t>14h Fr, Marie</t>
  </si>
  <si>
    <t>14h30 Arr Gréoux</t>
  </si>
  <si>
    <t>Point Sublime</t>
  </si>
  <si>
    <t>Alinea</t>
  </si>
  <si>
    <t>Hopital</t>
  </si>
  <si>
    <t>Grand'Place</t>
  </si>
  <si>
    <t>Rami</t>
  </si>
  <si>
    <t>avec Marie</t>
  </si>
  <si>
    <t>Plage Grande Anse</t>
  </si>
  <si>
    <t>15h45 Les Saintes</t>
  </si>
  <si>
    <t>Retour à l'hotel</t>
  </si>
  <si>
    <t>Déj avec Alice à Jarry Beach</t>
  </si>
  <si>
    <t>Visite Maison du cacao</t>
  </si>
  <si>
    <t>15h Arr St Claude</t>
  </si>
  <si>
    <t>Balade Bastille</t>
  </si>
  <si>
    <t>avec F. Richard</t>
  </si>
  <si>
    <t>avec F.Richard</t>
  </si>
  <si>
    <t>15h20 Périgueux</t>
  </si>
  <si>
    <t>15h Fr, Marie</t>
  </si>
  <si>
    <t>D. Ducrocq</t>
  </si>
  <si>
    <t>Aurélie/Internet</t>
  </si>
  <si>
    <t>marche, rami</t>
  </si>
  <si>
    <t>Récup Twingo</t>
  </si>
  <si>
    <t>Branches pour bac</t>
  </si>
  <si>
    <t>Dist Echo/Carrefour</t>
  </si>
  <si>
    <t>Déchetterie</t>
  </si>
  <si>
    <t>tricot</t>
  </si>
  <si>
    <t>Fnac/Carrefour</t>
  </si>
  <si>
    <t>Villa Borghèse</t>
  </si>
  <si>
    <t>16h Arr Castellane</t>
  </si>
  <si>
    <t>Fr, marche</t>
  </si>
  <si>
    <t>Enlever sapin</t>
  </si>
  <si>
    <t>16h30 Ciné avec Reinneis</t>
  </si>
  <si>
    <t>Office tourisme</t>
  </si>
  <si>
    <t>16h30 Marie Galante St Louis</t>
  </si>
  <si>
    <t>Piscine</t>
  </si>
  <si>
    <t>à Jarry</t>
  </si>
  <si>
    <t>A. Bornard</t>
  </si>
  <si>
    <t>Carrefour/app photo</t>
  </si>
  <si>
    <t>Balade Périgueux</t>
  </si>
  <si>
    <t>Balade à</t>
  </si>
  <si>
    <t>Fr, chez Aurélie</t>
  </si>
  <si>
    <t>BPA/Mutualiste</t>
  </si>
  <si>
    <t>17h CS Les Terrasses</t>
  </si>
  <si>
    <t>17h Fr, Dr Chevallier</t>
  </si>
  <si>
    <t>Madeleine/Rivoli</t>
  </si>
  <si>
    <t>Castorama</t>
  </si>
  <si>
    <t>16h Fr, Dr Mazeau</t>
  </si>
  <si>
    <t>Eau vive</t>
  </si>
  <si>
    <t>16h30 Fr, F.Richard</t>
  </si>
  <si>
    <t>16h Concert</t>
  </si>
  <si>
    <t>Fr, coiffeur</t>
  </si>
  <si>
    <t>Utile sœur MF</t>
  </si>
  <si>
    <t>Ma Petite Auberge</t>
  </si>
  <si>
    <t>JP&amp;F Richard</t>
  </si>
  <si>
    <t>17h30 dép</t>
  </si>
  <si>
    <t>The Grand Hotel Budapest</t>
  </si>
  <si>
    <t>Plage Crawen</t>
  </si>
  <si>
    <t>Yaris à St Louis</t>
  </si>
  <si>
    <t>Jarry/Deshaies</t>
  </si>
  <si>
    <t>Balade Soufrière</t>
  </si>
  <si>
    <t>Grottes Mandrin</t>
  </si>
  <si>
    <t>Nettoyage Laguna</t>
  </si>
  <si>
    <t>Cathédrale St Front</t>
  </si>
  <si>
    <t>Fr, pharmacie</t>
  </si>
  <si>
    <t>Pélissier Ronzino</t>
  </si>
  <si>
    <t>Eau Vive</t>
  </si>
  <si>
    <t>Fr, Marie à la maison</t>
  </si>
  <si>
    <t>Balade en vélo</t>
  </si>
  <si>
    <t>Vas vis et deviens</t>
  </si>
  <si>
    <t>17h C. Jonville</t>
  </si>
  <si>
    <t>17h30 Fr, Dr Doukhan</t>
  </si>
  <si>
    <t>promener Adam</t>
  </si>
  <si>
    <t>Dist Echo allée du Château</t>
  </si>
  <si>
    <t>Aude Johann, Fr3, Maéva</t>
  </si>
  <si>
    <t>Attestations à Karène</t>
  </si>
  <si>
    <t>Balade Castellane</t>
  </si>
  <si>
    <t>17h15 Arr Meylan</t>
  </si>
  <si>
    <t>tisane</t>
  </si>
  <si>
    <t>Rendre voiturette</t>
  </si>
  <si>
    <t>Le Soleil Levant</t>
  </si>
  <si>
    <t>Aux 2 Ylangs</t>
  </si>
  <si>
    <t>Diner bukits</t>
  </si>
  <si>
    <t>Grand Optical/Carrefour</t>
  </si>
  <si>
    <t>D.Ducrocq/sono</t>
  </si>
  <si>
    <t>17hFr, Robin</t>
  </si>
  <si>
    <t>France 0-Allemagne 1</t>
  </si>
  <si>
    <t>avec Edouard</t>
  </si>
  <si>
    <t>18h30 CS Les Terrasses</t>
  </si>
  <si>
    <t>C. Ferrieux</t>
  </si>
  <si>
    <t>Aurélie/robe</t>
  </si>
  <si>
    <t>Nkaké-Renan Luce</t>
  </si>
  <si>
    <t>18h30 Russe</t>
  </si>
  <si>
    <t>18h15 Capoeira</t>
  </si>
  <si>
    <t>18h30 apéro</t>
  </si>
  <si>
    <t>Pot à Le Palais Harry/Juliette</t>
  </si>
  <si>
    <t>Diner Restaurant</t>
  </si>
  <si>
    <t>Ferry Deshaies</t>
  </si>
  <si>
    <t>au gite</t>
  </si>
  <si>
    <t>Diner gite</t>
  </si>
  <si>
    <t>MA Gobron/Les Echos</t>
  </si>
  <si>
    <t>Adam chez F.Richard</t>
  </si>
  <si>
    <t>Hotel Ibis Budget</t>
  </si>
  <si>
    <t>19h30 Lylian Vergne</t>
  </si>
  <si>
    <t>Annabel</t>
  </si>
  <si>
    <t>Aurélie/CAP cuisine</t>
  </si>
  <si>
    <t>20h Diner Venon</t>
  </si>
  <si>
    <t>19h30 Diner chez Ducrocqs</t>
  </si>
  <si>
    <t>19h  Appt Colonie</t>
  </si>
  <si>
    <t>19h Fr, réunion AVF</t>
  </si>
  <si>
    <t>Diner rest Villa Borghèse</t>
  </si>
  <si>
    <t>Diner Ma Petite Auberge</t>
  </si>
  <si>
    <t>Fr, F Richard/comptes</t>
  </si>
  <si>
    <t>Carrefour/cadeaux</t>
  </si>
  <si>
    <t>et diner</t>
  </si>
  <si>
    <t>19h30 Le Saigon</t>
  </si>
  <si>
    <t>Diner Le Reflet</t>
  </si>
  <si>
    <t>Diner Chez JP à Ferry</t>
  </si>
  <si>
    <t>Rami F.Richard</t>
  </si>
  <si>
    <t>Retour Maya</t>
  </si>
  <si>
    <t>Périgueux</t>
  </si>
  <si>
    <t>à diner à la maison</t>
  </si>
  <si>
    <t>Fr, AVF accueillantes</t>
  </si>
  <si>
    <t>avec Picards</t>
  </si>
  <si>
    <t>Diner appt</t>
  </si>
  <si>
    <t>Pizza à la maison</t>
  </si>
  <si>
    <t>LM Alice</t>
  </si>
  <si>
    <t>avec Reinneis</t>
  </si>
  <si>
    <t>de l'Ile</t>
  </si>
  <si>
    <t>Poulet boucané</t>
  </si>
  <si>
    <t>chez Sandrine</t>
  </si>
  <si>
    <t>N. Gaillard</t>
  </si>
  <si>
    <t>Pot Ducrocqs à la maison</t>
  </si>
  <si>
    <t>Tisane chez Picards</t>
  </si>
  <si>
    <t>Ducrocqs à la maison(pb Internet)</t>
  </si>
  <si>
    <t>Rami F. Richard</t>
  </si>
  <si>
    <t>avec Cath et Edouard</t>
  </si>
  <si>
    <t>Promenade Gréoux</t>
  </si>
  <si>
    <t>8h30 Cl d'Alembert</t>
  </si>
  <si>
    <t>9h Dr Moiroud</t>
  </si>
  <si>
    <t>8h25 Dép Meylan</t>
  </si>
  <si>
    <t>Lever 7h15</t>
  </si>
  <si>
    <t>8h15 Asparun</t>
  </si>
  <si>
    <t>8h30 Petit dej Périgueux</t>
  </si>
  <si>
    <t>Anniv Alain</t>
  </si>
  <si>
    <t>8h30 Fr, Adam/amené par Johann</t>
  </si>
  <si>
    <t>9h15 Fr, AVF AG</t>
  </si>
  <si>
    <t>Fr,prise de sang par Mme Proença pour analyse des comatibiltés alimentaires</t>
  </si>
  <si>
    <t>8h Autodauphiné Meylan</t>
  </si>
  <si>
    <t>F. Richard repart à La Bresse</t>
  </si>
  <si>
    <t>7h41 Att Alice Orly</t>
  </si>
  <si>
    <t>7h15 Arr Adam</t>
  </si>
  <si>
    <t>9h15 MP Demanesse</t>
  </si>
  <si>
    <t>Pb clé caves</t>
  </si>
  <si>
    <t>cataracte œil droit</t>
  </si>
  <si>
    <t>Visite contrôle</t>
  </si>
  <si>
    <t>9h15 Fr, coiffeur</t>
  </si>
  <si>
    <t>9h30 Fr, kiné</t>
  </si>
  <si>
    <t>9h15 MP demanesse</t>
  </si>
  <si>
    <t>Pharma</t>
  </si>
  <si>
    <t>Petit déj Manosque Ballade</t>
  </si>
  <si>
    <t>8h48 Montée Soufrière</t>
  </si>
  <si>
    <t>Courses Port Louis</t>
  </si>
  <si>
    <t>Prép valises</t>
  </si>
  <si>
    <t>7h25 Paris Orly</t>
  </si>
  <si>
    <t>signaleur</t>
  </si>
  <si>
    <t>Récup valises</t>
  </si>
  <si>
    <t>9h30 Dep bus</t>
  </si>
  <si>
    <t>9h30 Tour Grands secrets du vin</t>
  </si>
  <si>
    <t>9h55 Proprio clés</t>
  </si>
  <si>
    <t>Copy Meylan Samovar</t>
  </si>
  <si>
    <t>9h30 F. Legait</t>
  </si>
  <si>
    <t>10h Mairie passeport</t>
  </si>
  <si>
    <t>Comm débarquement</t>
  </si>
  <si>
    <t>Petit dej Volvent</t>
  </si>
  <si>
    <t>Eureca vérifie l'isolation de la résille du LCR: elle est suffisante</t>
  </si>
  <si>
    <t>rév+distr+clim/Carrefour</t>
  </si>
  <si>
    <t>F. Richard</t>
  </si>
  <si>
    <t>9h30 Fr, Robin</t>
  </si>
  <si>
    <t>Autodauph/Carrefour</t>
  </si>
  <si>
    <t>9h30 Fr, adhésion AVF</t>
  </si>
  <si>
    <t>8h30 Forum</t>
  </si>
  <si>
    <t>9h30 Rdv Mairie</t>
  </si>
  <si>
    <t>9h30 Déchets Lahgglo</t>
  </si>
  <si>
    <t>Dosssier pot adultes</t>
  </si>
  <si>
    <t>9h Eveil corporel</t>
  </si>
  <si>
    <t>10h Fr, Dr Joyeux</t>
  </si>
  <si>
    <t>9h30 Fr, IRM Belledonne</t>
  </si>
  <si>
    <t>Caiss Eparg/poste</t>
  </si>
  <si>
    <t>chez Marie</t>
  </si>
  <si>
    <t>10h15 Fr, Dr Darier Chatelain</t>
  </si>
  <si>
    <t>Coop oléicole</t>
  </si>
  <si>
    <t>Parking Savane aux Mulets</t>
  </si>
  <si>
    <t>Viande/légumes/pain</t>
  </si>
  <si>
    <t>9h20 Paris Orly</t>
  </si>
  <si>
    <t>4 Chemins/Beauséjour</t>
  </si>
  <si>
    <t>Off Tourisme</t>
  </si>
  <si>
    <t>Quartier Chartrons</t>
  </si>
  <si>
    <t>10h Clès appt Bordeaux</t>
  </si>
  <si>
    <t>St Jean Cap Ferret</t>
  </si>
  <si>
    <t>Dép Andernos</t>
  </si>
  <si>
    <t>10h Dép Andernos</t>
  </si>
  <si>
    <t>Copy Meylan</t>
  </si>
  <si>
    <t>Ex Ecole Buclos</t>
  </si>
  <si>
    <t>10h30 Déchets Lahgglo</t>
  </si>
  <si>
    <t>Fr, réflexologie avec Mme Proença</t>
  </si>
  <si>
    <t>8h Fr, Horizons avec Marie Annick</t>
  </si>
  <si>
    <t>10h Alice Orly</t>
  </si>
  <si>
    <t>Pb carte abt métro</t>
  </si>
  <si>
    <t>10h Marais</t>
  </si>
  <si>
    <t>11h30 Fr, Dr Jourdan Jambon</t>
  </si>
  <si>
    <t>10h20 Alice arr St Ex</t>
  </si>
  <si>
    <t>10h45 Fr, scanner rue Félix Poulat</t>
  </si>
  <si>
    <t>associations</t>
  </si>
  <si>
    <t>Fr, marché Ayguinards</t>
  </si>
  <si>
    <t>9h30 Fr, perm AVF</t>
  </si>
  <si>
    <t>10h Fr, bridge</t>
  </si>
  <si>
    <t>Patiss près Hopital</t>
  </si>
  <si>
    <t>Poste</t>
  </si>
  <si>
    <t>Vrt Gpt Retraités</t>
  </si>
  <si>
    <t>10h45 Fr, kiné</t>
  </si>
  <si>
    <t>Fr, chez Anne</t>
  </si>
  <si>
    <t>Fr, pharma</t>
  </si>
  <si>
    <t>11h30 Arr Gréoux</t>
  </si>
  <si>
    <t>11h15 Arr Marc &amp; MF</t>
  </si>
  <si>
    <t>Payer et valises</t>
  </si>
  <si>
    <t>Accras</t>
  </si>
  <si>
    <t>10h20 Lyon St Ex AF7400</t>
  </si>
  <si>
    <t>Bergerac</t>
  </si>
  <si>
    <t>Cathédrale/Mairie</t>
  </si>
  <si>
    <t>Musée du vin</t>
  </si>
  <si>
    <t>Bordeaux à Andernos</t>
  </si>
  <si>
    <t>Embarcadère Belisaire</t>
  </si>
  <si>
    <t>Arcachon/chaussures</t>
  </si>
  <si>
    <t>Nettoyer Twingo</t>
  </si>
  <si>
    <t>12h Fr, Annie, dej</t>
  </si>
  <si>
    <t>Nyons</t>
  </si>
  <si>
    <t>11h Fr, Belledonne</t>
  </si>
  <si>
    <t>11h30 Dr Mazeau</t>
  </si>
  <si>
    <t>MA Gobron</t>
  </si>
  <si>
    <t>Autod/Carrefour</t>
  </si>
  <si>
    <t>Harry Strek/billets</t>
  </si>
  <si>
    <t>Montmartre</t>
  </si>
  <si>
    <t>Montparnasse</t>
  </si>
  <si>
    <t>avec Nicole</t>
  </si>
  <si>
    <t>11h Interview Mariane</t>
  </si>
  <si>
    <t>et chez Sandrine</t>
  </si>
  <si>
    <t>11h Marche rapide</t>
  </si>
  <si>
    <t>12h30 Fr, lecture</t>
  </si>
  <si>
    <t>Aurélie/régime</t>
  </si>
  <si>
    <t>14h Grd Optical</t>
  </si>
  <si>
    <t>12h Dej La terrasse</t>
  </si>
  <si>
    <t>12h30 Dej Lus La Croix Haute</t>
  </si>
  <si>
    <t>13h Déj Huges en Chartreuse</t>
  </si>
  <si>
    <t>Vieux Fort</t>
  </si>
  <si>
    <t>Bus/tram/bus</t>
  </si>
  <si>
    <t>Picnic le long de la route</t>
  </si>
  <si>
    <t>Galerie Grds Hommes</t>
  </si>
  <si>
    <t>Dej Baud &amp; Millet</t>
  </si>
  <si>
    <t>Balade Andernos</t>
  </si>
  <si>
    <t>Déj à la pointe</t>
  </si>
  <si>
    <t>Déj Au Pti ju</t>
  </si>
  <si>
    <t>12h30 Picnic aire Brive</t>
  </si>
  <si>
    <t>12h Simon dej</t>
  </si>
  <si>
    <t>Commémoration</t>
  </si>
  <si>
    <t>12h Dej Carrefour</t>
  </si>
  <si>
    <t>Dej Nyons</t>
  </si>
  <si>
    <t>Alice dej Mémé</t>
  </si>
  <si>
    <t>Dej Carrefour</t>
  </si>
  <si>
    <t>Place du Tertre</t>
  </si>
  <si>
    <t>12h30 Dej Montpanasse</t>
  </si>
  <si>
    <t>Dej à Pornic</t>
  </si>
  <si>
    <t>Dej Arzon</t>
  </si>
  <si>
    <t>Dej maison Alice</t>
  </si>
  <si>
    <t>12h Fr, Dr Mazeau</t>
  </si>
  <si>
    <t>Dej en ville</t>
  </si>
  <si>
    <t>12h30 Fr, Jardins Meylan</t>
  </si>
  <si>
    <t>12h30 Dej Ayguinards</t>
  </si>
  <si>
    <t>12h Diner chez Rémi</t>
  </si>
  <si>
    <t>13h30 Fr, Frichard</t>
  </si>
  <si>
    <t>13h45 Fr, soutien</t>
  </si>
  <si>
    <t>13h30 sortie Clin</t>
  </si>
  <si>
    <t>13h20 Fr, PA</t>
  </si>
  <si>
    <t>12h Fr, dej Carrefour</t>
  </si>
  <si>
    <t>13h45 Fr, PA</t>
  </si>
  <si>
    <t>lunetttes soleil/Carrefour</t>
  </si>
  <si>
    <t>avec Marc &amp; MF,</t>
  </si>
  <si>
    <t>Trois Rivières</t>
  </si>
  <si>
    <t>Dej Anse Bertrand</t>
  </si>
  <si>
    <t>13h Dej Petit Pérou</t>
  </si>
  <si>
    <t>13h Arr Meylan</t>
  </si>
  <si>
    <t>JP et FR café et partent</t>
  </si>
  <si>
    <t>Casse croute</t>
  </si>
  <si>
    <t>Dej Chez Maman/St Rémy</t>
  </si>
  <si>
    <t>Picnic</t>
  </si>
  <si>
    <t>Le Mirador</t>
  </si>
  <si>
    <t>Fr, en ville, Annie</t>
  </si>
  <si>
    <t>Aurélie, eqts examen cuisine</t>
  </si>
  <si>
    <t>débarquement</t>
  </si>
  <si>
    <t>Courses</t>
  </si>
  <si>
    <t>Fr, dej à la maison avec Aurélie</t>
  </si>
  <si>
    <t>13h30 Dej St Ex</t>
  </si>
  <si>
    <t>13h Dep Paris</t>
  </si>
  <si>
    <t>(Alice chez Aude)</t>
  </si>
  <si>
    <t>Mr Castagna</t>
  </si>
  <si>
    <t>13h30 Fr, Marie, tricot, marche</t>
  </si>
  <si>
    <t>14h Fr, Marie tricot</t>
  </si>
  <si>
    <t>13h30 Fr, AVF, rencontre avec les commerçants</t>
  </si>
  <si>
    <t>Angelica et Nathalie</t>
  </si>
  <si>
    <t>14h Braderie UQBGP</t>
  </si>
  <si>
    <t>Prépa récup</t>
  </si>
  <si>
    <t>13h35 BPA</t>
  </si>
  <si>
    <t>Alinéa</t>
  </si>
  <si>
    <t>14h PLM, CSR</t>
  </si>
  <si>
    <t>avec Fr, F.Richard</t>
  </si>
  <si>
    <t>gymnase Charlaix</t>
  </si>
  <si>
    <t>14h Fr, marche</t>
  </si>
  <si>
    <t>avec Annie</t>
  </si>
  <si>
    <t>biblio mp/Intouchables</t>
  </si>
  <si>
    <t>Magasin laine</t>
  </si>
  <si>
    <t>14h30 Johann/</t>
  </si>
  <si>
    <t>Fr, chez Marie</t>
  </si>
  <si>
    <t>14h Fr, drainage</t>
  </si>
  <si>
    <t>14h30 Enterr mère MF Bée</t>
  </si>
  <si>
    <t>14h45 Arr Meylan</t>
  </si>
  <si>
    <t>Jacques, Monique, Camille</t>
  </si>
  <si>
    <t>14h Vizille parc</t>
  </si>
  <si>
    <t>Destreland</t>
  </si>
  <si>
    <t>faux filet</t>
  </si>
  <si>
    <t>A&amp;S, JP&amp;F,F</t>
  </si>
  <si>
    <t>Mc Donalds</t>
  </si>
  <si>
    <t>14h30 Café/dessert</t>
  </si>
  <si>
    <t>15h Rdv Appt avec Hélène, mère de la propriétaire</t>
  </si>
  <si>
    <t>Musée Art Contemporain</t>
  </si>
  <si>
    <t>En bus à St Emilion</t>
  </si>
  <si>
    <t>14h Rdv proprio</t>
  </si>
  <si>
    <t>Marche Andernos</t>
  </si>
  <si>
    <t>Arrêts</t>
  </si>
  <si>
    <t>14h30 Fr, Marie</t>
  </si>
  <si>
    <t>14h30 coiffeur</t>
  </si>
  <si>
    <t>14h Fr, Annie</t>
  </si>
  <si>
    <t>Buis les Baronies</t>
  </si>
  <si>
    <t>14h Taravo Lahgglo</t>
  </si>
  <si>
    <t>Décathlon/Carrefour</t>
  </si>
  <si>
    <t>14h Fr, en ville</t>
  </si>
  <si>
    <t>Fr, lunettes</t>
  </si>
  <si>
    <t>14h35 Alice à St Ex</t>
  </si>
  <si>
    <t>Dej Le Paris</t>
  </si>
  <si>
    <t>Super U Arzon</t>
  </si>
  <si>
    <t>Marche Sarzeau</t>
  </si>
  <si>
    <t>Château Suscino</t>
  </si>
  <si>
    <t>14h Fr, Patricia, Marie, Annie</t>
  </si>
  <si>
    <t>15h Interview gym aqua</t>
  </si>
  <si>
    <t>14h30 Fr, Alice Carrefour</t>
  </si>
  <si>
    <t>14h Alice part à Lyon chez Nounou</t>
  </si>
  <si>
    <t>Decath/compteur</t>
  </si>
  <si>
    <t>15h Fr, Dr Moiroux</t>
  </si>
  <si>
    <t>arbre Paul</t>
  </si>
  <si>
    <t>Noël UQBGP</t>
  </si>
  <si>
    <t>Bouteillon</t>
  </si>
  <si>
    <t>après midi festive</t>
  </si>
  <si>
    <t>16h Galette</t>
  </si>
  <si>
    <t>Annie, Marie</t>
  </si>
  <si>
    <t>Dr Cumin drainage</t>
  </si>
  <si>
    <t>Fr, Grand Place Aurélie</t>
  </si>
  <si>
    <t xml:space="preserve">Aurélie </t>
  </si>
  <si>
    <t>Aude/Adam</t>
  </si>
  <si>
    <t>14h45 Fr, Annie</t>
  </si>
  <si>
    <t>Gréoux les Bains</t>
  </si>
  <si>
    <t>avec Sandrine</t>
  </si>
  <si>
    <t>Dej Brioche Dorée</t>
  </si>
  <si>
    <t>Match Chelsea-PSG</t>
  </si>
  <si>
    <t>15h Aéroport</t>
  </si>
  <si>
    <t>BPA/Carrefour</t>
  </si>
  <si>
    <t>Fr, biblio</t>
  </si>
  <si>
    <t>chez Picard</t>
  </si>
  <si>
    <t>Place Quinconces</t>
  </si>
  <si>
    <t>Visite</t>
  </si>
  <si>
    <t>24 rue Chorivit</t>
  </si>
  <si>
    <t>Marche le long de la mer</t>
  </si>
  <si>
    <t>Jardin Mauresque</t>
  </si>
  <si>
    <t>Ikea</t>
  </si>
  <si>
    <t>15h Fr, Marie tricot</t>
  </si>
  <si>
    <t>marche</t>
  </si>
  <si>
    <t>15h30 Dép Meylan</t>
  </si>
  <si>
    <t>avec Marie et Annie</t>
  </si>
  <si>
    <t>15h G. Oudjaoudi Métro</t>
  </si>
  <si>
    <t>14h30 Alice à Brest</t>
  </si>
  <si>
    <t>Cidrerie Surzur</t>
  </si>
  <si>
    <t>9 km</t>
  </si>
  <si>
    <t>scrabble, rami</t>
  </si>
  <si>
    <t>Local AVF wifi</t>
  </si>
  <si>
    <t>salade de fruits</t>
  </si>
  <si>
    <t>15h fin Forum</t>
  </si>
  <si>
    <t>15h30 Appt François avec C. Jonville</t>
  </si>
  <si>
    <t>15h30 Fr, Carrefour</t>
  </si>
  <si>
    <t>15h F. Legait</t>
  </si>
  <si>
    <t>F.Richard/tisane</t>
  </si>
  <si>
    <t>marche, tisane</t>
  </si>
  <si>
    <t>Fr, biblio, CC,</t>
  </si>
  <si>
    <t>16h15 Fr, kiné</t>
  </si>
  <si>
    <t>Picards, Bées</t>
  </si>
  <si>
    <t>revoir JO</t>
  </si>
  <si>
    <t>Balade Uriage</t>
  </si>
  <si>
    <t>Ikéa</t>
  </si>
  <si>
    <t>Visite Manosque</t>
  </si>
  <si>
    <t>Picard</t>
  </si>
  <si>
    <t>Fr, Marie album à la maison</t>
  </si>
  <si>
    <t>Visite Musée</t>
  </si>
  <si>
    <t>Derniers achats</t>
  </si>
  <si>
    <t>Fr, King Jouet,Carrefour avec FR</t>
  </si>
  <si>
    <t>Capucins</t>
  </si>
  <si>
    <t>avec Bées</t>
  </si>
  <si>
    <t>Courses Casino</t>
  </si>
  <si>
    <t>16h30 Bus retour</t>
  </si>
  <si>
    <t>Viste Château Sautard</t>
  </si>
  <si>
    <t>Dune du Pyla montée</t>
  </si>
  <si>
    <t>Bouchon Clt-Lyon</t>
  </si>
  <si>
    <t>Simon prend Twingo</t>
  </si>
  <si>
    <t>Darty/radio</t>
  </si>
  <si>
    <t>Die</t>
  </si>
  <si>
    <t>Ste Jalle</t>
  </si>
  <si>
    <t>16h Fr, acuponctrice</t>
  </si>
  <si>
    <t>16h Alice Lannion Ibis</t>
  </si>
  <si>
    <t>Père Lachaise</t>
  </si>
  <si>
    <t>Fr, faïencerie</t>
  </si>
  <si>
    <t>Route du golfe</t>
  </si>
  <si>
    <t>UQ Echo/Carrefour</t>
  </si>
  <si>
    <t>Fr, la poste</t>
  </si>
  <si>
    <t>16h Prep forum</t>
  </si>
  <si>
    <t>Mat Ecole/AVF</t>
  </si>
  <si>
    <t>Retour Alice de Lyon</t>
  </si>
  <si>
    <t>17h Fr, Dr Mazeau</t>
  </si>
  <si>
    <t>G. Giambra</t>
  </si>
  <si>
    <t>Chez C. Bouchet</t>
  </si>
  <si>
    <t>Grand Place</t>
  </si>
  <si>
    <t>Dossier aquagym merc</t>
  </si>
  <si>
    <t>17h30 Fr, kiné</t>
  </si>
  <si>
    <t>Fr, chez Frichard</t>
  </si>
  <si>
    <t>17h30 Fr, dentiste</t>
  </si>
  <si>
    <t>chez F. Richard</t>
  </si>
  <si>
    <t>17h Qdv</t>
  </si>
  <si>
    <t>Romain Cornangher</t>
  </si>
  <si>
    <t>Ouverture Jo</t>
  </si>
  <si>
    <t>SG/BPA/Carrefour</t>
  </si>
  <si>
    <t>Tour en bus</t>
  </si>
  <si>
    <t>17h Fr, kiné</t>
  </si>
  <si>
    <t>Carrefour/envel AVF</t>
  </si>
  <si>
    <t>de la Révolution</t>
  </si>
  <si>
    <t>17h15 Arr Anse Bertrand</t>
  </si>
  <si>
    <t>17h20 Pointe à Pitre</t>
  </si>
  <si>
    <t>50 ans Horizons</t>
  </si>
  <si>
    <t>Fr, Marie: Picard</t>
  </si>
  <si>
    <t>Achat 18 huitres</t>
  </si>
  <si>
    <t>Glace à Andernos</t>
  </si>
  <si>
    <t>Achat fruits/légumes</t>
  </si>
  <si>
    <t>18h Ste Foy</t>
  </si>
  <si>
    <t>17h Qdv/Lahgglo</t>
  </si>
  <si>
    <t>17h Mme Trossero</t>
  </si>
  <si>
    <t>Simon rend voiture</t>
  </si>
  <si>
    <t>Exerc russe</t>
  </si>
  <si>
    <t>La Motte Chalancon</t>
  </si>
  <si>
    <t>Aude et Adam</t>
  </si>
  <si>
    <t>17h15 Fr, Dr Darrier Chatelain</t>
  </si>
  <si>
    <t>17h30 Récup Laguna</t>
  </si>
  <si>
    <t>17h45 Pornic</t>
  </si>
  <si>
    <t>en ville avec Nicole</t>
  </si>
  <si>
    <t>Arr Arzon</t>
  </si>
  <si>
    <t>Alice: Fnac, chez Manu</t>
  </si>
  <si>
    <t>Attestation chez C.Mayet</t>
  </si>
  <si>
    <t>17h30 Dép Adam</t>
  </si>
  <si>
    <t>17h Fr, Robin</t>
  </si>
  <si>
    <t>Lahgglo</t>
  </si>
  <si>
    <t>Sochi</t>
  </si>
  <si>
    <t>19h15 Diner</t>
  </si>
  <si>
    <t>18h Gobron/apéro</t>
  </si>
  <si>
    <t>Retour 18h30</t>
  </si>
  <si>
    <t>AF0793</t>
  </si>
  <si>
    <t>Sandrine,Juliette</t>
  </si>
  <si>
    <t>Passage 171 Libération</t>
  </si>
  <si>
    <t>Diner appt (pates)</t>
  </si>
  <si>
    <t xml:space="preserve">Diner appt(flamenkuche) </t>
  </si>
  <si>
    <t>18h30 Ret Bordeaux</t>
  </si>
  <si>
    <t>Maison Louis David expo</t>
  </si>
  <si>
    <t>Boulangerie</t>
  </si>
  <si>
    <t>Diner chez Paul&amp;Marie</t>
  </si>
  <si>
    <t>Montage fauteuil</t>
  </si>
  <si>
    <t>avec D. Ducrocq</t>
  </si>
  <si>
    <t>17h Fr, Baptiste</t>
  </si>
  <si>
    <t>Fr, mercerie</t>
  </si>
  <si>
    <t>Aude &amp; Adam</t>
  </si>
  <si>
    <t>18h30 Com Projet Mairie</t>
  </si>
  <si>
    <t>18h Inscriptions</t>
  </si>
  <si>
    <t>Diner maison Alice</t>
  </si>
  <si>
    <t>18h30 Interview Sophie</t>
  </si>
  <si>
    <t>18h20 Fr, sophro</t>
  </si>
  <si>
    <t>A.Bornard/rétro</t>
  </si>
  <si>
    <t>18h30 AG UQBGP</t>
  </si>
  <si>
    <t>D. Ducrocq dossiers</t>
  </si>
  <si>
    <t>19h Pizza</t>
  </si>
  <si>
    <t>19h Fr, AVF</t>
  </si>
  <si>
    <t>La Grignotte</t>
  </si>
  <si>
    <t>Hotel Campanile</t>
  </si>
  <si>
    <t>18h30 Arr Paul &amp; Marie</t>
  </si>
  <si>
    <t>apéro</t>
  </si>
  <si>
    <t>valise, clés</t>
  </si>
  <si>
    <t>19h Retour</t>
  </si>
  <si>
    <t>189 bis av Mal de Lattre de Tassigny</t>
  </si>
  <si>
    <t>24 av Chorivit</t>
  </si>
  <si>
    <t>Diner Andernos</t>
  </si>
  <si>
    <t>19h25 Dép Ste Foy</t>
  </si>
  <si>
    <t>Fr, Marie, tricot</t>
  </si>
  <si>
    <t>18h30 CS Les Terrrasses</t>
  </si>
  <si>
    <t>19h Volvent</t>
  </si>
  <si>
    <t>19h Diner Cornillon</t>
  </si>
  <si>
    <t>19h Musilac</t>
  </si>
  <si>
    <t>Retour appt</t>
  </si>
  <si>
    <t>Diner Pornic</t>
  </si>
  <si>
    <t>Diner Arzon</t>
  </si>
  <si>
    <t>L'Epidor Crouesty</t>
  </si>
  <si>
    <t>19h30 Voisins vigilants</t>
  </si>
  <si>
    <t>UQBGP</t>
  </si>
  <si>
    <t>Daniel</t>
  </si>
  <si>
    <t>19h Fr, couture</t>
  </si>
  <si>
    <t>19h Siobhan Longmore</t>
  </si>
  <si>
    <t>20h30 CS Les Terrasses</t>
  </si>
  <si>
    <t>Picards/Bées</t>
  </si>
  <si>
    <t>IQ Haut Meylan</t>
  </si>
  <si>
    <t>Diner à la maison</t>
  </si>
  <si>
    <t>Diner Anse Bertrand</t>
  </si>
  <si>
    <t>Balade Bordeaux/miroir</t>
  </si>
  <si>
    <t>Fr, Paul, Marie rami</t>
  </si>
  <si>
    <t>Diner appt(pastillaà</t>
  </si>
  <si>
    <t>Diner à l'appt (huitres)</t>
  </si>
  <si>
    <t>Diner à l'appt (paté)</t>
  </si>
  <si>
    <t>Casa Anita</t>
  </si>
  <si>
    <t>20h50 Meylan</t>
  </si>
  <si>
    <t>commission énergie</t>
  </si>
  <si>
    <t>Les Lavandes</t>
  </si>
  <si>
    <t>Brésil 1 Allemagne 7</t>
  </si>
  <si>
    <t>Pays Bas 0 Argentine 0</t>
  </si>
  <si>
    <t>Sandrine, Harry</t>
  </si>
  <si>
    <t>20h30 Réunion chez Liégeois</t>
  </si>
  <si>
    <t>maison quartier Buclos</t>
  </si>
  <si>
    <t>20h Diner chez Bées</t>
  </si>
  <si>
    <t xml:space="preserve">Diner maison </t>
  </si>
  <si>
    <t>20h Crèperie Gordes</t>
  </si>
  <si>
    <t>20h30 Hipocrate</t>
  </si>
  <si>
    <t>douche bétadine</t>
  </si>
  <si>
    <t>Tisane</t>
  </si>
  <si>
    <t>Réponses candidats</t>
  </si>
  <si>
    <t>Diner Le Soubeyran</t>
  </si>
  <si>
    <t>Crèpes</t>
  </si>
  <si>
    <t>Saumon/jambon</t>
  </si>
  <si>
    <t>Rue St Rémi/Quinconces</t>
  </si>
  <si>
    <t>En ville app photo Marie</t>
  </si>
  <si>
    <t>Fr chez F.Richard</t>
  </si>
  <si>
    <t>Diner Lamotte Chalancon</t>
  </si>
  <si>
    <t>F.Richard rami</t>
  </si>
  <si>
    <t>Emmanuelle</t>
  </si>
  <si>
    <t>anniv Harry</t>
  </si>
  <si>
    <t>avec Daniel &amp; Aurélie(pizza)</t>
  </si>
  <si>
    <t>Aude/Johann/Adam au 10 allée du pré blanc pendant les travaux à leur salle de bains</t>
  </si>
  <si>
    <t>avec Alice</t>
  </si>
  <si>
    <t>Ramener Siobhan</t>
  </si>
  <si>
    <t>MJ Schoeni tisane</t>
  </si>
  <si>
    <t>St Valentin</t>
  </si>
  <si>
    <t>Petit déjeuner</t>
  </si>
  <si>
    <t>9h Fr, Carsat</t>
  </si>
  <si>
    <t>Pâques</t>
  </si>
  <si>
    <t>Lundi Pentecote</t>
  </si>
  <si>
    <t>Dép JP&amp;F Richard</t>
  </si>
  <si>
    <t>Fête des pères</t>
  </si>
  <si>
    <t>3h25 Meylan retour</t>
  </si>
  <si>
    <t>Doc à AVF</t>
  </si>
  <si>
    <t>7h30 Alice dep St Ex</t>
  </si>
  <si>
    <t>8h30 Dép Meylan</t>
  </si>
  <si>
    <t>8h45 Fr, Mairie</t>
  </si>
  <si>
    <t>Docs pour P.Martin</t>
  </si>
  <si>
    <t>10h D. Ducrocq</t>
  </si>
  <si>
    <t>avec D.Ducrocq</t>
  </si>
  <si>
    <t>9h30 Déchets</t>
  </si>
  <si>
    <t>Dép F. Richard</t>
  </si>
  <si>
    <t>9h Renault Echirolles</t>
  </si>
  <si>
    <t>Roue ar vélo crevé</t>
  </si>
  <si>
    <t>9h Récup vélo Décathlon</t>
  </si>
  <si>
    <t>Petit Dej Volvent</t>
  </si>
  <si>
    <t>1000 lieux en France</t>
  </si>
  <si>
    <t>Marché</t>
  </si>
  <si>
    <t>Dep hotel</t>
  </si>
  <si>
    <t>9h30 Véto rage Krishka</t>
  </si>
  <si>
    <t>9h30 Dr Mazeau</t>
  </si>
  <si>
    <t>10h15 Dép Pierre &amp; Monique</t>
  </si>
  <si>
    <t>9h Guillaume porte wc</t>
  </si>
  <si>
    <t>9h Guillaume</t>
  </si>
  <si>
    <t>9h40 Dép parking Casserousse</t>
  </si>
  <si>
    <t>CCAS, mi plaine</t>
  </si>
  <si>
    <t>Fr, marche Aurélie</t>
  </si>
  <si>
    <t>10h30 Fr, kiné</t>
  </si>
  <si>
    <t>10h Balades urbaines</t>
  </si>
  <si>
    <t>Mme Picot/Carsat</t>
  </si>
  <si>
    <t>11h15 A la maison</t>
  </si>
  <si>
    <t>10h Fr, kiné</t>
  </si>
  <si>
    <t>10h30 Dép Villard de Lans</t>
  </si>
  <si>
    <t>11h15 Fr, kiné</t>
  </si>
  <si>
    <t>Métro La Tronche</t>
  </si>
  <si>
    <t>Mécanique 2</t>
  </si>
  <si>
    <t>9h30 Déchets à Lahgglo</t>
  </si>
  <si>
    <t>10h CT objets Fête des voisins</t>
  </si>
  <si>
    <t>10h Vente Fleurs</t>
  </si>
  <si>
    <t>10h30 Dép Meylan</t>
  </si>
  <si>
    <t>10h Dép Volvent</t>
  </si>
  <si>
    <t>Payer boucher</t>
  </si>
  <si>
    <t>Fr, centre cial</t>
  </si>
  <si>
    <t xml:space="preserve"> + chemise bleue</t>
  </si>
  <si>
    <t>10h Alice chez Pélissier Ronzino</t>
  </si>
  <si>
    <t>Tour de France</t>
  </si>
  <si>
    <t>Carrefour Beaulieu</t>
  </si>
  <si>
    <t>Petit dej Montparnasse</t>
  </si>
  <si>
    <t>Mairie/labo</t>
  </si>
  <si>
    <t>9h30 Fr, petit dej AVF</t>
  </si>
  <si>
    <t>8h30 Retour Meylan</t>
  </si>
  <si>
    <t>Adam à la maison</t>
  </si>
  <si>
    <t>Alice déménage à Cayenne</t>
  </si>
  <si>
    <t>10h30 Jacques &amp; Monique</t>
  </si>
  <si>
    <t>Carrefour/fleurs</t>
  </si>
  <si>
    <t>Ducrocq/aff Buclos</t>
  </si>
  <si>
    <t>Aurélie/Money Drop</t>
  </si>
  <si>
    <t>11h Fr, Baptiste</t>
  </si>
  <si>
    <t>puis chez Marie</t>
  </si>
  <si>
    <t>Fr, marché Buclos</t>
  </si>
  <si>
    <t>Crevaison roue av</t>
  </si>
  <si>
    <t>11h30 Alpes Plafond</t>
  </si>
  <si>
    <t>Retour tram/bus</t>
  </si>
  <si>
    <t>et Tombola</t>
  </si>
  <si>
    <t>10h45 Gre Hani covoiturage</t>
  </si>
  <si>
    <t>avec Fr</t>
  </si>
  <si>
    <t>Départ Grenoble</t>
  </si>
  <si>
    <t>Les Machines de l'Ile</t>
  </si>
  <si>
    <t>gare/marché</t>
  </si>
  <si>
    <t>Petit dej Champs Elysée</t>
  </si>
  <si>
    <t>Fr, Alice CC Buclos</t>
  </si>
  <si>
    <t>Copie clés piscine</t>
  </si>
  <si>
    <t>Clé aquagym chez Patrice</t>
  </si>
  <si>
    <t>11h Dr Mazeau</t>
  </si>
  <si>
    <t>11h A. Bornard/Jardins</t>
  </si>
  <si>
    <t>Courrier Martin zumba</t>
  </si>
  <si>
    <t>11h Col des Pourettes</t>
  </si>
  <si>
    <t>10h45 Shioban</t>
  </si>
  <si>
    <t>12h GT12-14</t>
  </si>
  <si>
    <t>12h15 Dej Amblard</t>
  </si>
  <si>
    <t>12h30 Dej Carrrefour</t>
  </si>
  <si>
    <t>Dej La Taverne</t>
  </si>
  <si>
    <t>12h30 Dej Carrefour</t>
  </si>
  <si>
    <t>12h Fr, Dr Jourdan-Jambon</t>
  </si>
  <si>
    <t>12h30 Fr, Dr Mazeau dentiste</t>
  </si>
  <si>
    <t>Dej chez Ducrocq</t>
  </si>
  <si>
    <t>12h Lyon</t>
  </si>
  <si>
    <t>Valréas/Grignan</t>
  </si>
  <si>
    <t>12h Dej Rest Ayguinards</t>
  </si>
  <si>
    <t>12h30 Dej chez Ducrocq</t>
  </si>
  <si>
    <t>12h 30 Dej Annecy</t>
  </si>
  <si>
    <t>Alice dej avec Aude</t>
  </si>
  <si>
    <t>Dej à la maison</t>
  </si>
  <si>
    <t>Dej Le Sappey</t>
  </si>
  <si>
    <t>Dej Piriac</t>
  </si>
  <si>
    <t>Dej Montparnasse</t>
  </si>
  <si>
    <t>12h Les Terrasses Meylan</t>
  </si>
  <si>
    <t>Fr, boucher</t>
  </si>
  <si>
    <t>N. Liégeois dossier aquagym mardi</t>
  </si>
  <si>
    <t>1H pince à AVF</t>
  </si>
  <si>
    <t>12h Dép du col</t>
  </si>
  <si>
    <t>Marche 45'</t>
  </si>
  <si>
    <t>12h Fr, dej Marie Odile</t>
  </si>
  <si>
    <t>Seiglieres</t>
  </si>
  <si>
    <t>14h Fr, soutien</t>
  </si>
  <si>
    <t>Villars de lans</t>
  </si>
  <si>
    <t>13h30 Fr, marche</t>
  </si>
  <si>
    <t>13h30 Fr, Dr Descour</t>
  </si>
  <si>
    <t>12h Fr, dej Baillaut</t>
  </si>
  <si>
    <t>Aller récup vélo</t>
  </si>
  <si>
    <t>12h30 Villefrance Marine covoiturage</t>
  </si>
  <si>
    <t>13 Dej Crest</t>
  </si>
  <si>
    <t>12h Fr, dej MO Baillaud</t>
  </si>
  <si>
    <t>avec Anabel</t>
  </si>
  <si>
    <t>Bernard MF Alice</t>
  </si>
  <si>
    <t>J&amp;M Picard</t>
  </si>
  <si>
    <t>13h Dej Gien</t>
  </si>
  <si>
    <t>Fr, Alice dej en ville</t>
  </si>
  <si>
    <t>13h30 Fr, Robin</t>
  </si>
  <si>
    <t>avec Alice et Jacques-Monique</t>
  </si>
  <si>
    <t>14h Fr, St Egrève avec Marie</t>
  </si>
  <si>
    <t>13h Pause repas</t>
  </si>
  <si>
    <t>13h Dej Gite de Molière</t>
  </si>
  <si>
    <t>14h Fr, scrabble</t>
  </si>
  <si>
    <t>14h Manif bail emphytéotique</t>
  </si>
  <si>
    <t>14h Fr, Dr Arlot</t>
  </si>
  <si>
    <t>Fr, clin avec Marie</t>
  </si>
  <si>
    <t>14h Métro déchets</t>
  </si>
  <si>
    <t>14h Retraités Schneider</t>
  </si>
  <si>
    <t>14h Fr, RESR Ayg</t>
  </si>
  <si>
    <t>Juliette/</t>
  </si>
  <si>
    <t xml:space="preserve">14h Fr, en ville </t>
  </si>
  <si>
    <t>13h45 Café chez Ducrocq</t>
  </si>
  <si>
    <t>13h45 Lunettes soleil</t>
  </si>
  <si>
    <t>Marche</t>
  </si>
  <si>
    <t>14h Crash test</t>
  </si>
  <si>
    <t>Fr, St Ismier lunettes</t>
  </si>
  <si>
    <t>avec Aurélie</t>
  </si>
  <si>
    <t>14h30 Fr, Moiroud</t>
  </si>
  <si>
    <t>Fr, rentre à pied</t>
  </si>
  <si>
    <t>14h Fr, Marie,Annie</t>
  </si>
  <si>
    <t>envoi Décathlon</t>
  </si>
  <si>
    <t>14h Fr, Grand Place</t>
  </si>
  <si>
    <t>14h Ventes</t>
  </si>
  <si>
    <t>15h Romans</t>
  </si>
  <si>
    <t>14h Déchets</t>
  </si>
  <si>
    <t>Fr, tricot Anabel</t>
  </si>
  <si>
    <t>14h Fr, Alice</t>
  </si>
  <si>
    <t>Alice rencontre locataire</t>
  </si>
  <si>
    <t>Marche au Sappey</t>
  </si>
  <si>
    <t>Dép Arzon</t>
  </si>
  <si>
    <t>Dép Piriac</t>
  </si>
  <si>
    <t>14h Dej Chartres</t>
  </si>
  <si>
    <t>Hotel Opéra Antin</t>
  </si>
  <si>
    <t>14h Mr Nollet Foncia</t>
  </si>
  <si>
    <t>puis Alinéa, Habitat</t>
  </si>
  <si>
    <t>Alice chez Aude</t>
  </si>
  <si>
    <t>Fr, Mairie, en ville</t>
  </si>
  <si>
    <t>Fr, Médecins 7/7</t>
  </si>
  <si>
    <t>14h Fr, Annie, Marie, scrabble, rami</t>
  </si>
  <si>
    <t>14h Fr, Asty</t>
  </si>
  <si>
    <t>Fr, Marie St Egrève</t>
  </si>
  <si>
    <t>14h Fr, Carrefour</t>
  </si>
  <si>
    <t>14h Redémarrage</t>
  </si>
  <si>
    <t>Marie</t>
  </si>
  <si>
    <t>15h Fr, enterr père Alain Rivet</t>
  </si>
  <si>
    <t>15h45 Fr, F. Richard</t>
  </si>
  <si>
    <t>shopping</t>
  </si>
  <si>
    <t>Amblards galette</t>
  </si>
  <si>
    <t>Annie, chez Marie</t>
  </si>
  <si>
    <t>rami</t>
  </si>
  <si>
    <t>Grd Sablons Cécile de Combret</t>
  </si>
  <si>
    <t>rue St Laurent</t>
  </si>
  <si>
    <t>Appel SG/Alice</t>
  </si>
  <si>
    <t>rapport stage Carr</t>
  </si>
  <si>
    <t>avec Marie, Annie</t>
  </si>
  <si>
    <t>15h20 Fr, Cicas</t>
  </si>
  <si>
    <t>album</t>
  </si>
  <si>
    <t>avec Anne, Annie</t>
  </si>
  <si>
    <t>Lycée GresivaudanCyclo</t>
  </si>
  <si>
    <t>Shopping/pantalon Fr</t>
  </si>
  <si>
    <t>Anneau de vitesse</t>
  </si>
  <si>
    <t>Fr, prise de sang Belledonne</t>
  </si>
  <si>
    <t>et en ville</t>
  </si>
  <si>
    <t>15h30 Sandrine,Harry</t>
  </si>
  <si>
    <t>Scrabble</t>
  </si>
  <si>
    <t>Fr, Marie tricot</t>
  </si>
  <si>
    <t>Bucloz et cartes</t>
  </si>
  <si>
    <t>Arrèt déj aire Bourgogne</t>
  </si>
  <si>
    <t>Marques Avenue</t>
  </si>
  <si>
    <t>scrabble</t>
  </si>
  <si>
    <t>Lahgglo/chiffrage</t>
  </si>
  <si>
    <t>Fr, Annie scrabble</t>
  </si>
  <si>
    <t>14h45 Fr, Belledonne</t>
  </si>
  <si>
    <t xml:space="preserve">Brocante </t>
  </si>
  <si>
    <t>15h50 La Ritournelle</t>
  </si>
  <si>
    <t>Alice à Lans en Vercors</t>
  </si>
  <si>
    <t>St Egrève/canapé</t>
  </si>
  <si>
    <t>14h30 Dep Alice Romans</t>
  </si>
  <si>
    <t>15h Fr, Grand Place</t>
  </si>
  <si>
    <t>Cath et Edouard Jonville</t>
  </si>
  <si>
    <t>Marche St Molf</t>
  </si>
  <si>
    <t>Guérande</t>
  </si>
  <si>
    <t>Cathédrale</t>
  </si>
  <si>
    <t>Fr, Lafayette</t>
  </si>
  <si>
    <t>14h30 F. Legait</t>
  </si>
  <si>
    <t>Voitures électriques</t>
  </si>
  <si>
    <t>Fr, fruits Grand Pré</t>
  </si>
  <si>
    <t>Clinique Belledonne</t>
  </si>
  <si>
    <t>Cartooche</t>
  </si>
  <si>
    <t>15h Fr, Rima</t>
  </si>
  <si>
    <t>16h15 Ecole maternelle</t>
  </si>
  <si>
    <t>15h Au Parking+ Françoise et Marie</t>
  </si>
  <si>
    <t>magasin SMH</t>
  </si>
  <si>
    <t>15h15 Fr, kiné</t>
  </si>
  <si>
    <t>plaques Clio</t>
  </si>
  <si>
    <t>UQBGP/Ducrocq</t>
  </si>
  <si>
    <t>14h30 obs mère G. Boucherle</t>
  </si>
  <si>
    <t>Pot St Laurent</t>
  </si>
  <si>
    <t>Casto/fix pla cuis</t>
  </si>
  <si>
    <t>Numéro parking 52</t>
  </si>
  <si>
    <t>Balade vélo</t>
  </si>
  <si>
    <t>Horizons/Roumanie</t>
  </si>
  <si>
    <t>17h30 Retour Meylan</t>
  </si>
  <si>
    <t>Fr, Annie, Marie</t>
  </si>
  <si>
    <t>Prépa</t>
  </si>
  <si>
    <t>déssert</t>
  </si>
  <si>
    <t>Décl impôts</t>
  </si>
  <si>
    <t>17h30 Récu Laguna</t>
  </si>
  <si>
    <t>Aux Béalières</t>
  </si>
  <si>
    <t>16h30 Dép Romans</t>
  </si>
  <si>
    <t>15h Fr, fin contrat</t>
  </si>
  <si>
    <t>Fr, brocante, Paquet</t>
  </si>
  <si>
    <t>Pathé Echirolles</t>
  </si>
  <si>
    <t>Marche à Uriage</t>
  </si>
  <si>
    <t>Lescheraines/Camping</t>
  </si>
  <si>
    <t>16h45 Fr, dermato</t>
  </si>
  <si>
    <t>Dép J&amp;M</t>
  </si>
  <si>
    <t>Arr Piriac</t>
  </si>
  <si>
    <t>Plage Piriac</t>
  </si>
  <si>
    <t>5.5 km</t>
  </si>
  <si>
    <t>La Baule</t>
  </si>
  <si>
    <t>Mac Do wifi</t>
  </si>
  <si>
    <t>16h St Doulchard</t>
  </si>
  <si>
    <t>Alice achat PC/tablette</t>
  </si>
  <si>
    <t>16h15 Arr Pierre &amp; Monique</t>
  </si>
  <si>
    <t>Courrier boite C.Mayet</t>
  </si>
  <si>
    <t>Coupe Icare</t>
  </si>
  <si>
    <t>15h F.Legait, dossier Jardins</t>
  </si>
  <si>
    <t>F. Legait/ Eveil corporel</t>
  </si>
  <si>
    <t>16h Arr P &amp;M Amblard</t>
  </si>
  <si>
    <t>16h Pot à la maison</t>
  </si>
  <si>
    <t>Autrans pot</t>
  </si>
  <si>
    <t>café</t>
  </si>
  <si>
    <t>Ecol Buclos/Internet</t>
  </si>
  <si>
    <t>Fr, chez Cath Jonville</t>
  </si>
  <si>
    <t>14h Fr, Marie marche, album</t>
  </si>
  <si>
    <t>avec R&amp;N Rabilloud</t>
  </si>
  <si>
    <t>Affiches chez Salles</t>
  </si>
  <si>
    <t>17h30 Cdc</t>
  </si>
  <si>
    <t>Sandrine</t>
  </si>
  <si>
    <t>Poste/Carrefour</t>
  </si>
  <si>
    <t>Distr doc La Piat</t>
  </si>
  <si>
    <t>flan légume</t>
  </si>
  <si>
    <t>17h45 Avis de tempête</t>
  </si>
  <si>
    <t>Buro +, BPA</t>
  </si>
  <si>
    <t>Fr, cde boucher</t>
  </si>
  <si>
    <t>17h Visite Buclos Grand Pré</t>
  </si>
  <si>
    <t>17h15 Fr, kiné + école Buclos</t>
  </si>
  <si>
    <t>barquettes</t>
  </si>
  <si>
    <t>17h Paris Montparnasse</t>
  </si>
  <si>
    <t>17h30 Meylan</t>
  </si>
  <si>
    <t xml:space="preserve">soutien scolaire Reda </t>
  </si>
  <si>
    <t>18h15 Retour Meylan</t>
  </si>
  <si>
    <t>Voir Tour de France</t>
  </si>
  <si>
    <t>17h45 Arr Alice</t>
  </si>
  <si>
    <t>St Nazaire</t>
  </si>
  <si>
    <t>Carrefour City</t>
  </si>
  <si>
    <t>Athlétisme</t>
  </si>
  <si>
    <t>Alice chez locataire</t>
  </si>
  <si>
    <t>Fr, balade avec Adam</t>
  </si>
  <si>
    <t>Lumbin</t>
  </si>
  <si>
    <t>18h Nuria/syndic</t>
  </si>
  <si>
    <t>18h Fr, Dr Mazeau</t>
  </si>
  <si>
    <t>Fr, Paul, Marie marche</t>
  </si>
  <si>
    <t>colis pour Sim/Alice</t>
  </si>
  <si>
    <t>Distrib affic carnaval</t>
  </si>
  <si>
    <t>AG et repas</t>
  </si>
  <si>
    <t>D. Ducrocq/docs Fr</t>
  </si>
  <si>
    <t>Récup lunettes</t>
  </si>
  <si>
    <t>18h15 Chez Sandrine</t>
  </si>
  <si>
    <t>Fr, pharma,chaussures</t>
  </si>
  <si>
    <t>17h30 Fr, Baptiste</t>
  </si>
  <si>
    <t>18h CS Les Terrasses</t>
  </si>
  <si>
    <t>18h Ecole Buclos</t>
  </si>
  <si>
    <t>Récup saucisses</t>
  </si>
  <si>
    <t>Signature vente</t>
  </si>
  <si>
    <t>Aurélie, boulangers</t>
  </si>
  <si>
    <t>Aide Simon</t>
  </si>
  <si>
    <t>Nourrir Maya</t>
  </si>
  <si>
    <t>18h Fr, Robin</t>
  </si>
  <si>
    <t>18h30 Nantes</t>
  </si>
  <si>
    <t>Paris Ibis rue du Château</t>
  </si>
  <si>
    <t>Parking</t>
  </si>
  <si>
    <t>puis diner avec Matt</t>
  </si>
  <si>
    <t>Marche dans Meylan</t>
  </si>
  <si>
    <t>Pot chez Picard</t>
  </si>
  <si>
    <t>J.Michalowicz/dossier ec</t>
  </si>
  <si>
    <t>Rémy Arnoult/expédition arbre</t>
  </si>
  <si>
    <t>19h30 Saigon</t>
  </si>
  <si>
    <t>Baptiste Bellini</t>
  </si>
  <si>
    <t>19h Transsibérien</t>
  </si>
  <si>
    <t>malien</t>
  </si>
  <si>
    <t xml:space="preserve">Fr, dossier </t>
  </si>
  <si>
    <t>docs UQBGP</t>
  </si>
  <si>
    <t>18h30 CS</t>
  </si>
  <si>
    <t>Diner</t>
  </si>
  <si>
    <t>19h Cte dépct</t>
  </si>
  <si>
    <t>19h30 Fr, AVF réunion</t>
  </si>
  <si>
    <t>gadj Fête voisins</t>
  </si>
  <si>
    <t>Hotel Central Paris</t>
  </si>
  <si>
    <t>maison Lannion</t>
  </si>
  <si>
    <t>Pot AVF local</t>
  </si>
  <si>
    <t>offre Idex pour la Guyane</t>
  </si>
  <si>
    <t>Alice chez Manu</t>
  </si>
  <si>
    <t>Diner camping Rozay</t>
  </si>
  <si>
    <t>Diner Piriac</t>
  </si>
  <si>
    <t>Hotel Voltaire Opéra</t>
  </si>
  <si>
    <t>Apéro hotel</t>
  </si>
  <si>
    <t>Diner crèpes avec Alice</t>
  </si>
  <si>
    <t>Johann/clé</t>
  </si>
  <si>
    <t>Hotel Première St Ex</t>
  </si>
  <si>
    <t>Aude récupère Adam</t>
  </si>
  <si>
    <t xml:space="preserve">N. Légeois aquagym </t>
  </si>
  <si>
    <t>Blinis</t>
  </si>
  <si>
    <t>Guillaume</t>
  </si>
  <si>
    <t>20h Forum Métropoles</t>
  </si>
  <si>
    <t>20h30 CA UQBGP</t>
  </si>
  <si>
    <t>Picards</t>
  </si>
  <si>
    <t>S. Bellini/Français</t>
  </si>
  <si>
    <t>Agora St Ismier</t>
  </si>
  <si>
    <t>retraite</t>
  </si>
  <si>
    <t>puis apéro</t>
  </si>
  <si>
    <t>Les Terrasses</t>
  </si>
  <si>
    <t>Dormir</t>
  </si>
  <si>
    <t>MNEI</t>
  </si>
  <si>
    <t>23h45 Arr Bertrand/Alina</t>
  </si>
  <si>
    <t>Quick</t>
  </si>
  <si>
    <t>21h Fr, Robin des Bois</t>
  </si>
  <si>
    <t xml:space="preserve">Diner Stand </t>
  </si>
  <si>
    <t>JP &amp; F Richard</t>
  </si>
  <si>
    <t>20h Projet ville</t>
  </si>
  <si>
    <t>Début Coupe</t>
  </si>
  <si>
    <t>Bal Ayguinards</t>
  </si>
  <si>
    <t>21h France 3-</t>
  </si>
  <si>
    <t>Feu artifice à Grenoble</t>
  </si>
  <si>
    <t>Alice dine avec Aude à la crèperie</t>
  </si>
  <si>
    <t>Soirée AVF au local</t>
  </si>
  <si>
    <t>moules frites</t>
  </si>
  <si>
    <t>cabillaud andouille</t>
  </si>
  <si>
    <t>Spectacle Girafe</t>
  </si>
  <si>
    <t>Diner Montpanasse</t>
  </si>
  <si>
    <t>Dej Flamms</t>
  </si>
  <si>
    <t>Diner St Doulchard</t>
  </si>
  <si>
    <t>Diner Cose Sia</t>
  </si>
  <si>
    <t>Diner Coréen Barbecue Lyon</t>
  </si>
  <si>
    <t>Fr, chez Aude</t>
  </si>
  <si>
    <t>20h30 Déplts</t>
  </si>
  <si>
    <t>CTM</t>
  </si>
  <si>
    <t>F. Richard rami</t>
  </si>
  <si>
    <t>Aurélie/Stéphane</t>
  </si>
  <si>
    <t>pot à la maison</t>
  </si>
  <si>
    <t>Palais des Sports (avec Annie)</t>
  </si>
  <si>
    <t>dessert à la maison</t>
  </si>
  <si>
    <t>Maison Musique</t>
  </si>
  <si>
    <t>du Monde Foot</t>
  </si>
  <si>
    <t>Sandrine + copine</t>
  </si>
  <si>
    <t>Honduras 0</t>
  </si>
  <si>
    <t>Alice dine avec Catherine/Edouard</t>
  </si>
  <si>
    <t>Tour Eiffel</t>
  </si>
  <si>
    <t>Champs Elysée</t>
  </si>
  <si>
    <t>avec Alic, Cath, Franç, Edouard</t>
  </si>
  <si>
    <t>D. Ducrocq/pot</t>
  </si>
  <si>
    <t>8h Fr, kiné</t>
  </si>
  <si>
    <t>Fr a mal à la gorge</t>
  </si>
  <si>
    <t>pas Manuela</t>
  </si>
  <si>
    <t>Mère Fr tombe</t>
  </si>
  <si>
    <t>Paye</t>
  </si>
  <si>
    <t>St Jean XXIII</t>
  </si>
  <si>
    <t>Anniv Françoise</t>
  </si>
  <si>
    <t>Elections européennes</t>
  </si>
  <si>
    <t>7h20 Alice gare Grenoble</t>
  </si>
  <si>
    <t>8h30 Echographie/radio hanche</t>
  </si>
  <si>
    <t>Retour D.Ducrocq</t>
  </si>
  <si>
    <t>pharma en ville</t>
  </si>
  <si>
    <t>10h balades urbaines</t>
  </si>
  <si>
    <t>Urine Fr labo</t>
  </si>
  <si>
    <t>(malade)</t>
  </si>
  <si>
    <t>Charges sociales</t>
  </si>
  <si>
    <t>Prépa paye</t>
  </si>
  <si>
    <t>St Jean Paul II</t>
  </si>
  <si>
    <t>Vider maison</t>
  </si>
  <si>
    <t>Marché Lannion</t>
  </si>
  <si>
    <t>9h45 Dép Lannion</t>
  </si>
  <si>
    <t>Fleurs Fête des Mères</t>
  </si>
  <si>
    <t>9h30 Fr, prise de sang</t>
  </si>
  <si>
    <t>départ</t>
  </si>
  <si>
    <t>9h30 Fr, permanence AVF</t>
  </si>
  <si>
    <t>Cours marche rapide</t>
  </si>
  <si>
    <t>Rémy Le Meur</t>
  </si>
  <si>
    <t>9h F. Legait</t>
  </si>
  <si>
    <t>9h30 Guillaume</t>
  </si>
  <si>
    <t>Décl sociales</t>
  </si>
  <si>
    <t>opér cataracte œil gauche</t>
  </si>
  <si>
    <t>10h Fr, Belledonne avec Marie</t>
  </si>
  <si>
    <t>Fr, MF à la poste</t>
  </si>
  <si>
    <t>SG/Carrefour</t>
  </si>
  <si>
    <t>10h30 Fr, Baptiste</t>
  </si>
  <si>
    <t>Vote Municipales</t>
  </si>
  <si>
    <t>Fr, Ile Verte/fromages</t>
  </si>
  <si>
    <t>Sandrine amène</t>
  </si>
  <si>
    <t>10h40 Dép Paris</t>
  </si>
  <si>
    <t>Sandrine Le Meur</t>
  </si>
  <si>
    <t>Fr, en ville:</t>
  </si>
  <si>
    <t>Pédernec/clés</t>
  </si>
  <si>
    <t>9h40 Dép Paris</t>
  </si>
  <si>
    <t>10h30 Dr Mazeau</t>
  </si>
  <si>
    <t>Récupérer Maya</t>
  </si>
  <si>
    <t>Jardin marais visite nouveau cabanon suite incendie août 2013</t>
  </si>
  <si>
    <t>Répar plaque induction</t>
  </si>
  <si>
    <t>Etiquettes AVF</t>
  </si>
  <si>
    <t>Aude/SG/Carrefour</t>
  </si>
  <si>
    <t>Ayguinards journal</t>
  </si>
  <si>
    <t>Jean sur Skype</t>
  </si>
  <si>
    <t>10h Arr Adam</t>
  </si>
  <si>
    <t>test</t>
  </si>
  <si>
    <t>Réel</t>
  </si>
  <si>
    <t>Fr, Mairie/labo</t>
  </si>
  <si>
    <t>10h Entretien S. Coindet</t>
  </si>
  <si>
    <t>Aude/clés</t>
  </si>
  <si>
    <t>12h Arr Bernard &amp; MF</t>
  </si>
  <si>
    <t>11h15 Manuella magnétisée</t>
  </si>
  <si>
    <t>11h30 Chez Younès</t>
  </si>
  <si>
    <t>Maya</t>
  </si>
  <si>
    <t>en voiture</t>
  </si>
  <si>
    <t>11h30 Bernard MF</t>
  </si>
  <si>
    <t>chocolats &amp; fleurs</t>
  </si>
  <si>
    <t>boulangerie/plein Les Lisses</t>
  </si>
  <si>
    <t>matériel aux Capucins</t>
  </si>
  <si>
    <t>11h Aix les Bains</t>
  </si>
  <si>
    <t>Plaque induction en panne</t>
  </si>
  <si>
    <t>11h Dép St Doulchard</t>
  </si>
  <si>
    <t>Carrefour/Buro+</t>
  </si>
  <si>
    <t>11h Fr, Dr Mazeau</t>
  </si>
  <si>
    <t>11h Fr, marche</t>
  </si>
  <si>
    <t>12h20 Dej Carrefour</t>
  </si>
  <si>
    <t>12h Repas Terrasses</t>
  </si>
  <si>
    <t>12 Dej Carrefour</t>
  </si>
  <si>
    <t>12h 30 Fr, lecture</t>
  </si>
  <si>
    <t>12h30 Dej Atlantic Oak</t>
  </si>
  <si>
    <t>Caroline et Layna</t>
  </si>
  <si>
    <t>12h45 Dej Carrefour</t>
  </si>
  <si>
    <t xml:space="preserve">12h30 Aude </t>
  </si>
  <si>
    <t>12h08 Fr, Paris Montparnasse</t>
  </si>
  <si>
    <t>Dej Lannion</t>
  </si>
  <si>
    <t>12h Dej mdr</t>
  </si>
  <si>
    <t>Dej Kebab St Elivet</t>
  </si>
  <si>
    <t>Déj Le Lannionnais</t>
  </si>
  <si>
    <t>12h30 Dej Aire La Chaponne</t>
  </si>
  <si>
    <t>Picnic Capucins AVF</t>
  </si>
  <si>
    <t>Picnic avec Caro,Younès, Layna</t>
  </si>
  <si>
    <t>Déj à la maison</t>
  </si>
  <si>
    <t>Picnic à Laffrey</t>
  </si>
  <si>
    <t>12h30 Dej Chamrousse</t>
  </si>
  <si>
    <t>S. Reinneis</t>
  </si>
  <si>
    <t>S. Bellini</t>
  </si>
  <si>
    <t>Fr, dej chez F.Richard</t>
  </si>
  <si>
    <t>1H Fr, Annie Asia Wok</t>
  </si>
  <si>
    <t>13h Fr, Dr Jourdan Jambon</t>
  </si>
  <si>
    <t>13h30 Carnaval</t>
  </si>
  <si>
    <t>Aude amène Adam</t>
  </si>
  <si>
    <t>Courses sur place</t>
  </si>
  <si>
    <t>Dej(saucisses)</t>
  </si>
  <si>
    <t>amène Adam</t>
  </si>
  <si>
    <t>Bertrand</t>
  </si>
  <si>
    <t>Courses/Passion Beauté</t>
  </si>
  <si>
    <t>Stand</t>
  </si>
  <si>
    <t>Dej aire Thorigné</t>
  </si>
  <si>
    <t>rencontre Michel Vincent</t>
  </si>
  <si>
    <t>17 pers</t>
  </si>
  <si>
    <t>Khadija, Nassim</t>
  </si>
  <si>
    <t>Bernard, MF, Layna</t>
  </si>
  <si>
    <t>Dej St Doulchard</t>
  </si>
  <si>
    <t>13h Dej Vichy</t>
  </si>
  <si>
    <t>chez Amblard</t>
  </si>
  <si>
    <t>Dej chez Bées</t>
  </si>
  <si>
    <t>13h30 Fr, Marie</t>
  </si>
  <si>
    <t>13h45 Fr, Marie</t>
  </si>
  <si>
    <t>13h Aude amène Adam</t>
  </si>
  <si>
    <t>13h Arr Adam</t>
  </si>
  <si>
    <t>13h30 Fr, sortie PA</t>
  </si>
  <si>
    <t>14h Comcom</t>
  </si>
  <si>
    <t>puis à Grand'Place en tram</t>
  </si>
  <si>
    <t>14h30 sortie</t>
  </si>
  <si>
    <t xml:space="preserve">14h Fr, Annie </t>
  </si>
  <si>
    <t>café dessert</t>
  </si>
  <si>
    <t>14h Marie, album</t>
  </si>
  <si>
    <t>conseil retraite</t>
  </si>
  <si>
    <t>Visite Lustucru</t>
  </si>
  <si>
    <t xml:space="preserve">On brule </t>
  </si>
  <si>
    <t>Le Sappey</t>
  </si>
  <si>
    <t>14h Fr, kiné</t>
  </si>
  <si>
    <t>Balade Prapoutel</t>
  </si>
  <si>
    <t>Chamrousse</t>
  </si>
  <si>
    <t>14h30 Dep Bernard MF</t>
  </si>
  <si>
    <t>14h30 D. Ducrocq</t>
  </si>
  <si>
    <t>Dessert chez Richard</t>
  </si>
  <si>
    <t>Fr, rép lunettes soleil St Ismier</t>
  </si>
  <si>
    <t>Fr, Eau vive</t>
  </si>
  <si>
    <t>Balade à Uriage</t>
  </si>
  <si>
    <t>15h33 Guinguamp</t>
  </si>
  <si>
    <t>14h Fr, rdv notaire</t>
  </si>
  <si>
    <t>Vider garage, appenti</t>
  </si>
  <si>
    <t>Maison</t>
  </si>
  <si>
    <t>Fr, Annie/Marie</t>
  </si>
  <si>
    <t>14h Fr, Mairie/tickets</t>
  </si>
  <si>
    <t>retour matériel</t>
  </si>
  <si>
    <t>14h Fr, Agatha avec Annie</t>
  </si>
  <si>
    <t>13h30 Fr, coiffeur</t>
  </si>
  <si>
    <t>Baignade</t>
  </si>
  <si>
    <t>14h Fr, Marie tricot, Annie rami</t>
  </si>
  <si>
    <t>lapin</t>
  </si>
  <si>
    <t>14h Fr, Annie Décath</t>
  </si>
  <si>
    <t>Sappey</t>
  </si>
  <si>
    <t>Fr, Carrefour</t>
  </si>
  <si>
    <t>Buro+</t>
  </si>
  <si>
    <t>Colle étiquettes AVF</t>
  </si>
  <si>
    <t>avec Olivier</t>
  </si>
  <si>
    <t>14h Fr, Marie, Annie, Catherine</t>
  </si>
  <si>
    <t>Fr, dej rest face Mairie</t>
  </si>
  <si>
    <t>St Egrève, Comboire</t>
  </si>
  <si>
    <t>en ville</t>
  </si>
  <si>
    <t>Vizille parc</t>
  </si>
  <si>
    <t>14h Fr, avec Marie</t>
  </si>
  <si>
    <t>B. Roux</t>
  </si>
  <si>
    <t>14h F. Legait</t>
  </si>
  <si>
    <t>14h Casto/2 radiateurs Sauter Bolero II</t>
  </si>
  <si>
    <t>BPA/remise et rdv</t>
  </si>
  <si>
    <t>14h45 Sandrine Reinneis</t>
  </si>
  <si>
    <t>Chignin</t>
  </si>
  <si>
    <t>Ecole Buclos</t>
  </si>
  <si>
    <t>Fr avec tram</t>
  </si>
  <si>
    <t>en ville en tram</t>
  </si>
  <si>
    <t>album à la maison</t>
  </si>
  <si>
    <t>Echirolles</t>
  </si>
  <si>
    <t>Recherche voiture</t>
  </si>
  <si>
    <t>Monsieur Carnaval</t>
  </si>
  <si>
    <t>Fr, marche avec MF et Adam</t>
  </si>
  <si>
    <t>14h30 Plan déchets</t>
  </si>
  <si>
    <t>balade, pot</t>
  </si>
  <si>
    <t>pour St Ours</t>
  </si>
  <si>
    <t>Retraite Fr</t>
  </si>
  <si>
    <t>Johann,Aude,Adam</t>
  </si>
  <si>
    <t>Carrefour avec Marie</t>
  </si>
  <si>
    <t>rami, balade</t>
  </si>
  <si>
    <t>Récup Echo du Habert</t>
  </si>
  <si>
    <t>Aude,Johann</t>
  </si>
  <si>
    <t>16h10 Lannion</t>
  </si>
  <si>
    <t>Fleurs Ploubezre</t>
  </si>
  <si>
    <t>charger meubles</t>
  </si>
  <si>
    <t>En ville Commandeur</t>
  </si>
  <si>
    <t>Fr, Marie</t>
  </si>
  <si>
    <t>Johann Toffa</t>
  </si>
  <si>
    <t>15h37 Alice Orly</t>
  </si>
  <si>
    <t>Fr, ponçage</t>
  </si>
  <si>
    <t>St Amand Montrond</t>
  </si>
  <si>
    <t>Ramassage myrtilles à Chamrousse</t>
  </si>
  <si>
    <t>Droguerie Journet</t>
  </si>
  <si>
    <t>Géant SMH/env</t>
  </si>
  <si>
    <t>Belledonne/Carrefour</t>
  </si>
  <si>
    <t>à Grand'Place</t>
  </si>
  <si>
    <t>15h Dr Mazeau</t>
  </si>
  <si>
    <t>en ville avec Françoise</t>
  </si>
  <si>
    <t>Chambéry</t>
  </si>
  <si>
    <t>15h15 Fr, ciné</t>
  </si>
  <si>
    <t>F.Richard à la maison</t>
  </si>
  <si>
    <t>15h Fr, Marie magasin</t>
  </si>
  <si>
    <t>Carrefour/litchi</t>
  </si>
  <si>
    <t>16h20 12 years a slave</t>
  </si>
  <si>
    <t>Claude,x,Marie, thé à la maison</t>
  </si>
  <si>
    <t>location</t>
  </si>
  <si>
    <t>Aude vient chercher Adam</t>
  </si>
  <si>
    <t>16h30 Rdv Mc Do</t>
  </si>
  <si>
    <t>Marie, album</t>
  </si>
  <si>
    <t>Prépa Guadeloupe</t>
  </si>
  <si>
    <t>Chgt pneus Twingo</t>
  </si>
  <si>
    <t>Euromaster/Castorama</t>
  </si>
  <si>
    <t>Vélo Montbonnot</t>
  </si>
  <si>
    <t>16h Arr F.Richard</t>
  </si>
  <si>
    <t>Françoise,Adam</t>
  </si>
  <si>
    <t>Thé/gateau à la maison</t>
  </si>
  <si>
    <t>maison retraite</t>
  </si>
  <si>
    <t>16h Fr, Dr Le jannou</t>
  </si>
  <si>
    <t>MF Le Guillerm</t>
  </si>
  <si>
    <t>2 fois</t>
  </si>
  <si>
    <t>et frigo/mal</t>
  </si>
  <si>
    <t>17h Arr Meylan</t>
  </si>
  <si>
    <t>Patisserie Corenc</t>
  </si>
  <si>
    <t>17h Fr, Robin Arnoult, cours d'anglais</t>
  </si>
  <si>
    <t>16h Déchets Lahgglo</t>
  </si>
  <si>
    <t>Tournoi d'échecs</t>
  </si>
  <si>
    <t>AF766</t>
  </si>
  <si>
    <t>16h Fr, Dr Darier Chatelain</t>
  </si>
  <si>
    <t>Jeux Jardin Grenoble</t>
  </si>
  <si>
    <t>Fr, Aurélie</t>
  </si>
  <si>
    <t>Cité de l'Or visite</t>
  </si>
  <si>
    <t>Tisane/jus</t>
  </si>
  <si>
    <t>Aurélie table japonaises</t>
  </si>
  <si>
    <t>En ville, chemisier</t>
  </si>
  <si>
    <t>Coiffeur Grand Pré</t>
  </si>
  <si>
    <t>En ville</t>
  </si>
  <si>
    <t>Fr, marche avec Adam</t>
  </si>
  <si>
    <t>BPA</t>
  </si>
  <si>
    <t>16h Fr, dentiste</t>
  </si>
  <si>
    <t>Arthaud/livre de russe</t>
  </si>
  <si>
    <t>Retour rive gauche</t>
  </si>
  <si>
    <t>Y St Laurent</t>
  </si>
  <si>
    <t>Fr chez F. Richard</t>
  </si>
  <si>
    <t>Poste/SG/CE Grenoble</t>
  </si>
  <si>
    <t>17h Baptiste</t>
  </si>
  <si>
    <t>Fr, chez Marie, Belledonne</t>
  </si>
  <si>
    <t>16h45  Chez Catherine</t>
  </si>
  <si>
    <t>Marche avec Bernard</t>
  </si>
  <si>
    <t>17h30 Hexagone</t>
  </si>
  <si>
    <t>Fr, MF, Bernard pharma</t>
  </si>
  <si>
    <t>17h40 Bernard, Dr Stegel</t>
  </si>
  <si>
    <t>17h15 Fr, Baptiste</t>
  </si>
  <si>
    <t>Fr, rami Marie</t>
  </si>
  <si>
    <t>Thé FR, Bertrand, Alina</t>
  </si>
  <si>
    <t>envoi pour Alice</t>
  </si>
  <si>
    <t>17h15 Chez Monique</t>
  </si>
  <si>
    <t>Fr, promenade mère</t>
  </si>
  <si>
    <t>avec Bernard MF</t>
  </si>
  <si>
    <t>16h45 Hotel du Pré</t>
  </si>
  <si>
    <t>Vote Européennes</t>
  </si>
  <si>
    <t>16h Fr, résultats labo</t>
  </si>
  <si>
    <t>16h Anniv Callot</t>
  </si>
  <si>
    <t>17h Adam à la maison</t>
  </si>
  <si>
    <t>rideaux salon</t>
  </si>
  <si>
    <t>Abbaye de Noirlac</t>
  </si>
  <si>
    <t>17h40 Arr Meylan</t>
  </si>
  <si>
    <t>17h Fr, Dr Gasparini</t>
  </si>
  <si>
    <t>17h30 Projet Bourg d'Oisans</t>
  </si>
  <si>
    <t>18h Dep Adam</t>
  </si>
  <si>
    <t>18h Dep Adam/Aude</t>
  </si>
  <si>
    <t>16h Adam avec Aude</t>
  </si>
  <si>
    <t>pour album photo</t>
  </si>
  <si>
    <t>18h30 MC Tardy</t>
  </si>
  <si>
    <t>Aurélie/daniel</t>
  </si>
  <si>
    <t>kouign aman</t>
  </si>
  <si>
    <t>Mme Yelmo</t>
  </si>
  <si>
    <t>19h30 Diner chez Bées</t>
  </si>
  <si>
    <t>Décathl/Gémo</t>
  </si>
  <si>
    <t>Cath Jonville</t>
  </si>
  <si>
    <t>18h30 Johann</t>
  </si>
  <si>
    <t>Fr, Carrefour/économiseur</t>
  </si>
  <si>
    <t>Adam chez Françoise</t>
  </si>
  <si>
    <t>Appel Simon</t>
  </si>
  <si>
    <t>Mme Leninger</t>
  </si>
  <si>
    <t>Leclerc</t>
  </si>
  <si>
    <t>Apéro chez Monique</t>
  </si>
  <si>
    <t>Visite mère Fr</t>
  </si>
  <si>
    <t>Galeries Lafayette</t>
  </si>
  <si>
    <t>Film "Dense Cité"</t>
  </si>
  <si>
    <t>18h15 S.Cheglibi interview avec D. Ducrocq</t>
  </si>
  <si>
    <t>avec Marie/St Ismier</t>
  </si>
  <si>
    <t>Hélène/Colombienne</t>
  </si>
  <si>
    <t>18h Fr, Marie tricot</t>
  </si>
  <si>
    <t>17h30 Dép B, MF, Layna</t>
  </si>
  <si>
    <t>Chaussures Hervé Bourges</t>
  </si>
  <si>
    <t>Dépannage voiture Sandrine avec cables batteries</t>
  </si>
  <si>
    <t>Vélo berge Isère</t>
  </si>
  <si>
    <t>Bonjour Picards</t>
  </si>
  <si>
    <t>Qdv Lahgglo</t>
  </si>
  <si>
    <t>18h30 Fr, kiné</t>
  </si>
  <si>
    <t>18h30 Voisins vigilants</t>
  </si>
  <si>
    <t>19h Apéro dinatoire</t>
  </si>
  <si>
    <t>19h30 Diner</t>
  </si>
  <si>
    <t>19h30 Liste M.Bernard</t>
  </si>
  <si>
    <t>Buclos Grand Pré</t>
  </si>
  <si>
    <t>ramener François</t>
  </si>
  <si>
    <t>Diner St Ours</t>
  </si>
  <si>
    <t>vient chercher Adam</t>
  </si>
  <si>
    <t>Paquets Echo</t>
  </si>
  <si>
    <t>lunettes/Mme Bellini</t>
  </si>
  <si>
    <t>19h Chez Mr Leninger</t>
  </si>
  <si>
    <t>En ville: sac, biscuits</t>
  </si>
  <si>
    <t>D. Ducrocq/facture, activités année prochaine</t>
  </si>
  <si>
    <t>19h Pot Bellini</t>
  </si>
  <si>
    <t>19h Meylan</t>
  </si>
  <si>
    <t>20h30 Johann récup Adam</t>
  </si>
  <si>
    <t>19h30 Din Crèperie de Gordes</t>
  </si>
  <si>
    <t>18h20 Fr, sophrologie Horizons</t>
  </si>
  <si>
    <t>Couture</t>
  </si>
  <si>
    <t>19h30 Dép Adam</t>
  </si>
  <si>
    <t>chez Guillaume et Audrey</t>
  </si>
  <si>
    <t>Rami avec</t>
  </si>
  <si>
    <t>Envoi docs Simon</t>
  </si>
  <si>
    <t>20h Hexagone</t>
  </si>
  <si>
    <t>(coquilles St Jacques)</t>
  </si>
  <si>
    <t>Arr JP &amp; Françoise</t>
  </si>
  <si>
    <t>Résultats Municipales</t>
  </si>
  <si>
    <t>20h45 Retour Meylan</t>
  </si>
  <si>
    <t>Diner chez Monique</t>
  </si>
  <si>
    <t>Diner Ma Maison</t>
  </si>
  <si>
    <t>19h30 Diner Café des Halles</t>
  </si>
  <si>
    <t>Diner La Gourmandine</t>
  </si>
  <si>
    <t>Diner Perros</t>
  </si>
  <si>
    <t>Diner Le Corail</t>
  </si>
  <si>
    <t xml:space="preserve"> + stéphane</t>
  </si>
  <si>
    <t>Diner chez Ducrocq</t>
  </si>
  <si>
    <t>20h Fr, Dr Jourdan Jambon</t>
  </si>
  <si>
    <t>20h AG extraordinaire</t>
  </si>
  <si>
    <t>20h Fête Musique</t>
  </si>
  <si>
    <t>21h40 Inssaisissables</t>
  </si>
  <si>
    <t>Fête médiévale</t>
  </si>
  <si>
    <t>D&amp;A Ducrocq/far</t>
  </si>
  <si>
    <t>Tri myrtilles (3.5kg)</t>
  </si>
  <si>
    <t>Fr, instal table Aurélie</t>
  </si>
  <si>
    <t>Dessert chez Ducrocqs</t>
  </si>
  <si>
    <t>R. Blanc</t>
  </si>
  <si>
    <t>Apéro avec Aude</t>
  </si>
  <si>
    <t>20h Déplts Meylan</t>
  </si>
  <si>
    <t>F.Richard</t>
  </si>
  <si>
    <t>Ramener Elena</t>
  </si>
  <si>
    <t>A. Verez</t>
  </si>
  <si>
    <t>P &amp;Mon, Ber &amp; MF</t>
  </si>
  <si>
    <t>Le Galion</t>
  </si>
  <si>
    <t>pizza</t>
  </si>
  <si>
    <t>pizz/endive jambon</t>
  </si>
  <si>
    <t>France 5-Suisse 2</t>
  </si>
  <si>
    <t>Grenoble/Rima</t>
  </si>
  <si>
    <t>24h05 Alice PaP</t>
  </si>
  <si>
    <t>tarte prune/cognac</t>
  </si>
  <si>
    <t>cognac</t>
  </si>
  <si>
    <t>Ecole Grand Pré</t>
  </si>
  <si>
    <t>Montbonnot</t>
  </si>
  <si>
    <t>La Mome/télé</t>
  </si>
  <si>
    <t>Arr Bertrand Richard</t>
  </si>
  <si>
    <t>ex Ecole des Buclos</t>
  </si>
  <si>
    <t>Dép F. Richard pour la Bresse</t>
  </si>
  <si>
    <t>7h01 Chrono</t>
  </si>
  <si>
    <t>Mal à la dent</t>
  </si>
  <si>
    <t>6h Deb/Dep 7h</t>
  </si>
  <si>
    <t>Aude va voir Alice</t>
  </si>
  <si>
    <t>Ascension</t>
  </si>
  <si>
    <t>pneu ar vélo crevé</t>
  </si>
  <si>
    <t>8h30 Fr, écho en ville</t>
  </si>
  <si>
    <t>9h30 Fr, poste AVF</t>
  </si>
  <si>
    <t>Labo analyse urine</t>
  </si>
  <si>
    <t>Françoise</t>
  </si>
  <si>
    <t>7h30 Bus aéroport</t>
  </si>
  <si>
    <t>Vieux Bourg</t>
  </si>
  <si>
    <t>8h15 Ilet Caret</t>
  </si>
  <si>
    <t>(XL Airways)</t>
  </si>
  <si>
    <t>Simon à Grenoble</t>
  </si>
  <si>
    <t>montre</t>
  </si>
  <si>
    <t>8h45 Dr Schneider</t>
  </si>
  <si>
    <t xml:space="preserve">10h Fr, Dr Hui Bon Hua </t>
  </si>
  <si>
    <t>Attestations aquagym mercr</t>
  </si>
  <si>
    <t>Attestations gym aqua mardi</t>
  </si>
  <si>
    <t>9h15 Guillaume</t>
  </si>
  <si>
    <t>à l'Ecole Buclos</t>
  </si>
  <si>
    <t>suite pharingite</t>
  </si>
  <si>
    <t>10h30 Fr,kiné</t>
  </si>
  <si>
    <t>10h55 Lyon St Ex</t>
  </si>
  <si>
    <t>Balade à Port Louis</t>
  </si>
  <si>
    <t>Visite Damoiseau</t>
  </si>
  <si>
    <t>Marina Gosier</t>
  </si>
  <si>
    <t>à partir Ste Rose</t>
  </si>
  <si>
    <t>10h Fr, Baptiste</t>
  </si>
  <si>
    <t>Bal/journal</t>
  </si>
  <si>
    <t>10h F. Legait entretien</t>
  </si>
  <si>
    <t>Paye UQBGP</t>
  </si>
  <si>
    <t>Fête du livre</t>
  </si>
  <si>
    <t>9h40 Fr, Dr Chung Ming</t>
  </si>
  <si>
    <t>10h Fr, cl Mutualiste</t>
  </si>
  <si>
    <t>10h Adam avec Aude</t>
  </si>
  <si>
    <t>Démission gvt</t>
  </si>
  <si>
    <t>Fr, chez JP&amp;F</t>
  </si>
  <si>
    <t>Dép JP pour La Bresse</t>
  </si>
  <si>
    <t xml:space="preserve">10h30 Fr, Dr Mazeau </t>
  </si>
  <si>
    <t>11h15 Fr, Dr Jourdan-Jambon</t>
  </si>
  <si>
    <t>Ecole Buclos, Demanesse</t>
  </si>
  <si>
    <t>Poste/paye</t>
  </si>
  <si>
    <t>12h Fr, coiffeur</t>
  </si>
  <si>
    <t>11h55 Paris Orly</t>
  </si>
  <si>
    <t>et Anse Bertrand</t>
  </si>
  <si>
    <t>Le Moule</t>
  </si>
  <si>
    <t>13h15 Dej Le Plaisancier</t>
  </si>
  <si>
    <t>D.Ducrocq/affiches</t>
  </si>
  <si>
    <t>11h30 Fr, cantine</t>
  </si>
  <si>
    <t>Talloires</t>
  </si>
  <si>
    <t>Roue Laguna Autod</t>
  </si>
  <si>
    <t>Mal au ventre</t>
  </si>
  <si>
    <t>Chercher fruits chez Sandrine</t>
  </si>
  <si>
    <t>Appel Viviane</t>
  </si>
  <si>
    <t>Copies pour Bertrand</t>
  </si>
  <si>
    <t>Copie pour Bertrand</t>
  </si>
  <si>
    <t>AF7417</t>
  </si>
  <si>
    <t>12h30 Dej chez A&amp;S</t>
  </si>
  <si>
    <t>Dej Le Moule</t>
  </si>
  <si>
    <t>avec A&amp;S, JP&amp;F</t>
  </si>
  <si>
    <t>Dej Ile Caret</t>
  </si>
  <si>
    <t>Daniel/Aurélie</t>
  </si>
  <si>
    <t>14h30 Grand Place</t>
  </si>
  <si>
    <t>Déj Brasserie</t>
  </si>
  <si>
    <t>colopathie fonctionnelle ?</t>
  </si>
  <si>
    <t>F. Richard café</t>
  </si>
  <si>
    <t>12h F. RichardAdam</t>
  </si>
  <si>
    <t>Pinet/visite</t>
  </si>
  <si>
    <t>14h Fr, Marie Album</t>
  </si>
  <si>
    <t>13h Dej Orly</t>
  </si>
  <si>
    <t>poulet</t>
  </si>
  <si>
    <t>12h Fr, Annie dej Carrefour</t>
  </si>
  <si>
    <t>gateaux, salades russes</t>
  </si>
  <si>
    <t>Livre F. Richard</t>
  </si>
  <si>
    <t>13h30 Fr, Dr JJ/ordonance échographie</t>
  </si>
  <si>
    <t>Casse croute/café</t>
  </si>
  <si>
    <t>13h50 Fr, sortie PA</t>
  </si>
  <si>
    <t>Fr, F.Richard casto</t>
  </si>
  <si>
    <t>dej à la maison</t>
  </si>
  <si>
    <t>Dej Uriage La Fondue</t>
  </si>
  <si>
    <t>13h30 Fr, Dr Jourdan Jambon</t>
  </si>
  <si>
    <t>13h Appt François</t>
  </si>
  <si>
    <t>14h Fr, Anne</t>
  </si>
  <si>
    <t>14h Fr, AVF, pharmacie</t>
  </si>
  <si>
    <t>14h45 Dr Moiroud</t>
  </si>
  <si>
    <t>SMH, Carrefour</t>
  </si>
  <si>
    <t>En ville, Décathlon</t>
  </si>
  <si>
    <t>14h30 Fr, F.Richard</t>
  </si>
  <si>
    <t>Paul</t>
  </si>
  <si>
    <t>Balade Porte de l'Enfer</t>
  </si>
  <si>
    <t>Fort Fleur d'Epée</t>
  </si>
  <si>
    <t>La mangrove</t>
  </si>
  <si>
    <t xml:space="preserve">Distrib Echo </t>
  </si>
  <si>
    <t>et Grand'Place</t>
  </si>
  <si>
    <t xml:space="preserve">14h Fr, Marie </t>
  </si>
  <si>
    <t xml:space="preserve">Fr, pantalon, </t>
  </si>
  <si>
    <t>Dédicaces</t>
  </si>
  <si>
    <t>Pas réussi à</t>
  </si>
  <si>
    <t>Lylian au tél</t>
  </si>
  <si>
    <t>Retour maison</t>
  </si>
  <si>
    <t>14h30 Fr, kiné</t>
  </si>
  <si>
    <t>Conduire Fr en ville</t>
  </si>
  <si>
    <t>14h Fr, en ville avec Marie</t>
  </si>
  <si>
    <t>14h J.Bargeton</t>
  </si>
  <si>
    <t>14h Fr, Annie, Marie</t>
  </si>
  <si>
    <t>14h Daniel et Aurélie</t>
  </si>
  <si>
    <t>Electricien TX Pro, reprise éléctricité</t>
  </si>
  <si>
    <t>14h EDF, Les Terrasses</t>
  </si>
  <si>
    <t>Sophie</t>
  </si>
  <si>
    <t>Annie, Marie rami</t>
  </si>
  <si>
    <t>14h30 Fr, Reda</t>
  </si>
  <si>
    <t>Centre ville</t>
  </si>
  <si>
    <t>16h Maison Musique</t>
  </si>
  <si>
    <t>15h Paris Orly</t>
  </si>
  <si>
    <t>Pointe de la Vigie</t>
  </si>
  <si>
    <t>St François</t>
  </si>
  <si>
    <t>Ilet Blanc</t>
  </si>
  <si>
    <t>Vélo/SMH</t>
  </si>
  <si>
    <t>15h Euromaster</t>
  </si>
  <si>
    <t>en ville/laine</t>
  </si>
  <si>
    <t>15h Chez Catherine</t>
  </si>
  <si>
    <t>chemisier Alice</t>
  </si>
  <si>
    <t>Mairie-pass/BPA</t>
  </si>
  <si>
    <t>démonter roue avd</t>
  </si>
  <si>
    <t>En ville/vente or</t>
  </si>
  <si>
    <t>15h30 Fr, Marie tricot</t>
  </si>
  <si>
    <t>Tram Ligne E</t>
  </si>
  <si>
    <t>Fr, bibliothèque</t>
  </si>
  <si>
    <t>Autodauphiné</t>
  </si>
  <si>
    <t>Subvention 2015</t>
  </si>
  <si>
    <t>Café/gateau/tropézienne</t>
  </si>
  <si>
    <t>15h C. Jonville</t>
  </si>
  <si>
    <t>Aurélie tisane</t>
  </si>
  <si>
    <t>Fr, local AVF</t>
  </si>
  <si>
    <t>16h Fr, kiné</t>
  </si>
  <si>
    <t>Fr, Marie en ville</t>
  </si>
  <si>
    <t>chèque associatif</t>
  </si>
  <si>
    <t>AF0796</t>
  </si>
  <si>
    <t>Plage de la Chapelle</t>
  </si>
  <si>
    <t>Point des Chateaux</t>
  </si>
  <si>
    <t>St Anne plage Jolan</t>
  </si>
  <si>
    <t>Fr, garde Adam</t>
  </si>
  <si>
    <t>chgt pneus av Laguna</t>
  </si>
  <si>
    <t>BPA/dépôt cash</t>
  </si>
  <si>
    <t>Impôts</t>
  </si>
  <si>
    <t>Alberville</t>
  </si>
  <si>
    <t>Carrefour/Decathlon</t>
  </si>
  <si>
    <t>Fr, Rima -Paquet</t>
  </si>
  <si>
    <t>Fnac:Guyane,Stromae</t>
  </si>
  <si>
    <t>Casto/Eau vive</t>
  </si>
  <si>
    <t>17h15 Fr, sortie clinique</t>
  </si>
  <si>
    <t>Phildar Grand Place</t>
  </si>
  <si>
    <t>Carrefour/Eau vive</t>
  </si>
  <si>
    <t>16h Fr, garde Adam</t>
  </si>
  <si>
    <t>B. Perraudin</t>
  </si>
  <si>
    <t>Belle fille Yvonne</t>
  </si>
  <si>
    <t>Payes sept UQBGP</t>
  </si>
  <si>
    <t>Fr, Aurélie Locvé et Ikea</t>
  </si>
  <si>
    <t>gateau aux noix</t>
  </si>
  <si>
    <t>Prep paye</t>
  </si>
  <si>
    <t>Fr fait les crêpes</t>
  </si>
  <si>
    <t>prise</t>
  </si>
  <si>
    <t>puis album</t>
  </si>
  <si>
    <t>17h Fr, esthéticienne</t>
  </si>
  <si>
    <t>Avec JP et FR</t>
  </si>
  <si>
    <t>Simon court</t>
  </si>
  <si>
    <t>Fr, tricot avec Marie</t>
  </si>
  <si>
    <t>avec François</t>
  </si>
  <si>
    <t>16h Fr, chez Marie</t>
  </si>
  <si>
    <t>Clé roue avd Autod</t>
  </si>
  <si>
    <t>S. Bellini/sono</t>
  </si>
  <si>
    <t>Pharm Berriat</t>
  </si>
  <si>
    <t>en vélo</t>
  </si>
  <si>
    <t>chez Richard et à la maison</t>
  </si>
  <si>
    <t>18h30 Langue des signes salle n°2</t>
  </si>
  <si>
    <t xml:space="preserve">Installation </t>
  </si>
  <si>
    <t>Fr, chez F.Richard</t>
  </si>
  <si>
    <t>18h CA Lahgglo</t>
  </si>
  <si>
    <t>Réservation billets Guadeloupe</t>
  </si>
  <si>
    <t>19h Diner</t>
  </si>
  <si>
    <t>18h30 Aimeylan</t>
  </si>
  <si>
    <t>Coloration cheveux Fr par Marie</t>
  </si>
  <si>
    <t>Fr, fromages</t>
  </si>
  <si>
    <t>18h50 Pointe à Pitre</t>
  </si>
  <si>
    <t>18 retour Anse</t>
  </si>
  <si>
    <t>18h30 IQ</t>
  </si>
  <si>
    <t>18h20 Qu'est-ce qu'on a a fait au Bon Dieu ?</t>
  </si>
  <si>
    <t>Fr, Grand Optical lunettes</t>
  </si>
  <si>
    <t xml:space="preserve"> + marche</t>
  </si>
  <si>
    <t>Johann passe</t>
  </si>
  <si>
    <t>18h30 CS Terrasses</t>
  </si>
  <si>
    <t>18h Malacher Nord</t>
  </si>
  <si>
    <t>19h45 N. Liégeois attestations</t>
  </si>
  <si>
    <t>18h15 Fr, kiné</t>
  </si>
  <si>
    <t>2 radiateurs/salon</t>
  </si>
  <si>
    <t>AVF crêpes</t>
  </si>
  <si>
    <t>au 1 all pré blanc</t>
  </si>
  <si>
    <t>19h Métropole</t>
  </si>
  <si>
    <t>Grand Optical/lunettes</t>
  </si>
  <si>
    <t>SG/Reinneis</t>
  </si>
  <si>
    <t>Récup voiture Hertz</t>
  </si>
  <si>
    <t>Béalières/activités</t>
  </si>
  <si>
    <t>Distrib Ech allée Château</t>
  </si>
  <si>
    <t>19h30 IQ</t>
  </si>
  <si>
    <t>Chavant/Picard-Bée</t>
  </si>
  <si>
    <t>statuts/Trossero</t>
  </si>
  <si>
    <t>Thé</t>
  </si>
  <si>
    <t>choix syndic</t>
  </si>
  <si>
    <t>19h Pot com Fêtes</t>
  </si>
  <si>
    <t>Aude récup Adam</t>
  </si>
  <si>
    <t>19h Apéro Bertrand</t>
  </si>
  <si>
    <t>Apéro JP&amp;F,Bertrand,Adam, Aude</t>
  </si>
  <si>
    <t>19h Pot AVF local</t>
  </si>
  <si>
    <t>F. Richard à la maison</t>
  </si>
  <si>
    <t>Diner Ducrocqs</t>
  </si>
  <si>
    <t>Ana et Michiko</t>
  </si>
  <si>
    <t>Maison Agriculteurs</t>
  </si>
  <si>
    <t>Mc Do à la maison</t>
  </si>
  <si>
    <t>Diner chez Alice et Simon</t>
  </si>
  <si>
    <t>Diner chez Catherine</t>
  </si>
  <si>
    <t>20h30 Saïgon</t>
  </si>
  <si>
    <t>Diner à la maison/pizza Hut</t>
  </si>
  <si>
    <t>21h20 Pot gym</t>
  </si>
  <si>
    <t>AG extraordinaire</t>
  </si>
  <si>
    <t>Aurélie/boucles d'oreille</t>
  </si>
  <si>
    <t>20h Saigon avec C.Jonville</t>
  </si>
  <si>
    <t>Pot avec Aude chez JP&amp;F</t>
  </si>
  <si>
    <t>Nouveau gvt</t>
  </si>
  <si>
    <t>Fr, Marie courrier AVF</t>
  </si>
  <si>
    <t>19h30 Fermeture salle n°2</t>
  </si>
  <si>
    <t>21h Roger More AVF</t>
  </si>
  <si>
    <t>20h Daniel &amp; Aurélie</t>
  </si>
  <si>
    <t>tisane à la maison</t>
  </si>
  <si>
    <t>Langouste</t>
  </si>
  <si>
    <t xml:space="preserve">Pates </t>
  </si>
  <si>
    <t>pizza, kouign amann</t>
  </si>
  <si>
    <t>Picard-Bée/tisane</t>
  </si>
  <si>
    <t>D&amp;A Ducrocq</t>
  </si>
  <si>
    <t>Pot à la maison</t>
  </si>
  <si>
    <t>Visite appt François</t>
  </si>
  <si>
    <t>Arr JP&amp;F Richard</t>
  </si>
  <si>
    <t>Babas au rhum</t>
  </si>
  <si>
    <t>Vacances scolaires 2014-2015</t>
  </si>
  <si>
    <t>Vacances scolaires 2013-2014</t>
  </si>
  <si>
    <t>Rentrée</t>
  </si>
  <si>
    <t>Toussaint</t>
  </si>
  <si>
    <t>Noël</t>
  </si>
  <si>
    <t>Hiver</t>
  </si>
  <si>
    <t>Printemps</t>
  </si>
  <si>
    <t>Eté</t>
  </si>
  <si>
    <t>Zone A</t>
  </si>
  <si>
    <t>5h20 Deb 6h20 Dep</t>
  </si>
  <si>
    <t>Fr, 1à3h Urgences Hopital Michallon allergie</t>
  </si>
  <si>
    <t>8h15 Pointe à Pitre</t>
  </si>
  <si>
    <t>Zone B</t>
  </si>
  <si>
    <t>9h15 Les Saintes</t>
  </si>
  <si>
    <t>10h Fr, acupont</t>
  </si>
  <si>
    <t>Voiturettes</t>
  </si>
  <si>
    <t>Zone C</t>
  </si>
  <si>
    <t>Boone vacances</t>
  </si>
  <si>
    <t>Dej Boone Vacances</t>
  </si>
  <si>
    <t>14h Récup roue</t>
  </si>
  <si>
    <t>Zone A: Caen, Clermont Ferrand, Grenoble, Lyon, Montpellier, Nancy-Metz, Nantes, Rennes, Toulouse</t>
  </si>
  <si>
    <t>Zone B: Aix-Marseille, Amiens, Besançon, Dijon, Lille, Limoges, Nices, Orléans, Tours, Poitiers, Reims, Rouen, Strasbourg</t>
  </si>
  <si>
    <t>16h Qdv Lahgglo</t>
  </si>
  <si>
    <t>Zone C: Bordeaux, Créteil, Paris, Versailles</t>
  </si>
  <si>
    <t>Plage Pompierre</t>
  </si>
  <si>
    <t>Shopping</t>
  </si>
  <si>
    <t>France 2-Nigeria 0</t>
  </si>
  <si>
    <t>Cartes postales</t>
  </si>
  <si>
    <t>Diner sandwich Boone Vacances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</si>
  <si>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</si>
  <si>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</si>
  <si>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</si>
  <si>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</si>
  <si>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</si>
  <si>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</si>
  <si>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</si>
  <si>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Aout 2013</t>
  </si>
  <si>
    <t>Septembre 2013</t>
  </si>
  <si>
    <t>Octobre 2013</t>
  </si>
  <si>
    <t>Novembre 2013</t>
  </si>
  <si>
    <t>Décembre 2013</t>
  </si>
  <si>
    <t>3 copines Sandrine</t>
  </si>
  <si>
    <t>Prise de sang</t>
  </si>
  <si>
    <t>7h15 Dép Hugo</t>
  </si>
  <si>
    <t>Retour Jacques &amp; Monique</t>
  </si>
  <si>
    <t>ont dormi</t>
  </si>
  <si>
    <t>Installation</t>
  </si>
  <si>
    <t>Fr, fièvre</t>
  </si>
  <si>
    <t>Muguet</t>
  </si>
  <si>
    <t>SG, Mairie</t>
  </si>
  <si>
    <t>Récup analyses</t>
  </si>
  <si>
    <t>Cours info</t>
  </si>
  <si>
    <t>9h Fr, dentiste</t>
  </si>
  <si>
    <t>Fact ord à Patrice Vincent</t>
  </si>
  <si>
    <t>platine immeuble</t>
  </si>
  <si>
    <t>angine</t>
  </si>
  <si>
    <t>Déclara fiscale</t>
  </si>
  <si>
    <t>10h Fr, Mairie</t>
  </si>
  <si>
    <t>Bernard</t>
  </si>
  <si>
    <t>Fr, Brest</t>
  </si>
  <si>
    <t>10h Euromaster</t>
  </si>
  <si>
    <t>Asia Star</t>
  </si>
  <si>
    <t>9h15 MF Demanesse</t>
  </si>
  <si>
    <t>Manga</t>
  </si>
  <si>
    <t>mal au ventre</t>
  </si>
  <si>
    <t>Enregistrement</t>
  </si>
  <si>
    <t>Harry/Sandrine</t>
  </si>
  <si>
    <t>Déclarations</t>
  </si>
  <si>
    <t>Boucher/poulet</t>
  </si>
  <si>
    <t>10h25 Adam Toffa</t>
  </si>
  <si>
    <t>11h UQBGP</t>
  </si>
  <si>
    <t>Alice à Montpellier CEE</t>
  </si>
  <si>
    <t>11h Vienne</t>
  </si>
  <si>
    <t>Orchidée</t>
  </si>
  <si>
    <t>11h20 Fr, Dr Philippe</t>
  </si>
  <si>
    <t>Chichilianne, PA</t>
  </si>
  <si>
    <t>bureau</t>
  </si>
  <si>
    <t>Cherch Valérie</t>
  </si>
  <si>
    <t>Caro,Youn,Layn</t>
  </si>
  <si>
    <t>pneu AVD</t>
  </si>
  <si>
    <t>pb portable Alain</t>
  </si>
  <si>
    <t>Dessins enf</t>
  </si>
  <si>
    <t>Gym aqua</t>
  </si>
  <si>
    <t>volley</t>
  </si>
  <si>
    <t>12h Dej à la maison</t>
  </si>
  <si>
    <t>Alice dej à la maison</t>
  </si>
  <si>
    <t>12h Dej chez Ducrocq</t>
  </si>
  <si>
    <t>12h Dej St Ours</t>
  </si>
  <si>
    <t>rep de Moerloose</t>
  </si>
  <si>
    <t>Les Allobroges</t>
  </si>
  <si>
    <t>11h30 Fr, Babette</t>
  </si>
  <si>
    <t>Dej Gouesnou</t>
  </si>
  <si>
    <t>Dj, Gouesnou</t>
  </si>
  <si>
    <t>Déj Carrefour</t>
  </si>
  <si>
    <t>Fr, Alice shopping</t>
  </si>
  <si>
    <t>Fr, St Egrève</t>
  </si>
  <si>
    <t>raclette</t>
  </si>
  <si>
    <t>Younès/Caro</t>
  </si>
  <si>
    <t>Dej Ducrocqs</t>
  </si>
  <si>
    <t>13h30 Fr, soutien</t>
  </si>
  <si>
    <t>Dej chez Ducrocqs</t>
  </si>
  <si>
    <t>dej en ville</t>
  </si>
  <si>
    <t>Coursrs</t>
  </si>
  <si>
    <t xml:space="preserve"> +Car/Layna</t>
  </si>
  <si>
    <t xml:space="preserve"> +Car/Layna/Val</t>
  </si>
  <si>
    <t>13h Dej Au Bureau</t>
  </si>
  <si>
    <t>Darty/four</t>
  </si>
  <si>
    <t>4ème trim 2012</t>
  </si>
  <si>
    <t>avec Richards</t>
  </si>
  <si>
    <t>14h45 St Ours</t>
  </si>
  <si>
    <t>14h Fr, RESR</t>
  </si>
  <si>
    <t>Chamnord</t>
  </si>
  <si>
    <t>14h Chamrousse</t>
  </si>
  <si>
    <t>Layna</t>
  </si>
  <si>
    <t>Daniel/Aur/Steph</t>
  </si>
  <si>
    <t>Visite Vienne,</t>
  </si>
  <si>
    <t>Vélo JP</t>
  </si>
  <si>
    <t>14h Mud</t>
  </si>
  <si>
    <t>Fr, scrabble</t>
  </si>
  <si>
    <t>Visite appt</t>
  </si>
  <si>
    <t>14h Visite appt</t>
  </si>
  <si>
    <t>Daniel/recrut</t>
  </si>
  <si>
    <t>Chercher Maya</t>
  </si>
  <si>
    <t xml:space="preserve"> =Youn(ramadan)</t>
  </si>
  <si>
    <t>Sieste</t>
  </si>
  <si>
    <t>14h, Fr, Reda</t>
  </si>
  <si>
    <t>14h Fr, AVF perm</t>
  </si>
  <si>
    <t>14h Braderie enfants</t>
  </si>
  <si>
    <t>Grenoble</t>
  </si>
  <si>
    <t>Tel Mère Fr</t>
  </si>
  <si>
    <t>Boulanger</t>
  </si>
  <si>
    <t>15h30 Fr, Moiroud</t>
  </si>
  <si>
    <t>Fnac,Arthaud</t>
  </si>
  <si>
    <t>galette</t>
  </si>
  <si>
    <t>Ayguinards</t>
  </si>
  <si>
    <t>15h30 St Ours</t>
  </si>
  <si>
    <t>ballade</t>
  </si>
  <si>
    <t>Salade de fruits</t>
  </si>
  <si>
    <t>BPA/Poste</t>
  </si>
  <si>
    <t>Ballade à Meylan</t>
  </si>
  <si>
    <t>Condrieu,</t>
  </si>
  <si>
    <t>15h Appart</t>
  </si>
  <si>
    <t>Chavant/Pritish</t>
  </si>
  <si>
    <t>15h Fr, Fr R</t>
  </si>
  <si>
    <t>Marche SMH</t>
  </si>
  <si>
    <t>Annie, Anne, Catherine</t>
  </si>
  <si>
    <t>Ayguinard/François</t>
  </si>
  <si>
    <t>29 av Plaine Fleurie</t>
  </si>
  <si>
    <t>Aurélie dentiste</t>
  </si>
  <si>
    <t>Alice trouve</t>
  </si>
  <si>
    <t>Emmener Valérie</t>
  </si>
  <si>
    <t>Leclerc, Bern</t>
  </si>
  <si>
    <t>Paquet Jardin</t>
  </si>
  <si>
    <t>15h Fr, kiné</t>
  </si>
  <si>
    <t>Aude Toffa/Adam</t>
  </si>
  <si>
    <t>Pierre, Jean</t>
  </si>
  <si>
    <t>Alice (explosion)</t>
  </si>
  <si>
    <t>Alice part Lyon</t>
  </si>
  <si>
    <t>librairie</t>
  </si>
  <si>
    <t>promenade</t>
  </si>
  <si>
    <t>Chavant/Carrefour</t>
  </si>
  <si>
    <t>Produits fermiers</t>
  </si>
  <si>
    <t>lax d'Aix/pot</t>
  </si>
  <si>
    <t>16hAude/Aude/Johann</t>
  </si>
  <si>
    <t>16h15 Fr, ophtalmo</t>
  </si>
  <si>
    <t>Fr, Daniel</t>
  </si>
  <si>
    <t>Belvédère Pitet</t>
  </si>
  <si>
    <t>36 bd Foch Gre</t>
  </si>
  <si>
    <t>Babette tisane</t>
  </si>
  <si>
    <t>16h Pritish</t>
  </si>
  <si>
    <t>Parc Bastille</t>
  </si>
  <si>
    <t>shopping ville</t>
  </si>
  <si>
    <t>campus</t>
  </si>
  <si>
    <t xml:space="preserve">16h30 Mairie </t>
  </si>
  <si>
    <t>Boiss Cath</t>
  </si>
  <si>
    <t>14h30 F, AVF</t>
  </si>
  <si>
    <t>Fr, Aurélie Grd Place</t>
  </si>
  <si>
    <t>maison/Anse Bertrand</t>
  </si>
  <si>
    <t>Chez JP Richard</t>
  </si>
  <si>
    <t>Balade rue Siam</t>
  </si>
  <si>
    <t>Balade</t>
  </si>
  <si>
    <t>Visite expo Miro</t>
  </si>
  <si>
    <t>Dep Gouesnou</t>
  </si>
  <si>
    <t>Concert Amoria</t>
  </si>
  <si>
    <t>Dess &amp; Peint</t>
  </si>
  <si>
    <t>16h Arr Bernard</t>
  </si>
  <si>
    <t>Marie Françoise</t>
  </si>
  <si>
    <t>et Simon</t>
  </si>
  <si>
    <t xml:space="preserve">Boulanger/achat </t>
  </si>
  <si>
    <t>Uriage/boisson</t>
  </si>
  <si>
    <t>Photo</t>
  </si>
  <si>
    <t>Prep interview</t>
  </si>
  <si>
    <t>17h30 Hugo gare</t>
  </si>
  <si>
    <t>rideaux</t>
  </si>
  <si>
    <t>Boissons Ducrocqs</t>
  </si>
  <si>
    <t>Retour par</t>
  </si>
  <si>
    <t>Asiastar/pc Fr</t>
  </si>
  <si>
    <t>leçon français</t>
  </si>
  <si>
    <t>Gare</t>
  </si>
  <si>
    <t>avec Fr R (2h)</t>
  </si>
  <si>
    <t>Etiquettes</t>
  </si>
  <si>
    <t>UQBGP/Maison Quartier</t>
  </si>
  <si>
    <t>Anse Bertrand</t>
  </si>
  <si>
    <t>Alice emménage</t>
  </si>
  <si>
    <t>Tinduff/</t>
  </si>
  <si>
    <t>Landerneau</t>
  </si>
  <si>
    <t>Guimaëc</t>
  </si>
  <si>
    <t>Concert Cali</t>
  </si>
  <si>
    <t>17 Inaug AVF</t>
  </si>
  <si>
    <t>Echecs</t>
  </si>
  <si>
    <t>Capoeira</t>
  </si>
  <si>
    <t>17h Récup Caisse</t>
  </si>
  <si>
    <t>Lapeyre</t>
  </si>
  <si>
    <t>&amp; Marie France</t>
  </si>
  <si>
    <t>marchés de Noël</t>
  </si>
  <si>
    <t>Amblard/Blanchet</t>
  </si>
  <si>
    <t>ampoule/sushi</t>
  </si>
  <si>
    <t>four encastrable</t>
  </si>
  <si>
    <t xml:space="preserve">18h récup voiture </t>
  </si>
  <si>
    <t>il neige</t>
  </si>
  <si>
    <t>Rami/Daniel</t>
  </si>
  <si>
    <t>16h30 Tohu bohu</t>
  </si>
  <si>
    <t>Sablons, Beaupaire</t>
  </si>
  <si>
    <t>Achat batt pc</t>
  </si>
  <si>
    <t>Alice job Clémessy</t>
  </si>
  <si>
    <t>Aurélie/cognac</t>
  </si>
  <si>
    <t>AVF</t>
  </si>
  <si>
    <t>Fr, accomp dame</t>
  </si>
  <si>
    <t>Docs Alice</t>
  </si>
  <si>
    <t>Patrice/Google Drive</t>
  </si>
  <si>
    <t>dans sa mison créome à Anse Bertrand</t>
  </si>
  <si>
    <t>Lauberlach</t>
  </si>
  <si>
    <t>Pierre/Monique</t>
  </si>
  <si>
    <t>F. Richard pot</t>
  </si>
  <si>
    <t>18h Lahgglo</t>
  </si>
  <si>
    <t>et doss gym mercredi</t>
  </si>
  <si>
    <t>Roux/Frezou</t>
  </si>
  <si>
    <t>King Jouet/Layna</t>
  </si>
  <si>
    <t>19h Retour Meylan</t>
  </si>
  <si>
    <t>Fanny/Chavant</t>
  </si>
  <si>
    <t>Diner crèpes</t>
  </si>
  <si>
    <t>Diner Ducrocq</t>
  </si>
  <si>
    <t>Din Tagliatelle</t>
  </si>
  <si>
    <t>et appart</t>
  </si>
  <si>
    <t>Diner poulet</t>
  </si>
  <si>
    <t>20h30 CA</t>
  </si>
  <si>
    <t>Listes recrutement</t>
  </si>
  <si>
    <t>19h Picard</t>
  </si>
  <si>
    <t>Diner JP&amp;F</t>
  </si>
  <si>
    <t>Din Port</t>
  </si>
  <si>
    <t>Valérie</t>
  </si>
  <si>
    <t>Lannion</t>
  </si>
  <si>
    <t>20h30 Récup Hugo karaté gymnase Ayguinards</t>
  </si>
  <si>
    <t>Retour Métro</t>
  </si>
  <si>
    <t>18h AG</t>
  </si>
  <si>
    <t>Diner Picards/Bées</t>
  </si>
  <si>
    <t>A.Ducrocq apéro</t>
  </si>
  <si>
    <t>C. Jonville</t>
  </si>
  <si>
    <t>20h30 Django</t>
  </si>
  <si>
    <t>St Ours</t>
  </si>
  <si>
    <t>Picards/Bees</t>
  </si>
  <si>
    <t>Fr Toffa</t>
  </si>
  <si>
    <t>F. Toffa</t>
  </si>
  <si>
    <t>Diner pizza</t>
  </si>
  <si>
    <t>Diner maison</t>
  </si>
  <si>
    <t>tandoori</t>
  </si>
  <si>
    <t>Rami Fr R</t>
  </si>
  <si>
    <t>22h Intouchables</t>
  </si>
  <si>
    <t>Crèperie</t>
  </si>
  <si>
    <t>Jeudis du Port</t>
  </si>
  <si>
    <t>Diner Goesnou</t>
  </si>
  <si>
    <t>Diner Kebab Lannion</t>
  </si>
  <si>
    <t>19h40 Arr Hugo</t>
  </si>
  <si>
    <t>20h45 Interquartier Haut Meylan</t>
  </si>
  <si>
    <t>salle Moyrand</t>
  </si>
  <si>
    <t>Diner Atlantic Oak</t>
  </si>
  <si>
    <t>Alice</t>
  </si>
  <si>
    <t>Tisane à la maison</t>
  </si>
  <si>
    <t>retour 22h30</t>
  </si>
  <si>
    <t>Aurélie/Coup de foudre</t>
  </si>
  <si>
    <t>photos Adam</t>
  </si>
  <si>
    <t>Fr, cr UQBGP</t>
  </si>
  <si>
    <t>Tisane/Charteuse</t>
  </si>
  <si>
    <t>Rami JP&amp;FR</t>
  </si>
  <si>
    <t>Matheus</t>
  </si>
  <si>
    <t xml:space="preserve"> Lay/Car/Youn</t>
  </si>
  <si>
    <t>Coucher chez Monique</t>
  </si>
  <si>
    <t xml:space="preserve">20h30 Fr, gym </t>
  </si>
  <si>
    <t>21h CA UQBGP</t>
  </si>
  <si>
    <t>avec C. Jonville</t>
  </si>
  <si>
    <t>avec Bernard &amp; MF</t>
  </si>
  <si>
    <t>8h Laguna</t>
  </si>
  <si>
    <t>DADS-U</t>
  </si>
  <si>
    <t>5h Simon/Alice</t>
  </si>
  <si>
    <t>retour Cath J</t>
  </si>
  <si>
    <t>6h Alice Mulhouse</t>
  </si>
  <si>
    <t>Jour Férié</t>
  </si>
  <si>
    <t>8h Ferm'Isère</t>
  </si>
  <si>
    <t>Patrice chez Siemens</t>
  </si>
  <si>
    <t>Fr R part à Méze</t>
  </si>
  <si>
    <t>Alice/Simon</t>
  </si>
  <si>
    <t>8h35 Fr, Dr Antoine</t>
  </si>
  <si>
    <t>Départ D. Ducrocq USA</t>
  </si>
  <si>
    <t>9h30 Fr, AVF</t>
  </si>
  <si>
    <t>9h Fr, Mairie</t>
  </si>
  <si>
    <t>7h45 Adam avec Johann</t>
  </si>
  <si>
    <t>8h30 Fr, kiné</t>
  </si>
  <si>
    <t>9h30 Mr Lambert</t>
  </si>
  <si>
    <t>Chat Sandrine</t>
  </si>
  <si>
    <t>9h Fr, Dr Jambon Jourdan</t>
  </si>
  <si>
    <t>Labo Granier</t>
  </si>
  <si>
    <t>suite</t>
  </si>
  <si>
    <t>brocante Caronnerie</t>
  </si>
  <si>
    <t>9h Mairie Meylan</t>
  </si>
  <si>
    <t>Alice 2 rdv Paris</t>
  </si>
  <si>
    <t>de Martinique</t>
  </si>
  <si>
    <t>Récept meuble TV</t>
  </si>
  <si>
    <t>9h15 Départ Alice et Simon</t>
  </si>
  <si>
    <t>8h30 Asparun</t>
  </si>
  <si>
    <t>Clémessy</t>
  </si>
  <si>
    <t>2 volets roulants salon</t>
  </si>
  <si>
    <t>pb HT Mexique</t>
  </si>
  <si>
    <t>trient malles</t>
  </si>
  <si>
    <t>A/S trient</t>
  </si>
  <si>
    <t>9h45 Fr, dentiste</t>
  </si>
  <si>
    <t>Orthop Stendhal</t>
  </si>
  <si>
    <t>Défilé/télé</t>
  </si>
  <si>
    <t>8h30 Dép F.Richard</t>
  </si>
  <si>
    <t>Poste/mairie</t>
  </si>
  <si>
    <t>CR réunion Rythmes scolaires</t>
  </si>
  <si>
    <t>Attestation dessin</t>
  </si>
  <si>
    <t>9h45 Fr, Dr Mazeau</t>
  </si>
  <si>
    <t>8h45 Fr, kiné</t>
  </si>
  <si>
    <t>Retour Marc &amp; MF</t>
  </si>
  <si>
    <t>aérateur wc/paiement</t>
  </si>
  <si>
    <t>Entrepot bricolage</t>
  </si>
  <si>
    <t>Fr, achat choc</t>
  </si>
  <si>
    <t>10h30 E2S chauffage</t>
  </si>
  <si>
    <t>Fr, labo</t>
  </si>
  <si>
    <t>10h Fr, coiffeur</t>
  </si>
  <si>
    <t>J&amp;M Picard/tapette pour Alice</t>
  </si>
  <si>
    <t>pour Martinique</t>
  </si>
  <si>
    <t>10h Dép Lyon</t>
  </si>
  <si>
    <t>Montage</t>
  </si>
  <si>
    <t>pour Graz avec Laguna</t>
  </si>
  <si>
    <t>Lycée Grésivaudan</t>
  </si>
  <si>
    <t>Tél Brunet</t>
  </si>
  <si>
    <t>10h30 Rdv MIE</t>
  </si>
  <si>
    <t>10h Fr, local AVF</t>
  </si>
  <si>
    <t>Liste &lt;10 candidats</t>
  </si>
  <si>
    <t>11h Lamanon</t>
  </si>
  <si>
    <t>Abrivado</t>
  </si>
  <si>
    <t>Courses Lamanon</t>
  </si>
  <si>
    <t>10h30 Fr, coiffeur</t>
  </si>
  <si>
    <t>Fr, ville, cadre</t>
  </si>
  <si>
    <t>Fr, achat cadeaux</t>
  </si>
  <si>
    <t>Fr, courses Cocci</t>
  </si>
  <si>
    <t>10h Darty/sèche linge</t>
  </si>
  <si>
    <t>Chercher Echo</t>
  </si>
  <si>
    <t>9h Forum</t>
  </si>
  <si>
    <t>BPA/Buro +/carrefour</t>
  </si>
  <si>
    <t>Envoi propositions av Verdun/réunion Mairie 15 oct</t>
  </si>
  <si>
    <t>Chèques M.Stermann</t>
  </si>
  <si>
    <t>gym aqua</t>
  </si>
  <si>
    <t>Bernard va voir</t>
  </si>
  <si>
    <t>11h Fr, reikki</t>
  </si>
  <si>
    <t>10h30 Dr Schneider</t>
  </si>
  <si>
    <t>M.Mathieu/marché</t>
  </si>
  <si>
    <t>11h30 Dr Descour</t>
  </si>
  <si>
    <t>Casto/étanchéité</t>
  </si>
  <si>
    <t>Réparation four</t>
  </si>
  <si>
    <t>12h Alice/Simon dej</t>
  </si>
  <si>
    <t>11h45 Alice gare pour aller à Paris avec Simon qu'elle retrouve à Lyon</t>
  </si>
  <si>
    <t>conciergerie</t>
  </si>
  <si>
    <t>visite brocante</t>
  </si>
  <si>
    <t>11h Arr Alice</t>
  </si>
  <si>
    <t>Fr, Ayguinards</t>
  </si>
  <si>
    <t>11h15 FR, pédicure</t>
  </si>
  <si>
    <t>avec arrêt</t>
  </si>
  <si>
    <t>puis Chenevrière</t>
  </si>
  <si>
    <t>11h30 Pritish</t>
  </si>
  <si>
    <t>12h20 Fr, dentiste arrach molaire avec Annie après dej à la maison</t>
  </si>
  <si>
    <t>Tel Simon</t>
  </si>
  <si>
    <t>Fr R avec Mathilde</t>
  </si>
  <si>
    <t>A/S déj chez Cath</t>
  </si>
  <si>
    <t>11h Fr, local AVF</t>
  </si>
  <si>
    <t>Fr, dej avec Annie</t>
  </si>
  <si>
    <t>avec M. Sala</t>
  </si>
  <si>
    <t>(chevaux, taureaux)</t>
  </si>
  <si>
    <t>Visite Mère Fr</t>
  </si>
  <si>
    <t>Annette Piriou-Verez</t>
  </si>
  <si>
    <t>Fleurs cimet Lannion</t>
  </si>
  <si>
    <t>10h45 Dr Moiroud</t>
  </si>
  <si>
    <t>11h15 Fr, dentiste</t>
  </si>
  <si>
    <t>des associations</t>
  </si>
  <si>
    <t>11h30 Fr, kiné</t>
  </si>
  <si>
    <t>Attestation couture</t>
  </si>
  <si>
    <t>du mardi</t>
  </si>
  <si>
    <t>poste, Mairie</t>
  </si>
  <si>
    <t>Attestations gym</t>
  </si>
  <si>
    <t>Mr Curatelle</t>
  </si>
  <si>
    <t>Gateau Aurélie</t>
  </si>
  <si>
    <t>M.Biron</t>
  </si>
  <si>
    <t>Livraison four</t>
  </si>
  <si>
    <t>12h30 Fr, Dr JJ</t>
  </si>
  <si>
    <t>12h Déj Alice</t>
  </si>
  <si>
    <t>Dej chez Bee</t>
  </si>
  <si>
    <t>12h30 Alice à la maison</t>
  </si>
  <si>
    <t>Dej crèperie</t>
  </si>
  <si>
    <t>12h dej Carrefour</t>
  </si>
  <si>
    <t>chercher Cath/Fraç</t>
  </si>
  <si>
    <t>Diner Wok Azia</t>
  </si>
  <si>
    <t>12h Cl Belledonne</t>
  </si>
  <si>
    <t>A/S dej chez Cath</t>
  </si>
  <si>
    <t>12h Dej maison</t>
  </si>
  <si>
    <t>12h Dj Al/Sim</t>
  </si>
  <si>
    <t>à Verone</t>
  </si>
  <si>
    <t>12h30 Maison Musique</t>
  </si>
  <si>
    <t>Pb garage  52</t>
  </si>
  <si>
    <t>Dej à la maison Alice</t>
  </si>
  <si>
    <t>Alice&amp;Simon</t>
  </si>
  <si>
    <t>Dej Casino Valence</t>
  </si>
  <si>
    <t>Bénéd chèvres</t>
  </si>
  <si>
    <t>Carrefour,boucher</t>
  </si>
  <si>
    <t>Dej avec mère Fr</t>
  </si>
  <si>
    <t>Dej appt Monique</t>
  </si>
  <si>
    <t>Dej Belle Ile en Terre</t>
  </si>
  <si>
    <t>Dej chez P&amp;M</t>
  </si>
  <si>
    <t>(à 17h)</t>
  </si>
  <si>
    <t>Livraison app photo Alice</t>
  </si>
  <si>
    <t>12h Dej Aix les Bains</t>
  </si>
  <si>
    <t>13h30 Mr Lambert</t>
  </si>
  <si>
    <t>Fr, dej Marie-Odile</t>
  </si>
  <si>
    <t>Fr, anciens/Charlaix</t>
  </si>
  <si>
    <t>Anniv Jacques</t>
  </si>
  <si>
    <t>Dej Alice à la maison</t>
  </si>
  <si>
    <t>Fr, dej chez Cath Jonville</t>
  </si>
  <si>
    <t>courses</t>
  </si>
  <si>
    <t>Fr, dej Richard</t>
  </si>
  <si>
    <t xml:space="preserve">Opération hernie </t>
  </si>
  <si>
    <t>Dej Le Sud</t>
  </si>
  <si>
    <t>12h30 Fr, Dej Carrefour</t>
  </si>
  <si>
    <t>Del Villard de Lans</t>
  </si>
  <si>
    <t>13h30 Fr, acuponcteur</t>
  </si>
  <si>
    <t>jumelage</t>
  </si>
  <si>
    <t>13h Dej chez</t>
  </si>
  <si>
    <t>Annick</t>
  </si>
  <si>
    <t>Patrice Annick Alice</t>
  </si>
  <si>
    <t>Patrice Annick</t>
  </si>
  <si>
    <t>17 Turgot Gre</t>
  </si>
  <si>
    <t>Apéritif</t>
  </si>
  <si>
    <t>V. Cornangher</t>
  </si>
  <si>
    <t>Pédernec</t>
  </si>
  <si>
    <t>Repas sur place</t>
  </si>
  <si>
    <t>R. Blanc gym mercr</t>
  </si>
  <si>
    <t>1h30 Fr, soutien</t>
  </si>
  <si>
    <t>13h45 Fr, sortie PA</t>
  </si>
  <si>
    <t>14h Peinture, Guers</t>
  </si>
  <si>
    <t>Caro/Younès/Layna</t>
  </si>
  <si>
    <t>BPA,Carrefour</t>
  </si>
  <si>
    <t>avec mère MF</t>
  </si>
  <si>
    <t>Fr, Annie</t>
  </si>
  <si>
    <t>14, Fr Annie</t>
  </si>
  <si>
    <t>14h30 Fr, français</t>
  </si>
  <si>
    <t>14h Dej maison</t>
  </si>
  <si>
    <t>Dr de Marliave</t>
  </si>
  <si>
    <t>Fr, dr, St Egrève</t>
  </si>
  <si>
    <t>Café/dessert</t>
  </si>
  <si>
    <t>Paella/LGM</t>
  </si>
  <si>
    <t>Planegg</t>
  </si>
  <si>
    <t>Fr, chez Fr R</t>
  </si>
  <si>
    <t>14h45 Arrivée</t>
  </si>
  <si>
    <t>Tennis</t>
  </si>
  <si>
    <t>14h30 Dép P&amp;A</t>
  </si>
  <si>
    <t>Course Dauphiné</t>
  </si>
  <si>
    <t>14h30 Dess chez Cath</t>
  </si>
  <si>
    <t>Ch sociales</t>
  </si>
  <si>
    <t>Fr, Grand Place</t>
  </si>
  <si>
    <t>14h Chez Maéva</t>
  </si>
  <si>
    <t>Fr, en ville F Richard</t>
  </si>
  <si>
    <t>Dej Lamanon</t>
  </si>
  <si>
    <t>Cimet Ploubezre</t>
  </si>
  <si>
    <t xml:space="preserve">Intermarch </t>
  </si>
  <si>
    <t xml:space="preserve"> + F. Auffret</t>
  </si>
  <si>
    <t>Visite maison rue Provost</t>
  </si>
  <si>
    <t>14h Fr, F. Richard</t>
  </si>
  <si>
    <t>Achat Office</t>
  </si>
  <si>
    <t>Fr, Chika Ishita</t>
  </si>
  <si>
    <t>14h Fr, Marie enveloppes</t>
  </si>
  <si>
    <t>Remplir remises</t>
  </si>
  <si>
    <t>14h Fr, AVF jeux</t>
  </si>
  <si>
    <t>14h Dép Bernard &amp; MF</t>
  </si>
  <si>
    <t>14h30 Mairie</t>
  </si>
  <si>
    <t>Mr Bargeton/chauff</t>
  </si>
  <si>
    <t>14h Fr, vaccin grippe</t>
  </si>
  <si>
    <t>Initialisation</t>
  </si>
  <si>
    <t>Annie, Anne,</t>
  </si>
  <si>
    <t>Fr marche F.Richard</t>
  </si>
  <si>
    <t>SG</t>
  </si>
  <si>
    <t>partent Lyon</t>
  </si>
  <si>
    <t>Fr, Dr Cumin</t>
  </si>
  <si>
    <t>drain lymphat</t>
  </si>
  <si>
    <t>biblio</t>
  </si>
  <si>
    <t>Pristish</t>
  </si>
  <si>
    <t>Visite Aude</t>
  </si>
  <si>
    <t xml:space="preserve">Vidage local rdc </t>
  </si>
  <si>
    <t>ambulatoire</t>
  </si>
  <si>
    <t>Ballade à</t>
  </si>
  <si>
    <t>Ballade</t>
  </si>
  <si>
    <t>Anne</t>
  </si>
  <si>
    <t>Dep TV Bargeton</t>
  </si>
  <si>
    <t>Annie</t>
  </si>
  <si>
    <t>15h30 Picards</t>
  </si>
  <si>
    <t>marche Villard</t>
  </si>
  <si>
    <t>15h Fr, scrabble</t>
  </si>
  <si>
    <t>Récup batt pc Fr</t>
  </si>
  <si>
    <t>15h marche Ducrocqs</t>
  </si>
  <si>
    <t>Déj Diots</t>
  </si>
  <si>
    <t>Distribution</t>
  </si>
  <si>
    <t>14h30 Les Profs</t>
  </si>
  <si>
    <t>Alice &amp; Simon</t>
  </si>
  <si>
    <t>Mat/Simon</t>
  </si>
  <si>
    <t>Arrivée Alice</t>
  </si>
  <si>
    <t>Aigle/Monoprix</t>
  </si>
  <si>
    <t>avec Carole, Mathieu, Nathan</t>
  </si>
  <si>
    <t>Poste/SG</t>
  </si>
  <si>
    <t>15h30 Fr, dentiste</t>
  </si>
  <si>
    <t>avec JP&amp;F Richard</t>
  </si>
  <si>
    <t>Casto,Grd Place</t>
  </si>
  <si>
    <t>15h30 Arr Lamanon</t>
  </si>
  <si>
    <t>Lamanon</t>
  </si>
  <si>
    <t>Gèant</t>
  </si>
  <si>
    <t>Ct Perchec</t>
  </si>
  <si>
    <t>Balade Trégastel</t>
  </si>
  <si>
    <t>Mère Françoise</t>
  </si>
  <si>
    <t>Géant/whisky</t>
  </si>
  <si>
    <t>14h45 Dép de Pédernec</t>
  </si>
  <si>
    <t>et Marina</t>
  </si>
  <si>
    <t>Attestations théàtre</t>
  </si>
  <si>
    <t>chèques UQBGP</t>
  </si>
  <si>
    <t>local</t>
  </si>
  <si>
    <t>Estelle Guichard</t>
  </si>
  <si>
    <t>Scrabble,rami</t>
  </si>
  <si>
    <t>15h Déchets</t>
  </si>
  <si>
    <t>Arbre de Noël</t>
  </si>
  <si>
    <t>Mr Proença</t>
  </si>
  <si>
    <t>Vima, Ikea,Paquet</t>
  </si>
  <si>
    <t>HP Pavilion TS11</t>
  </si>
  <si>
    <t>Catherine</t>
  </si>
  <si>
    <t xml:space="preserve">Alice/Simon </t>
  </si>
  <si>
    <t>Fanny; tablette</t>
  </si>
  <si>
    <t>Meylan</t>
  </si>
  <si>
    <t>16h30 Fr, radio</t>
  </si>
  <si>
    <t>15h37 Alice/Simon</t>
  </si>
  <si>
    <t>maternité Adam</t>
  </si>
  <si>
    <t>Pharma opér</t>
  </si>
  <si>
    <t>déchett, gros objets</t>
  </si>
  <si>
    <t>Fr, dej cafet Casino</t>
  </si>
  <si>
    <t>Alice à la maison</t>
  </si>
  <si>
    <t>avec Aude/Johann/Adam</t>
  </si>
  <si>
    <t>St Just</t>
  </si>
  <si>
    <t>Lahgglo/Free</t>
  </si>
  <si>
    <t>16h Arr Alice</t>
  </si>
  <si>
    <t>Fr, Ikea, Paquet</t>
  </si>
  <si>
    <t>Bernard Bochet</t>
  </si>
  <si>
    <t>Anne, Annie, Cath</t>
  </si>
  <si>
    <t>16h30 Fr, ciné</t>
  </si>
  <si>
    <t>Meylan le long Isère</t>
  </si>
  <si>
    <t>Récup Echo</t>
  </si>
  <si>
    <t>Echo du Habert</t>
  </si>
  <si>
    <t>Chavant</t>
  </si>
  <si>
    <t>Fr, Annick en ville</t>
  </si>
  <si>
    <t>Dentiste Brignoud</t>
  </si>
  <si>
    <t>Nespresso/Mc Donalds</t>
  </si>
  <si>
    <t>Fr, Alice Camaieux</t>
  </si>
  <si>
    <t>Edouard, François, Simon, Alice</t>
  </si>
  <si>
    <t>Prép bandeau peinture</t>
  </si>
  <si>
    <t>Aude et F.Toffa</t>
  </si>
  <si>
    <t>Vélo avec JP Richard</t>
  </si>
  <si>
    <t>Roussillon</t>
  </si>
  <si>
    <t>M.Françoise/</t>
  </si>
  <si>
    <t>puis maison retr</t>
  </si>
  <si>
    <t>Fr, cadeaux Lethu</t>
  </si>
  <si>
    <t>Distr Echo Meylan</t>
  </si>
  <si>
    <t>Pot</t>
  </si>
  <si>
    <t>16h Fr, Dr Arlot</t>
  </si>
  <si>
    <t>Diaprama Forum</t>
  </si>
  <si>
    <t>Pot sur place</t>
  </si>
  <si>
    <t>jeux/danse</t>
  </si>
  <si>
    <t>Liste AVF</t>
  </si>
  <si>
    <t>16h30 Fr, chez Rima</t>
  </si>
  <si>
    <t>Attestations gym aqua</t>
  </si>
  <si>
    <t>16h30 AVF, matériel</t>
  </si>
  <si>
    <t>avec Françoise</t>
  </si>
  <si>
    <t>C. Guers</t>
  </si>
  <si>
    <t>Asia Star/pas prêt</t>
  </si>
  <si>
    <t>BPA,pharmacie</t>
  </si>
  <si>
    <t>Métro</t>
  </si>
  <si>
    <t>17h15 Fr, Dr Darier-Chatelain</t>
  </si>
  <si>
    <t>Echo, Grd Pré,…</t>
  </si>
  <si>
    <t>Casto/bonde</t>
  </si>
  <si>
    <t>Prépa chèques</t>
  </si>
  <si>
    <t>Doc à Perraudin</t>
  </si>
  <si>
    <t>Alice/Simon à la maison</t>
  </si>
  <si>
    <t>piscine</t>
  </si>
  <si>
    <t>pb clé</t>
  </si>
  <si>
    <t>17h SG comptes</t>
  </si>
  <si>
    <t>Récup Laguna</t>
  </si>
  <si>
    <t>Envoi 2</t>
  </si>
  <si>
    <t>gare venat de Paris</t>
  </si>
  <si>
    <t>Aurélie ridaux</t>
  </si>
  <si>
    <t>Fr, chez Rima</t>
  </si>
  <si>
    <t>15h Fr, pédicure</t>
  </si>
  <si>
    <t>Pot Coq Hardi</t>
  </si>
  <si>
    <t>Taravo</t>
  </si>
  <si>
    <t>17h30 Bées</t>
  </si>
  <si>
    <t>marche Lans</t>
  </si>
  <si>
    <t>Vélo Meyl/Mbt</t>
  </si>
  <si>
    <t>Pot chez Sandrine</t>
  </si>
  <si>
    <t>Imprim ND</t>
  </si>
  <si>
    <t>17h15 fin travaux volets roulants</t>
  </si>
  <si>
    <t>Balade Isère  avec Patrice</t>
  </si>
  <si>
    <t>Chez Bargeton</t>
  </si>
  <si>
    <t>Rami chez JP&amp;F</t>
  </si>
  <si>
    <t>Pot avec Bert, Aude, Adam</t>
  </si>
  <si>
    <t>Sentier ocres</t>
  </si>
  <si>
    <t>Nicolas</t>
  </si>
  <si>
    <t>fixer cadre</t>
  </si>
  <si>
    <t xml:space="preserve">17h Ecole Buclos </t>
  </si>
  <si>
    <t>Manga Capoeira</t>
  </si>
  <si>
    <t>et gateaux</t>
  </si>
  <si>
    <t>16h45 Fr, dentiste Mr Mazeau</t>
  </si>
  <si>
    <t>dépôt port Alain</t>
  </si>
  <si>
    <t>C.Jonville</t>
  </si>
  <si>
    <t>18h Fr, apéro nvx</t>
  </si>
  <si>
    <t>Fr, pharma, AVF, chez Marie</t>
  </si>
  <si>
    <t>Fnac</t>
  </si>
  <si>
    <t>18h CS</t>
  </si>
  <si>
    <t>Scrabble Pritish/Alice</t>
  </si>
  <si>
    <t>17h Alice part gare</t>
  </si>
  <si>
    <t>BD Simon</t>
  </si>
  <si>
    <t>18h sortie Clinique</t>
  </si>
  <si>
    <t xml:space="preserve">Simon anniv </t>
  </si>
  <si>
    <t>Rami chez Richards</t>
  </si>
  <si>
    <t>18h Dép Lyon</t>
  </si>
  <si>
    <t>Carrefour, vélo</t>
  </si>
  <si>
    <t>Arr A/S à Graz</t>
  </si>
  <si>
    <t xml:space="preserve">Pot à la </t>
  </si>
  <si>
    <t>17h15 Arriv P&amp;A Blanchet</t>
  </si>
  <si>
    <t>18h30 Pot à la maison</t>
  </si>
  <si>
    <t>A&amp;S Le gout des</t>
  </si>
  <si>
    <t>18h Qdv</t>
  </si>
  <si>
    <t>18h30 Messe</t>
  </si>
  <si>
    <t>Rustrel</t>
  </si>
  <si>
    <t>Chez Pierre &amp; Monique</t>
  </si>
  <si>
    <t>Perros</t>
  </si>
  <si>
    <t>En ville, pantalon</t>
  </si>
  <si>
    <t>Plage Beg Leguer</t>
  </si>
  <si>
    <t>Arrèt Vannes</t>
  </si>
  <si>
    <t>instal tables pour inscriptions avec Daniel</t>
  </si>
  <si>
    <t>Fr, chez soeur Martine</t>
  </si>
  <si>
    <t>Fr, stand AVF</t>
  </si>
  <si>
    <t>18h Mairie rythmes scolaires</t>
  </si>
  <si>
    <t>Attestations Chantal Mayet</t>
  </si>
  <si>
    <t>18h Atelier 1</t>
  </si>
  <si>
    <t>BPA/remises chèques</t>
  </si>
  <si>
    <t>18h45 Apéro</t>
  </si>
  <si>
    <t>au local AVF</t>
  </si>
  <si>
    <t>avec Bernard &amp;MF</t>
  </si>
  <si>
    <t>Ioma/meuble</t>
  </si>
  <si>
    <t>Courrier Perron,poste</t>
  </si>
  <si>
    <t>Fanny</t>
  </si>
  <si>
    <t>19h retour Meylan</t>
  </si>
  <si>
    <t>SMH/Daniel/M.Jarrige</t>
  </si>
  <si>
    <t>19h Kalinka</t>
  </si>
  <si>
    <t>2 envois</t>
  </si>
  <si>
    <t>A/S dine Cath</t>
  </si>
  <si>
    <t>19h Diner maison</t>
  </si>
  <si>
    <t>19h30 Apéro</t>
  </si>
  <si>
    <t>19h30 Sandrine</t>
  </si>
  <si>
    <t>Alice dine maison</t>
  </si>
  <si>
    <t>19h30 Meylan</t>
  </si>
  <si>
    <t>19h30 Prep</t>
  </si>
  <si>
    <t>19h Apéro</t>
  </si>
  <si>
    <t>Casino/boula</t>
  </si>
  <si>
    <t>maison/Ducrocqs</t>
  </si>
  <si>
    <t>Offre CEE Alice</t>
  </si>
  <si>
    <t>A/S Le Village</t>
  </si>
  <si>
    <t>Diner à L'Eception</t>
  </si>
  <si>
    <t>Al/SI à Chapareillan avec Mat</t>
  </si>
  <si>
    <t>autres</t>
  </si>
  <si>
    <t>A/S din Cath avec Carole</t>
  </si>
  <si>
    <t>A la maison 19h30</t>
  </si>
  <si>
    <t>Diner chez Richard</t>
  </si>
  <si>
    <t>Diner chez P&amp;M</t>
  </si>
  <si>
    <t>Trébeurden</t>
  </si>
  <si>
    <t>Fr, ville: pull hiver</t>
  </si>
  <si>
    <t>Arzon</t>
  </si>
  <si>
    <t>Mise env AVF</t>
  </si>
  <si>
    <t>Pot et apéro</t>
  </si>
  <si>
    <t>20h Couture</t>
  </si>
  <si>
    <t>Béalières</t>
  </si>
  <si>
    <t>18h30 Soirée nouveaux</t>
  </si>
  <si>
    <t>Sandrine,Harry, enfants</t>
  </si>
  <si>
    <t>20h Fr, réunion AVF</t>
  </si>
  <si>
    <t>19h Capoeira</t>
  </si>
  <si>
    <t>Apro AVF</t>
  </si>
  <si>
    <t>Diner Alice</t>
  </si>
  <si>
    <t>Diner Alice/</t>
  </si>
  <si>
    <t>Rami Richard/Aurélie</t>
  </si>
  <si>
    <t>Alice chez</t>
  </si>
  <si>
    <t>Fr, pot St Ismier AVF</t>
  </si>
  <si>
    <t>repas russe</t>
  </si>
  <si>
    <t>20h Fr, Dr Jambon Jourdan</t>
  </si>
  <si>
    <t>20h Saigon</t>
  </si>
  <si>
    <t xml:space="preserve">et diner </t>
  </si>
  <si>
    <t>Saïgon</t>
  </si>
  <si>
    <t>20h45 Arr gare</t>
  </si>
  <si>
    <t>JP &amp; Fr Richard</t>
  </si>
  <si>
    <t>A/S Din Le 5</t>
  </si>
  <si>
    <t>Mme Proença</t>
  </si>
  <si>
    <t>Asparun</t>
  </si>
  <si>
    <t>20h AG</t>
  </si>
  <si>
    <t>Sandrine,Harry</t>
  </si>
  <si>
    <t>20h30 Diner</t>
  </si>
  <si>
    <t>A/S poularde</t>
  </si>
  <si>
    <t>A&amp;S, Bées,</t>
  </si>
  <si>
    <t>A&amp; S diner</t>
  </si>
  <si>
    <t>20h Diner Les Terrasses</t>
  </si>
  <si>
    <t>20h30 Bal Ayguinards</t>
  </si>
  <si>
    <t>A&amp;S Chez Cath</t>
  </si>
  <si>
    <t>(22h L'Ours Montagne)</t>
  </si>
  <si>
    <t>Diner Lamanon</t>
  </si>
  <si>
    <t>Din Lamanon</t>
  </si>
  <si>
    <t>Diner Crèperie</t>
  </si>
  <si>
    <t>20h30 Din Moulin Vert</t>
  </si>
  <si>
    <t>Tire Bouchon</t>
  </si>
  <si>
    <t>Diner appt Monique</t>
  </si>
  <si>
    <t>Apéritif dinatoire</t>
  </si>
  <si>
    <t xml:space="preserve">Diner Blanchet </t>
  </si>
  <si>
    <t>Diner Romain</t>
  </si>
  <si>
    <t>Chercher dossier gym aqua mardi chez Chantal Leclercq</t>
  </si>
  <si>
    <t>Vivre ensemble</t>
  </si>
  <si>
    <t>AVF Capucins</t>
  </si>
  <si>
    <t>20h15 Réunion BGP</t>
  </si>
  <si>
    <t>Dessert Aurélie</t>
  </si>
  <si>
    <t>Dessert Ducrocqs</t>
  </si>
  <si>
    <t>Bertrand arrive</t>
  </si>
  <si>
    <t>Fnac/achat port HP</t>
  </si>
  <si>
    <t>Election</t>
  </si>
  <si>
    <t>Rami Richard/Alice</t>
  </si>
  <si>
    <t>Simon</t>
  </si>
  <si>
    <t>Stéphane</t>
  </si>
  <si>
    <t>Aude</t>
  </si>
  <si>
    <t>avec Pritish</t>
  </si>
  <si>
    <t>22h40 Fanny gare</t>
  </si>
  <si>
    <t>F&amp;JP Richard</t>
  </si>
  <si>
    <t>Alice &amp; Simon/diner</t>
  </si>
  <si>
    <t>avec sa famille</t>
  </si>
  <si>
    <t>Pot Tennis Club</t>
  </si>
  <si>
    <t>dinent chez Catherine</t>
  </si>
  <si>
    <t>Juliet,Hugo,Charlie</t>
  </si>
  <si>
    <t>Pritish</t>
  </si>
  <si>
    <t>Le Coup de torchon</t>
  </si>
  <si>
    <t>de Bresse</t>
  </si>
  <si>
    <t>Blanchets dorment chez Fr R</t>
  </si>
  <si>
    <t>Picards, Blanchets</t>
  </si>
  <si>
    <t>Pattrice Annick</t>
  </si>
  <si>
    <t>chez Catherine</t>
  </si>
  <si>
    <t>Chansons Colette</t>
  </si>
  <si>
    <t>Arr Bertrand</t>
  </si>
  <si>
    <t>Feu artifice, bal</t>
  </si>
  <si>
    <t>avec Annette + Marguerite</t>
  </si>
  <si>
    <t>avec Pierre et Monique</t>
  </si>
  <si>
    <t>chez Piriou</t>
  </si>
  <si>
    <t xml:space="preserve"> +Guy/Martine</t>
  </si>
  <si>
    <t>et Ana Carolina</t>
  </si>
  <si>
    <t>Retour matériel</t>
  </si>
  <si>
    <t>Tisane F.Toffa</t>
  </si>
  <si>
    <t>9h30 Meylan</t>
  </si>
  <si>
    <t>D.Ducrocq/choc</t>
  </si>
  <si>
    <t>à Meylan</t>
  </si>
  <si>
    <t>Mort Mandela</t>
  </si>
  <si>
    <t>Chez Bertrand/Aude</t>
  </si>
  <si>
    <t>Miss France</t>
  </si>
  <si>
    <t>Départ JP &amp;</t>
  </si>
  <si>
    <t>9h Dép A/S</t>
  </si>
  <si>
    <t>8h30 Salon</t>
  </si>
  <si>
    <t>A/S quittent Graz</t>
  </si>
  <si>
    <t>00h23 naissance</t>
  </si>
  <si>
    <t>9h Fr, anglais AVF</t>
  </si>
  <si>
    <t>Départ Jacques &amp; Monique</t>
  </si>
  <si>
    <t>Départ Marc &amp; MF</t>
  </si>
  <si>
    <t>F Richard</t>
  </si>
  <si>
    <t>au Futuroscope</t>
  </si>
  <si>
    <t>Auto Genève</t>
  </si>
  <si>
    <t>Simon 2 tiques</t>
  </si>
  <si>
    <t>Récup Hugo</t>
  </si>
  <si>
    <t>A&amp;S rangement</t>
  </si>
  <si>
    <t>A&amp;S vont</t>
  </si>
  <si>
    <t>Kali</t>
  </si>
  <si>
    <t>Ramass aiguilles</t>
  </si>
  <si>
    <t>Poste,BPA,Carrefour</t>
  </si>
  <si>
    <t>9h chez Bornard</t>
  </si>
  <si>
    <t>9h MP Demanesse</t>
  </si>
  <si>
    <t>Tour du Monde</t>
  </si>
  <si>
    <t>Réinstallation</t>
  </si>
  <si>
    <t>9h15 MP Demanessse</t>
  </si>
  <si>
    <t>Croisière Caraïbes</t>
  </si>
  <si>
    <t>8h45 Mr Bargeton</t>
  </si>
  <si>
    <t>Appel</t>
  </si>
  <si>
    <t>Funérailles</t>
  </si>
  <si>
    <t>10h AG CSR</t>
  </si>
  <si>
    <t>Cartoosh/Boudoudou</t>
  </si>
  <si>
    <t>Patiss La Tronche</t>
  </si>
  <si>
    <t>10h30 Manuella</t>
  </si>
  <si>
    <t>avec JP Richard</t>
  </si>
  <si>
    <t>Docs Maria</t>
  </si>
  <si>
    <t>10h30 Caro/Layna</t>
  </si>
  <si>
    <t>Pharma, spasfon</t>
  </si>
  <si>
    <t>10h30 Fr, dentiste</t>
  </si>
  <si>
    <t>Tél Amblard</t>
  </si>
  <si>
    <t>Fr, Dr chevallier</t>
  </si>
  <si>
    <t>La Remise</t>
  </si>
  <si>
    <t>Fr, AVF</t>
  </si>
  <si>
    <t>Dieulefit</t>
  </si>
  <si>
    <t>Salon</t>
  </si>
  <si>
    <t>Lavage voiture</t>
  </si>
  <si>
    <t>Chasse iules</t>
  </si>
  <si>
    <t>11h Fr, Notaire</t>
  </si>
  <si>
    <t>Impression</t>
  </si>
  <si>
    <t>Pharma St Doulchard</t>
  </si>
  <si>
    <t>10h15 Dép St Doulchard</t>
  </si>
  <si>
    <t>10h Interview</t>
  </si>
  <si>
    <t>11h30 Fr, dentiste</t>
  </si>
  <si>
    <t>10h SG Mme Gachet</t>
  </si>
  <si>
    <t>Récu dossier Poterie adultes</t>
  </si>
  <si>
    <t>attestations</t>
  </si>
  <si>
    <t>11h Meylan/</t>
  </si>
  <si>
    <t>9h Fr, AVF</t>
  </si>
  <si>
    <t>9h30 Retraités</t>
  </si>
  <si>
    <t>Microsoft</t>
  </si>
  <si>
    <t>Mandela</t>
  </si>
  <si>
    <t>11h45 Cath Jonville</t>
  </si>
  <si>
    <t>Schneider Meylan</t>
  </si>
  <si>
    <t>Entrepot/crochets</t>
  </si>
  <si>
    <t>Pharm/Asparun</t>
  </si>
  <si>
    <t>11h45 Fr, dentiste</t>
  </si>
  <si>
    <t>Parking BIT</t>
  </si>
  <si>
    <t>11h45 Arr Alice</t>
  </si>
  <si>
    <t>J.Arnone</t>
  </si>
  <si>
    <t>DanieL/Aurélie apéro</t>
  </si>
  <si>
    <t>Dej Alice/Simon</t>
  </si>
  <si>
    <t>Fr, Mairie</t>
  </si>
  <si>
    <t>annul Marseille</t>
  </si>
  <si>
    <t>ordonnance</t>
  </si>
  <si>
    <t>A/S visitent leur appart</t>
  </si>
  <si>
    <t>11h Les Mottets</t>
  </si>
  <si>
    <t>Internet/Le colisée</t>
  </si>
  <si>
    <t>Salon/marché</t>
  </si>
  <si>
    <t>10h30 Arr Jeanette</t>
  </si>
  <si>
    <t>sign appt A&amp;S</t>
  </si>
  <si>
    <t>800 étiquettes AVF</t>
  </si>
  <si>
    <t>9h45 Croisière</t>
  </si>
  <si>
    <t>Visite Arzon</t>
  </si>
  <si>
    <t>11h20 Dr Stegel</t>
  </si>
  <si>
    <t>11h15 Fr, radio genou</t>
  </si>
  <si>
    <t>MP Demanesse</t>
  </si>
  <si>
    <t>10h30 Darty sèche linge</t>
  </si>
  <si>
    <t>11h40 Fr, dej enfants</t>
  </si>
  <si>
    <t>11h30 pot jardins</t>
  </si>
  <si>
    <t>Doss poterie Aline</t>
  </si>
  <si>
    <t>Lyon avec C Jonville</t>
  </si>
  <si>
    <t>envoi mat Décibeldonne</t>
  </si>
  <si>
    <t>Bertrand Richard</t>
  </si>
  <si>
    <t>Schneider</t>
  </si>
  <si>
    <t>Qunu</t>
  </si>
  <si>
    <t>Dej Catherine Jonville</t>
  </si>
  <si>
    <t>Buffet</t>
  </si>
  <si>
    <t>Dej Alice</t>
  </si>
  <si>
    <t>12h30 FR, lecture</t>
  </si>
  <si>
    <t>Dej Atlantic Oak</t>
  </si>
  <si>
    <t>12h30, Fr, lecture</t>
  </si>
  <si>
    <t>Dej maison</t>
  </si>
  <si>
    <t>volet salon</t>
  </si>
  <si>
    <t>A&amp;S dej chez Cath</t>
  </si>
  <si>
    <t>12h30  Dej Bées</t>
  </si>
  <si>
    <t>12.45 Dr Schneider</t>
  </si>
  <si>
    <t>près Chambéry</t>
  </si>
  <si>
    <t>Cassis</t>
  </si>
  <si>
    <t>12h Dej Café Louis</t>
  </si>
  <si>
    <t>12h Dej chez Amblard</t>
  </si>
  <si>
    <t>Golf Morbihan</t>
  </si>
  <si>
    <t>Dej chez Blanchet</t>
  </si>
  <si>
    <t>Dej Pornic</t>
  </si>
  <si>
    <t>Dép Tauxigny</t>
  </si>
  <si>
    <t>Dej Shanghaï Wok</t>
  </si>
  <si>
    <t>GT annulé car manif</t>
  </si>
  <si>
    <t>12h Eveil corp</t>
  </si>
  <si>
    <t>10h Fr, Grand Place</t>
  </si>
  <si>
    <t>12h30 Fr, dentiste</t>
  </si>
  <si>
    <t>Montée meuble</t>
  </si>
  <si>
    <t>Fr, visite Dr Mazeau</t>
  </si>
  <si>
    <t>12h Fr, Dr Jourdan</t>
  </si>
  <si>
    <t>12h30 Dej Pritish</t>
  </si>
  <si>
    <t>Fr, dej Marie Odile</t>
  </si>
  <si>
    <t>Dame aux Fleurs</t>
  </si>
  <si>
    <t>Fr, dej Annie</t>
  </si>
  <si>
    <t>Alice, Aude crèp</t>
  </si>
  <si>
    <t>Alice/Simon/Annie</t>
  </si>
  <si>
    <t>13h30 Annie</t>
  </si>
  <si>
    <t>Fr, déj C.Jonv</t>
  </si>
  <si>
    <t>13h30 Fr, soutien scolaire</t>
  </si>
  <si>
    <t>enlever panneau</t>
  </si>
  <si>
    <t>13h30 Dej à la maison</t>
  </si>
  <si>
    <t>Caro/Layna/Alice</t>
  </si>
  <si>
    <t>Courses/cordes Ducrocq</t>
  </si>
  <si>
    <t>Hugo, Alice</t>
  </si>
  <si>
    <t>Fr, Alice, dej crèperie</t>
  </si>
  <si>
    <t>13h30 Fr, urgences</t>
  </si>
  <si>
    <t>Younès,Caro,Layna</t>
  </si>
  <si>
    <t>Dej Le Cendrillon</t>
  </si>
  <si>
    <t xml:space="preserve"> +Jeanette</t>
  </si>
  <si>
    <t xml:space="preserve"> +Cath. Jonville</t>
  </si>
  <si>
    <t>Dej Blanchet</t>
  </si>
  <si>
    <t>Visote Loches</t>
  </si>
  <si>
    <t>Déj Cluny</t>
  </si>
  <si>
    <t>13h30 Mairie suite</t>
  </si>
  <si>
    <t>13h30 Théâtre/attestation</t>
  </si>
  <si>
    <t>13h Dej Carrefour</t>
  </si>
  <si>
    <t>13h45 Fr, Dr Tixier Echirolles, ORL</t>
  </si>
  <si>
    <t>Coq Hardi</t>
  </si>
  <si>
    <t>14h Fr, scabble</t>
  </si>
  <si>
    <t>St Egrève</t>
  </si>
  <si>
    <t>Simon chez sa mère</t>
  </si>
  <si>
    <t>14h Fr, drain lymph</t>
  </si>
  <si>
    <t>14h Fr, dr lymp</t>
  </si>
  <si>
    <t>Reda</t>
  </si>
  <si>
    <t xml:space="preserve">14h30 Enlever fils </t>
  </si>
  <si>
    <t>tennis Corenc</t>
  </si>
  <si>
    <t>Simon/majeur gauche coupé</t>
  </si>
  <si>
    <t>13h Dej Alice</t>
  </si>
  <si>
    <t>14h Annie</t>
  </si>
  <si>
    <t>14h Fr, coiffeur</t>
  </si>
  <si>
    <t>(langue bœuf)</t>
  </si>
  <si>
    <t>Anne rami</t>
  </si>
  <si>
    <t>Dalbe,Darty</t>
  </si>
  <si>
    <t>14h45 FR, RPB</t>
  </si>
  <si>
    <t>Nettoyage cave</t>
  </si>
  <si>
    <t>mal œil droit</t>
  </si>
  <si>
    <t>Le Café du Midi</t>
  </si>
  <si>
    <t>Carrefour/Journeaux</t>
  </si>
  <si>
    <t>Fr, copie clés</t>
  </si>
  <si>
    <t>Fr, Nicole fa£iencerie</t>
  </si>
  <si>
    <t>Déj Loches</t>
  </si>
  <si>
    <t>Visite Grd Cour</t>
  </si>
  <si>
    <t>Visite Cluny</t>
  </si>
  <si>
    <t>14h20 Darty mal linge</t>
  </si>
  <si>
    <t>Labo/radio</t>
  </si>
  <si>
    <t>14h Chaises AVF</t>
  </si>
  <si>
    <t>13h55 Chavant</t>
  </si>
  <si>
    <t>Espaces verts</t>
  </si>
  <si>
    <t>14h45 Fr, soutien scolaire</t>
  </si>
  <si>
    <t>14h Fr, perm AVF</t>
  </si>
  <si>
    <t>Casino Echirolles</t>
  </si>
  <si>
    <t>Déj Yamato</t>
  </si>
  <si>
    <t>Fr, Cicas avec Daniel</t>
  </si>
  <si>
    <t>14h Visite Berlioz</t>
  </si>
  <si>
    <t>Fr mal à la poitrine</t>
  </si>
  <si>
    <t>14h Fr, Annie,</t>
  </si>
  <si>
    <t>14h30 Fr, Dr Arlot</t>
  </si>
  <si>
    <t>14h Noël</t>
  </si>
  <si>
    <t>Annie,Anne</t>
  </si>
  <si>
    <t>14h Fr, drainage lymph</t>
  </si>
  <si>
    <t>14h45 Fr, Marie</t>
  </si>
  <si>
    <t>puis Grd Place</t>
  </si>
  <si>
    <t>Annie, Anne, Cath</t>
  </si>
  <si>
    <t>Cl Belledonne</t>
  </si>
  <si>
    <t>17h Fr, Carrefour</t>
  </si>
  <si>
    <t>Annie, Anne</t>
  </si>
  <si>
    <t>Rima</t>
  </si>
  <si>
    <t>Simon champignon</t>
  </si>
  <si>
    <t>14h30 Céline</t>
  </si>
  <si>
    <t>Aurélie, rideaux</t>
  </si>
  <si>
    <t>Fr, Annie, Décath</t>
  </si>
  <si>
    <t>15h40 Grand Place</t>
  </si>
  <si>
    <t>à Gières</t>
  </si>
  <si>
    <t>Juliette à la maison</t>
  </si>
  <si>
    <t>Free, Carrefour</t>
  </si>
  <si>
    <t>15h Lamanon</t>
  </si>
  <si>
    <t>Groupama</t>
  </si>
  <si>
    <t xml:space="preserve"> +oLïc +famille</t>
  </si>
  <si>
    <t>Dép Pornic</t>
  </si>
  <si>
    <t>Balade Bourges</t>
  </si>
  <si>
    <t>15h Dép Cluny</t>
  </si>
  <si>
    <t>Analyse urine</t>
  </si>
  <si>
    <t>14h30 Fr, AVF ancien local</t>
  </si>
  <si>
    <t>Fr, Paquet avec Aurélie</t>
  </si>
  <si>
    <t>Le Bon Coin/vélo Eddy Merkx MX Leader</t>
  </si>
  <si>
    <t>Le Majordome</t>
  </si>
  <si>
    <t>Verdun/Granier</t>
  </si>
  <si>
    <t>BPA remise chèques</t>
  </si>
  <si>
    <t>Balade en ville</t>
  </si>
  <si>
    <t>Asia Star code office</t>
  </si>
  <si>
    <t>15h55 9 mois ferme</t>
  </si>
  <si>
    <t>Marie/marche</t>
  </si>
  <si>
    <t>15h30 Fr, kiné</t>
  </si>
  <si>
    <t>15h30 Fr, acuponctrice</t>
  </si>
  <si>
    <t>En ville/pas parking</t>
  </si>
  <si>
    <t>Fr, canevas</t>
  </si>
  <si>
    <t>Fr, visite Marie</t>
  </si>
  <si>
    <t>puis Ikea</t>
  </si>
  <si>
    <t>Arriv Alice</t>
  </si>
  <si>
    <t>16h 10 Alice/Sim</t>
  </si>
  <si>
    <t>Anne,Cath,Annie</t>
  </si>
  <si>
    <t>14h Départ Alice/Simon</t>
  </si>
  <si>
    <t>radio/Carrefour</t>
  </si>
  <si>
    <t>Plateforme</t>
  </si>
  <si>
    <t>puis mairie</t>
  </si>
  <si>
    <t xml:space="preserve">14h30 Fr, ville </t>
  </si>
  <si>
    <t>puis Grand Place</t>
  </si>
  <si>
    <t>Pot arrèt près Annecy</t>
  </si>
  <si>
    <t>Vélo, Carrefour</t>
  </si>
  <si>
    <t>Marie M/enveloppes</t>
  </si>
  <si>
    <t>15h30 Poste/AVF</t>
  </si>
  <si>
    <t>Fr, ville</t>
  </si>
  <si>
    <t>Appeler Brunet</t>
  </si>
  <si>
    <t>Simon bloqué</t>
  </si>
  <si>
    <t>16h30 Les Gamins</t>
  </si>
  <si>
    <t>Rép garage</t>
  </si>
  <si>
    <t>14h30 Dép A/S</t>
  </si>
  <si>
    <t>SG/Horizons</t>
  </si>
  <si>
    <t>Thai Express</t>
  </si>
  <si>
    <t>Arrêt maladie</t>
  </si>
  <si>
    <t>Simon tennis Mat</t>
  </si>
  <si>
    <t>Cartons A&amp;S</t>
  </si>
  <si>
    <t>16h30 Fr, sortie</t>
  </si>
  <si>
    <t>Calanques</t>
  </si>
  <si>
    <t>St Rémy de Provence</t>
  </si>
  <si>
    <t>Marseille</t>
  </si>
  <si>
    <t>Avignon</t>
  </si>
  <si>
    <t>Assurance appt A&amp;S</t>
  </si>
  <si>
    <t>Pas de l'Homme</t>
  </si>
  <si>
    <t xml:space="preserve"> +Mario/Josée</t>
  </si>
  <si>
    <t>Nantes/Armor Lux</t>
  </si>
  <si>
    <t>Visite Valençay</t>
  </si>
  <si>
    <t>Pré Fechaux</t>
  </si>
  <si>
    <t>Visite Cht Menetou-Couture</t>
  </si>
  <si>
    <t>Gare Grenoble</t>
  </si>
  <si>
    <t>Fr, poste colis Alice</t>
  </si>
  <si>
    <t>Inscr Russe</t>
  </si>
  <si>
    <t>Fichier 2013-2014</t>
  </si>
  <si>
    <t>Fr, français</t>
  </si>
  <si>
    <t>Balade centre ville</t>
  </si>
  <si>
    <t>Attestatiion</t>
  </si>
  <si>
    <t>Fr, voir Hugo</t>
  </si>
  <si>
    <t>16h Fr, signature contrat soutien scolaire</t>
  </si>
  <si>
    <t>17h Carronnerie</t>
  </si>
  <si>
    <t>Suite Pot adultes</t>
  </si>
  <si>
    <t>Distrib attestations</t>
  </si>
  <si>
    <t>brocante</t>
  </si>
  <si>
    <t>17h Retour Meylan</t>
  </si>
  <si>
    <t>16h30 Fr, coiffeur</t>
  </si>
  <si>
    <t>Dist Echo Allée du Château</t>
  </si>
  <si>
    <t>BD, Artaud, Tamtam</t>
  </si>
  <si>
    <t>chez F.Richard</t>
  </si>
  <si>
    <t>Fr biblio</t>
  </si>
  <si>
    <t>cine Paulette</t>
  </si>
  <si>
    <t>pour Lyon</t>
  </si>
  <si>
    <t>1001 piles</t>
  </si>
  <si>
    <t xml:space="preserve">18h Départ </t>
  </si>
  <si>
    <t>17h30 Fr, dep retraite Annie</t>
  </si>
  <si>
    <t>Rép lamp gar 13</t>
  </si>
  <si>
    <t>17h30 Retour Genève</t>
  </si>
  <si>
    <t>Chez Aurélie</t>
  </si>
  <si>
    <t>et Dumont/H3C</t>
  </si>
  <si>
    <t>Aurélie rideau</t>
  </si>
  <si>
    <t>17h15 Cluq Mistral</t>
  </si>
  <si>
    <t>Balade parc Layna</t>
  </si>
  <si>
    <t>J. Michalowicz</t>
  </si>
  <si>
    <t>à notre tennis</t>
  </si>
  <si>
    <t>Fr, réunion soutien</t>
  </si>
  <si>
    <t>Retour 17h45</t>
  </si>
  <si>
    <t>Mucem</t>
  </si>
  <si>
    <t>Festival</t>
  </si>
  <si>
    <t>(1h30) avec Paul</t>
  </si>
  <si>
    <t>Baignade avec Guy</t>
  </si>
  <si>
    <t>Café Mc Do St Doulchard</t>
  </si>
  <si>
    <t>Visite Abbaye de Fontmorigny</t>
  </si>
  <si>
    <t>17h45 Meylan</t>
  </si>
  <si>
    <t>Labo/Carrefour</t>
  </si>
  <si>
    <t>Pot Place Grenette</t>
  </si>
  <si>
    <t>Zumba et capoeira</t>
  </si>
  <si>
    <t>18h Atelier 3 &amp; 4</t>
  </si>
  <si>
    <t>chèques</t>
  </si>
  <si>
    <t>JC Bourgeois</t>
  </si>
  <si>
    <t>Tisane avec Catherine</t>
  </si>
  <si>
    <t>18h Atelier 3 &amp;4</t>
  </si>
  <si>
    <t>Coupe Alain</t>
  </si>
  <si>
    <t>17h30 Fr, Dr Jourdan-Jambon</t>
  </si>
  <si>
    <t>17h Fr, scanner Crolles</t>
  </si>
  <si>
    <t>18h Hugo</t>
  </si>
  <si>
    <t>Gal L,Fromage</t>
  </si>
  <si>
    <t>Intersport</t>
  </si>
  <si>
    <t xml:space="preserve">Creativa </t>
  </si>
  <si>
    <t>Alice/Sim Johann</t>
  </si>
  <si>
    <t>17h30 Alceste</t>
  </si>
  <si>
    <t>16h Fr, Dr Curatella</t>
  </si>
  <si>
    <t>Annie thé</t>
  </si>
  <si>
    <t>18h30 Apéro</t>
  </si>
  <si>
    <t>Horizons/Carrefour</t>
  </si>
  <si>
    <t>18h Com lignes</t>
  </si>
  <si>
    <t>Acheter pizzas</t>
  </si>
  <si>
    <t>Fr, AVF Ht Meylan</t>
  </si>
  <si>
    <t>Anne/cat Marlioz</t>
  </si>
  <si>
    <t>Carrefour/S3 mini</t>
  </si>
  <si>
    <t>19h FR, diner AVF</t>
  </si>
  <si>
    <t>18h30 PLU Meylan</t>
  </si>
  <si>
    <t>Eyguières</t>
  </si>
  <si>
    <t>Arrêt Montélimar</t>
  </si>
  <si>
    <t>CAF</t>
  </si>
  <si>
    <t>Fr, shopping</t>
  </si>
  <si>
    <t>Arr Pornic</t>
  </si>
  <si>
    <t>Arr St Doulchard</t>
  </si>
  <si>
    <t>Rue Moyenne</t>
  </si>
  <si>
    <t>18h30 Chez Catherine</t>
  </si>
  <si>
    <t>Fr, résultat radio</t>
  </si>
  <si>
    <t>18h Atelier2</t>
  </si>
  <si>
    <t>Grand Pré</t>
  </si>
  <si>
    <t>En ville:Duthu, Bazarte</t>
  </si>
  <si>
    <t>Courrier C.Aude</t>
  </si>
  <si>
    <t>Tout pour bébé</t>
  </si>
  <si>
    <t>Install frigo Richard</t>
  </si>
  <si>
    <t>Chez Sandrine</t>
  </si>
  <si>
    <t>Alpexpo</t>
  </si>
  <si>
    <t>20h Diner</t>
  </si>
  <si>
    <t>chez Gobron</t>
  </si>
  <si>
    <t>18h45 Repas</t>
  </si>
  <si>
    <t>Salle audiov Ayguinards</t>
  </si>
  <si>
    <t>19h30 Mémé Paulette</t>
  </si>
  <si>
    <t>Diner Alice/Simon</t>
  </si>
  <si>
    <t>Marie Mathieu</t>
  </si>
  <si>
    <t>Mr Lambert</t>
  </si>
  <si>
    <t>19h45 Amblard</t>
  </si>
  <si>
    <t>A&amp;S dinent avec</t>
  </si>
  <si>
    <t>Din A/S à la maison</t>
  </si>
  <si>
    <t>Fr, RPB bénévles</t>
  </si>
  <si>
    <t>19h30 Arr A/S</t>
  </si>
  <si>
    <t>Intermarché</t>
  </si>
  <si>
    <t>Orages</t>
  </si>
  <si>
    <t>Mc Donalds Meylan</t>
  </si>
  <si>
    <t>Retour 19h45</t>
  </si>
  <si>
    <t>Arr Tauxigny</t>
  </si>
  <si>
    <t>St Ismier</t>
  </si>
  <si>
    <t>19h30 Hexagone</t>
  </si>
  <si>
    <t>Com Fêtes</t>
  </si>
  <si>
    <t>18h30 Dép Pritish</t>
  </si>
  <si>
    <t>Mauperuis</t>
  </si>
  <si>
    <t>Chez Lescène</t>
  </si>
  <si>
    <t>Hugo à la maison</t>
  </si>
  <si>
    <t>18h45 Hugo</t>
  </si>
  <si>
    <t>19H30 Diner Picards</t>
  </si>
  <si>
    <t>Diner avec</t>
  </si>
  <si>
    <t>Saigon Picards</t>
  </si>
  <si>
    <t>Alice/à la maison</t>
  </si>
  <si>
    <t>avec Monnier</t>
  </si>
  <si>
    <t xml:space="preserve">Ayguinards </t>
  </si>
  <si>
    <t>21h Pot Fanny</t>
  </si>
  <si>
    <t>Nouveau pape</t>
  </si>
  <si>
    <t>20h35 Chavant</t>
  </si>
  <si>
    <t>Entretien</t>
  </si>
  <si>
    <t>20h30 Fr, Cion Fêtes</t>
  </si>
  <si>
    <t>22h15 Arrivée</t>
  </si>
  <si>
    <t>20h Alice/Simon</t>
  </si>
  <si>
    <t>20h15 Inter Q</t>
  </si>
  <si>
    <t>20h30 Gre Gospels</t>
  </si>
  <si>
    <t>Ste Foy lès Lyon</t>
  </si>
  <si>
    <t>Johann &amp; Aude</t>
  </si>
  <si>
    <t>20h15 UQ Meylan</t>
  </si>
  <si>
    <t>Diner A/S maison</t>
  </si>
  <si>
    <t>Fr, soirée cath</t>
  </si>
  <si>
    <t xml:space="preserve"> +Père Bonaventure</t>
  </si>
  <si>
    <t>21h Meylan</t>
  </si>
  <si>
    <t>Diner Blanchet</t>
  </si>
  <si>
    <t>Diner Tauxigny</t>
  </si>
  <si>
    <t>21h Cathédrale</t>
  </si>
  <si>
    <t>Visite appart Catherine</t>
  </si>
  <si>
    <t>20h15 Inter Quartier</t>
  </si>
  <si>
    <t>20h30 Fr, gym</t>
  </si>
  <si>
    <t xml:space="preserve">Diner </t>
  </si>
  <si>
    <t xml:space="preserve">20h AVF </t>
  </si>
  <si>
    <t>chez Ana Carolina</t>
  </si>
  <si>
    <t>20h15 Inter quartiers</t>
  </si>
  <si>
    <t>20h Mr Bargeton</t>
  </si>
  <si>
    <t>Café Louis</t>
  </si>
  <si>
    <t>Juliette/hugo</t>
  </si>
  <si>
    <t>Aur&amp;lie Bachelor</t>
  </si>
  <si>
    <t>et Stumpel</t>
  </si>
  <si>
    <t>et son père</t>
  </si>
  <si>
    <t>François</t>
  </si>
  <si>
    <t>20 ans d'écart</t>
  </si>
  <si>
    <t>diner maison</t>
  </si>
  <si>
    <t>A/S Effets secondaires</t>
  </si>
  <si>
    <t>Biblio/Béalières</t>
  </si>
  <si>
    <t>Eglise Pl Fleurie</t>
  </si>
  <si>
    <t>Diner/ Ile interdite</t>
  </si>
  <si>
    <t>21h Chauve-souris</t>
  </si>
  <si>
    <t>A&amp;S en ville</t>
  </si>
  <si>
    <t>A&amp;S pizza</t>
  </si>
  <si>
    <t>Arr Tour de France</t>
  </si>
  <si>
    <t>Rami avec Suisses</t>
  </si>
  <si>
    <t>Photos montagne</t>
  </si>
  <si>
    <t>Chants corses</t>
  </si>
  <si>
    <t>Retour D. Ducrocq USA</t>
  </si>
  <si>
    <t>Hugo dort à la maison</t>
  </si>
  <si>
    <t>Ana Carolina</t>
  </si>
  <si>
    <t>8h Alice/Simon ski/Collet d'Allevard</t>
  </si>
  <si>
    <t>Alice chalet</t>
  </si>
  <si>
    <t>Ann Françoise</t>
  </si>
  <si>
    <t xml:space="preserve">Calculs </t>
  </si>
  <si>
    <t>9h Métro/poubelle</t>
  </si>
  <si>
    <t>8h15 Fr, Dr Jourdan Jambon</t>
  </si>
  <si>
    <t>Fr, prise de sang</t>
  </si>
  <si>
    <t>Récept Samsung Trend</t>
  </si>
  <si>
    <t>7h25 Dép Hugo</t>
  </si>
  <si>
    <t>Fr mal au ventre</t>
  </si>
  <si>
    <t>70 ans Monique</t>
  </si>
  <si>
    <t>On recule 1h</t>
  </si>
  <si>
    <t>Arr Simon</t>
  </si>
  <si>
    <t>9h30 MP Demanesse</t>
  </si>
  <si>
    <t>9h Mairie Grenoble</t>
  </si>
  <si>
    <t>9h SG point</t>
  </si>
  <si>
    <t>Dép Alice/Simon pour Lyon</t>
  </si>
  <si>
    <t>9h30 Prep Mixités</t>
  </si>
  <si>
    <t>nord Lyon,</t>
  </si>
  <si>
    <t>champignons</t>
  </si>
  <si>
    <t>9h morilles</t>
  </si>
  <si>
    <t>9h30 Younès</t>
  </si>
  <si>
    <t>Dépat Caro/Y/L</t>
  </si>
  <si>
    <t>Nettoyage</t>
  </si>
  <si>
    <t>A&amp;S etiq malles</t>
  </si>
  <si>
    <t>10h30 Fr, Anne</t>
  </si>
  <si>
    <t>8h30 véto pour Krishka</t>
  </si>
  <si>
    <t>Krishka se gratte</t>
  </si>
  <si>
    <t>9h Départ</t>
  </si>
  <si>
    <t>Copie clés</t>
  </si>
  <si>
    <t>9h30 Mme Bandet</t>
  </si>
  <si>
    <t>(part vac 31/7)</t>
  </si>
  <si>
    <t>avec Mme Proença</t>
  </si>
  <si>
    <t>8h45 V.Hugo</t>
  </si>
  <si>
    <t>9h Fr, kiné</t>
  </si>
  <si>
    <t>9h15 Début MP Demanesse</t>
  </si>
  <si>
    <t>Peinture bandeau 2ème</t>
  </si>
  <si>
    <t>FR, rdv dentiste/BPA</t>
  </si>
  <si>
    <t>Mairie/légalisation</t>
  </si>
  <si>
    <t>Démgt bureau</t>
  </si>
  <si>
    <t>Forum 3 rue Malakoff</t>
  </si>
  <si>
    <t>10h Acceuil</t>
  </si>
  <si>
    <t>10h15 Départ</t>
  </si>
  <si>
    <t>10h Meylan/Lahgglo</t>
  </si>
  <si>
    <t>poignées</t>
  </si>
  <si>
    <t>Aurélie pour Stéphane</t>
  </si>
  <si>
    <t>avec M.Ozil</t>
  </si>
  <si>
    <t>10h Fr, AVF</t>
  </si>
  <si>
    <t>Simon à Paris</t>
  </si>
  <si>
    <t>Bois Fran/Simon</t>
  </si>
  <si>
    <t>amène Néro</t>
  </si>
  <si>
    <t>Paye avril</t>
  </si>
  <si>
    <t>pour Réunion</t>
  </si>
  <si>
    <t>Balade Ste Foy</t>
  </si>
  <si>
    <t>Fr, A, marché</t>
  </si>
  <si>
    <t>10h30 Fr, Céline</t>
  </si>
  <si>
    <t>10h Fr, chez Annie</t>
  </si>
  <si>
    <t>suite kermesse</t>
  </si>
  <si>
    <t>Marq Av Romans/Le Creuset</t>
  </si>
  <si>
    <t>certificat médical</t>
  </si>
  <si>
    <t>Véto spray</t>
  </si>
  <si>
    <t>10h30 Dép Ste Foy</t>
  </si>
  <si>
    <t>10h Fr, CAF Pritish, pot reu Montorge</t>
  </si>
  <si>
    <t>10h30 Fr, Aix</t>
  </si>
  <si>
    <t>10h45 Fr, dentiste</t>
  </si>
  <si>
    <t>10h Mme Demanesse</t>
  </si>
  <si>
    <t>covoiturage</t>
  </si>
  <si>
    <t>10h Kiloutou SMH</t>
  </si>
  <si>
    <t>Patisserie</t>
  </si>
  <si>
    <t>9h30 Ouverture garage 52, panne</t>
  </si>
  <si>
    <t>10h15 Fr, chez Annie</t>
  </si>
  <si>
    <t>Brocante Carronnerie</t>
  </si>
  <si>
    <t>M.Spanjaard/PFI</t>
  </si>
  <si>
    <t>9h45 Dép La Bresse</t>
  </si>
  <si>
    <t>Off du Tourisme</t>
  </si>
  <si>
    <t>Chiens traineau</t>
  </si>
  <si>
    <t>Visite Nancy</t>
  </si>
  <si>
    <t>10h Pole emploi</t>
  </si>
  <si>
    <t>Fichier UQBGP</t>
  </si>
  <si>
    <t>10h55 Arr Alice</t>
  </si>
  <si>
    <t>10h Fr, bque alim</t>
  </si>
  <si>
    <t>stagiaires</t>
  </si>
  <si>
    <t>11h Pritish</t>
  </si>
  <si>
    <t>Fanny avec son père</t>
  </si>
  <si>
    <t>12h Dej A/S</t>
  </si>
  <si>
    <t>11h30 Fr, drain Lymph</t>
  </si>
  <si>
    <t>instal lampes Richard</t>
  </si>
  <si>
    <t>11h Alice, Dr Steiger</t>
  </si>
  <si>
    <t>local CC Buclos</t>
  </si>
  <si>
    <t>Chèque, Penin</t>
  </si>
  <si>
    <t>(2 sem)</t>
  </si>
  <si>
    <t>Apéro Pierre/Anne Sophie</t>
  </si>
  <si>
    <t>11h A&amp;S SG</t>
  </si>
  <si>
    <t>balnéo Marlioz</t>
  </si>
  <si>
    <t>Départ malles A&amp;S</t>
  </si>
  <si>
    <t>11h13 Alice gare</t>
  </si>
  <si>
    <t xml:space="preserve">11h40 A&amp;S </t>
  </si>
  <si>
    <t>Balade Theizé</t>
  </si>
  <si>
    <t>Appt Alice clés, nettoyage cave, ampoule cave</t>
  </si>
  <si>
    <t>sortie PA</t>
  </si>
  <si>
    <t>11h CC Pritish</t>
  </si>
  <si>
    <t>Olivier/Pauline</t>
  </si>
  <si>
    <t>Hopital Tréguier</t>
  </si>
  <si>
    <t>Electro Claires</t>
  </si>
  <si>
    <t>Lire et Faire lire</t>
  </si>
  <si>
    <t>Thalasso</t>
  </si>
  <si>
    <t>Fr, poste/mairie</t>
  </si>
  <si>
    <t>avec Aude/Adam</t>
  </si>
  <si>
    <t>Lispach</t>
  </si>
  <si>
    <t>avec FR et Fr</t>
  </si>
  <si>
    <t>11h30 Entretien préalable P. Martin</t>
  </si>
  <si>
    <t>10h Mr Arnone/porte garage</t>
  </si>
  <si>
    <t>11h30 Fr, Dr Mazeau</t>
  </si>
  <si>
    <t xml:space="preserve">11h MP Demanesse suivi </t>
  </si>
  <si>
    <t>Fr, poste/AVF</t>
  </si>
  <si>
    <t>à Lyon</t>
  </si>
  <si>
    <t>Fr, dej B. Murgue</t>
  </si>
  <si>
    <t>Dej L'Ours</t>
  </si>
  <si>
    <t>A/S Chez Cath</t>
  </si>
  <si>
    <t>12h Fr, Dr JJ</t>
  </si>
  <si>
    <t>Dej chez Amblard</t>
  </si>
  <si>
    <t>11h15 S.Bellini</t>
  </si>
  <si>
    <t>Gare/Dauphiné</t>
  </si>
  <si>
    <t>A&amp;S Dej chez Cath</t>
  </si>
  <si>
    <t>Alice dej Aude Le Sappey</t>
  </si>
  <si>
    <t>Dej A&amp;S maison</t>
  </si>
  <si>
    <t>partent Guadeloupe</t>
  </si>
  <si>
    <t>Dej La Feuillée</t>
  </si>
  <si>
    <t>12h20 Fr, docteur</t>
  </si>
  <si>
    <t>Lyon Perrache/</t>
  </si>
  <si>
    <t>SG/Labo Fr</t>
  </si>
  <si>
    <t>12h Déj Viviane</t>
  </si>
  <si>
    <t>Géant SMH</t>
  </si>
  <si>
    <t>Villa Marlioz</t>
  </si>
  <si>
    <t>Dej La Bresse</t>
  </si>
  <si>
    <t>Dej Mac Do Laxou</t>
  </si>
  <si>
    <t>12h 30 Simon</t>
  </si>
  <si>
    <t>12h30 Dej Simon</t>
  </si>
  <si>
    <t>13h20 Dej maison</t>
  </si>
  <si>
    <t>13h Dej à la maison</t>
  </si>
  <si>
    <t>dej, en ville</t>
  </si>
  <si>
    <t>13h30 retourA/S dej</t>
  </si>
  <si>
    <t>Dej Alice maison</t>
  </si>
  <si>
    <t>13h Fr, Dr JJ</t>
  </si>
  <si>
    <t>Le Garden</t>
  </si>
  <si>
    <t>Spiral</t>
  </si>
  <si>
    <t>12h30 Fr, dej M.Odile</t>
  </si>
  <si>
    <t xml:space="preserve">Steak </t>
  </si>
  <si>
    <t>13h30 Kermesse</t>
  </si>
  <si>
    <t>Bulletin Michalowicz</t>
  </si>
  <si>
    <t>12h30 Dej chez Amblard</t>
  </si>
  <si>
    <t>Mathieu</t>
  </si>
  <si>
    <t>Déj avec Aurélie</t>
  </si>
  <si>
    <t>Apéro Romain/Viviane</t>
  </si>
  <si>
    <t>12h45 Fr, dentiste, appareil cassé</t>
  </si>
  <si>
    <t>Dej 4 Fesses</t>
  </si>
  <si>
    <t>13h Laxou Nancy</t>
  </si>
  <si>
    <t>13h Café chez Daniel</t>
  </si>
  <si>
    <t>P.Chaudhuri/contrat</t>
  </si>
  <si>
    <t>Dej Ozil</t>
  </si>
  <si>
    <t>Pipay</t>
  </si>
  <si>
    <t>P&amp;M Amblard</t>
  </si>
  <si>
    <t>14h20 Dr de Marliave</t>
  </si>
  <si>
    <t>14h Fr, Comboire</t>
  </si>
  <si>
    <t>14h Ballade</t>
  </si>
  <si>
    <t>puis partent à Lyon</t>
  </si>
  <si>
    <t>14h Mr Duthu</t>
  </si>
  <si>
    <t>14h30 Dép Alice Lyon</t>
  </si>
  <si>
    <t>14h Fr, dra lymp</t>
  </si>
  <si>
    <t>14h15 Fr, soutien</t>
  </si>
  <si>
    <t>13h30 Fr, en ville</t>
  </si>
  <si>
    <t>14h Carnaval</t>
  </si>
  <si>
    <t>Fr, dej Fourn/Mari O</t>
  </si>
  <si>
    <t>14h Changer</t>
  </si>
  <si>
    <t>Sandrine/scan</t>
  </si>
  <si>
    <t>Balade Chaponost</t>
  </si>
  <si>
    <t>14h Fr, sortie PA</t>
  </si>
  <si>
    <t>des Fleurs</t>
  </si>
  <si>
    <t>A&amp;S signent</t>
  </si>
  <si>
    <t>14h30 A&amp;S artisan</t>
  </si>
  <si>
    <t>Simon part Chapareillan</t>
  </si>
  <si>
    <t>Balade Oingt</t>
  </si>
  <si>
    <t>Casto/amp+ruban</t>
  </si>
  <si>
    <t>Horloger Gre</t>
  </si>
  <si>
    <t>14h Fr, AVF</t>
  </si>
  <si>
    <t>Dej Clt Fd</t>
  </si>
  <si>
    <t>14h Fr, Marie M</t>
  </si>
  <si>
    <t>Courrier Marche rapide</t>
  </si>
  <si>
    <t>14h30 Fr, ostéo Dr Arlot</t>
  </si>
  <si>
    <t>14h Déj Viviane</t>
  </si>
  <si>
    <t>14h Fr, scrabble, rami</t>
  </si>
  <si>
    <t>13h30 Mairie Projets</t>
  </si>
  <si>
    <t>15h Fr, dentiste</t>
  </si>
  <si>
    <t>Fr, Castorama</t>
  </si>
  <si>
    <t>14h30 Déchets</t>
  </si>
  <si>
    <t>Balade Le Honeck</t>
  </si>
  <si>
    <t>14h Histoire La Bresse</t>
  </si>
  <si>
    <t>Fr, chez Marie avec Annie</t>
  </si>
  <si>
    <t>15h Fr, Dr Huon Benoit, acuponctrice</t>
  </si>
  <si>
    <t>et Aurélie</t>
  </si>
  <si>
    <t>14h30 Fr, en ville</t>
  </si>
  <si>
    <t>Cart SIM Free Simon</t>
  </si>
  <si>
    <t>Fr, Simon Décathlon</t>
  </si>
  <si>
    <t>14h Voiron</t>
  </si>
  <si>
    <t>Fr, ville Alice</t>
  </si>
  <si>
    <t>A/S Ikea</t>
  </si>
  <si>
    <t>moules</t>
  </si>
  <si>
    <t xml:space="preserve"> + Z stag Garden</t>
  </si>
  <si>
    <t>(D.Guglielminetti)</t>
  </si>
  <si>
    <t>Annie, minceur</t>
  </si>
  <si>
    <t>15h Fr, M.Pernet</t>
  </si>
  <si>
    <t>Hugo/Juliette</t>
  </si>
  <si>
    <t>15h45 Arr Amblard</t>
  </si>
  <si>
    <t>14h15 H Fr, scrabble</t>
  </si>
  <si>
    <t>15h15 Fr, ciné/Annie</t>
  </si>
  <si>
    <t>scolaire</t>
  </si>
  <si>
    <t>annulé/Mairie</t>
  </si>
  <si>
    <t>Café/jus</t>
  </si>
  <si>
    <t>15h Décla fiscale</t>
  </si>
  <si>
    <t>Amblards</t>
  </si>
  <si>
    <t>roues/Feu Vert</t>
  </si>
  <si>
    <t>15h30 Fr, chez Rima</t>
  </si>
  <si>
    <t>photos Allemagne</t>
  </si>
  <si>
    <t>aqueducs/église</t>
  </si>
  <si>
    <t>Alice, Simon gare</t>
  </si>
  <si>
    <t>Cath /impots</t>
  </si>
  <si>
    <t>Tenir la caisse</t>
  </si>
  <si>
    <t>proc appart</t>
  </si>
  <si>
    <t>peintre appart</t>
  </si>
  <si>
    <t>Balade Villeurbanne</t>
  </si>
  <si>
    <t>36 bd Foch</t>
  </si>
  <si>
    <t>étiquettes</t>
  </si>
  <si>
    <t>Docs AVF</t>
  </si>
  <si>
    <t>Appt Alice &amp; Simon</t>
  </si>
  <si>
    <t>Copy Meylan/Carrefour</t>
  </si>
  <si>
    <t>15h Fr, Annie</t>
  </si>
  <si>
    <t>Chez F.Richard</t>
  </si>
  <si>
    <t>14h Fr, accueil nouveaux AVF</t>
  </si>
  <si>
    <t>Euromaster</t>
  </si>
  <si>
    <t>Etang de Sèchemer</t>
  </si>
  <si>
    <t>avec F.Rich/Dany/Fr</t>
  </si>
  <si>
    <t>mère d'Ernest</t>
  </si>
  <si>
    <t>Asia Star/Office 2003</t>
  </si>
  <si>
    <t>14h Fr, local AVF</t>
  </si>
  <si>
    <t>Cours dr Russe</t>
  </si>
  <si>
    <t>robe Alice</t>
  </si>
  <si>
    <t>IRM SMH</t>
  </si>
  <si>
    <t>Chez Mr Bargeton</t>
  </si>
  <si>
    <t>Chartreuse/Simon</t>
  </si>
  <si>
    <t>En ville voit/tram</t>
  </si>
  <si>
    <t>Jouer rami</t>
  </si>
  <si>
    <t>16h30 Arrivée</t>
  </si>
  <si>
    <t>16h15 J.Billet</t>
  </si>
  <si>
    <t>sign sout scolaire</t>
  </si>
  <si>
    <t>douche à la maison</t>
  </si>
  <si>
    <t>16h30 Lincoln</t>
  </si>
  <si>
    <t>Echirolles, Jappeloup</t>
  </si>
  <si>
    <t>16h Fr, Lidll</t>
  </si>
  <si>
    <t>cadre/chaussures/chez Aude</t>
  </si>
  <si>
    <t>Aurélie/matelas</t>
  </si>
  <si>
    <t>scrabble, Gémo</t>
  </si>
  <si>
    <t>A/S vont à Lyon</t>
  </si>
  <si>
    <t>balade</t>
  </si>
  <si>
    <t>La Chapelle/Vence</t>
  </si>
  <si>
    <t>Carrefour/vélo</t>
  </si>
  <si>
    <t>Carrefour/mal vaisselle</t>
  </si>
  <si>
    <t>Alice impots</t>
  </si>
  <si>
    <t>Chercher saucisses</t>
  </si>
  <si>
    <t>17h30 Retour Fr</t>
  </si>
  <si>
    <t>A&amp;S banque</t>
  </si>
  <si>
    <t>Johann pb serrure</t>
  </si>
  <si>
    <t>Essai valises</t>
  </si>
  <si>
    <t>spectacles de rue</t>
  </si>
  <si>
    <t>Saveur Ponts Tarrets</t>
  </si>
  <si>
    <t>Maison  +36 bd Foch</t>
  </si>
  <si>
    <t>Travail CV</t>
  </si>
  <si>
    <t>36 bd Foch/</t>
  </si>
  <si>
    <t>avec M.Mathieu</t>
  </si>
  <si>
    <t>Adam/boissons</t>
  </si>
  <si>
    <t>vers Chinon</t>
  </si>
  <si>
    <t>Free</t>
  </si>
  <si>
    <t>Prom Bastille</t>
  </si>
  <si>
    <t>Fr, Hopital Sud</t>
  </si>
  <si>
    <t>Fr, peinture bandeau</t>
  </si>
  <si>
    <t>Ranger fils</t>
  </si>
  <si>
    <t>16h30 Arr La Bresse</t>
  </si>
  <si>
    <t>JP tombe</t>
  </si>
  <si>
    <t>S.Pasqualini</t>
  </si>
  <si>
    <t>Mr Arnone/porte garage</t>
  </si>
  <si>
    <t>Chocolat</t>
  </si>
  <si>
    <t xml:space="preserve"> </t>
  </si>
  <si>
    <t>Parka Fr, liv homéopathie</t>
  </si>
  <si>
    <t>Thé Babette</t>
  </si>
  <si>
    <t>Alice (de Lyon)</t>
  </si>
  <si>
    <t>Chavant/Amblard</t>
  </si>
  <si>
    <t>Ex école Buclos/</t>
  </si>
  <si>
    <t>17h55 Argo</t>
  </si>
  <si>
    <t>Pot place Vauc</t>
  </si>
  <si>
    <t>Combe gourm</t>
  </si>
  <si>
    <t>17h Arr Alice</t>
  </si>
  <si>
    <t>17h Visite</t>
  </si>
  <si>
    <t>17h A&amp;S sig compromis</t>
  </si>
  <si>
    <t>Ok pour Alice</t>
  </si>
  <si>
    <t>3 lots/tombola</t>
  </si>
  <si>
    <t>Adresses déménagement</t>
  </si>
  <si>
    <t>Fr, Alice Grd Place</t>
  </si>
  <si>
    <t>17h45 Alice part Lyon</t>
  </si>
  <si>
    <t>Boisson Ste Foy</t>
  </si>
  <si>
    <t>Mr Fay/Poisat</t>
  </si>
  <si>
    <t>17h30 Fr, retour</t>
  </si>
  <si>
    <t>lettre motiv</t>
  </si>
  <si>
    <t>valises</t>
  </si>
  <si>
    <t>17h Angers</t>
  </si>
  <si>
    <t>Buro+ Meylan</t>
  </si>
  <si>
    <t>Achat mob UQBGP</t>
  </si>
  <si>
    <t>Pb PC Alain</t>
  </si>
  <si>
    <t>Discuss Bertrand</t>
  </si>
  <si>
    <t>D.Ducrocq/cpte rendu</t>
  </si>
  <si>
    <t>voir F.Bartoli</t>
  </si>
  <si>
    <t>Peinture bandeau base</t>
  </si>
  <si>
    <t xml:space="preserve"> (Reinneis)</t>
  </si>
  <si>
    <t>17h Fr, dentiste</t>
  </si>
  <si>
    <t>Docteur</t>
  </si>
  <si>
    <t>Chez Yves et Joël</t>
  </si>
  <si>
    <t>Fr boquée 3/h toilettes chez Marie</t>
  </si>
  <si>
    <t>Mr Girard/gym aqua</t>
  </si>
  <si>
    <t>Cad anniv Juliette</t>
  </si>
  <si>
    <t>Fr, Marie, scrabble</t>
  </si>
  <si>
    <t>JP Richard/PC</t>
  </si>
  <si>
    <t>18h SMH UQ</t>
  </si>
  <si>
    <t>APRR</t>
  </si>
  <si>
    <t>à Fontaine</t>
  </si>
  <si>
    <t>18h Mixités</t>
  </si>
  <si>
    <t>Ranger placard</t>
  </si>
  <si>
    <t>magnéto</t>
  </si>
  <si>
    <t>Café chez Aurélie</t>
  </si>
  <si>
    <t>La Nef Grenoble</t>
  </si>
  <si>
    <t>18h15 Mairie</t>
  </si>
  <si>
    <t>Dép Lyon</t>
  </si>
  <si>
    <t>Grand Pré/Mairie</t>
  </si>
  <si>
    <t>A &amp; S à Lyon</t>
  </si>
  <si>
    <t>CEE Guadeloupe</t>
  </si>
  <si>
    <t>Diner sur palce</t>
  </si>
  <si>
    <t xml:space="preserve">Guadeloupe </t>
  </si>
  <si>
    <t>Stéph raté son année</t>
  </si>
  <si>
    <t>18h Réunion promoteur</t>
  </si>
  <si>
    <t>Dép Ste Foy</t>
  </si>
  <si>
    <t>Fr, Annie,Ikéa</t>
  </si>
  <si>
    <t>Carrefour/Pizza</t>
  </si>
  <si>
    <t>Cartes de visite</t>
  </si>
  <si>
    <t>Samsung Trend</t>
  </si>
  <si>
    <t>réinstal Google Chrome</t>
  </si>
  <si>
    <t>Déménag bureau</t>
  </si>
  <si>
    <t>pot bar</t>
  </si>
  <si>
    <t>18h45 Hugo Pérez</t>
  </si>
  <si>
    <t>Sylvie Pasqualini AVF</t>
  </si>
  <si>
    <t>Daniel Ducrocq</t>
  </si>
  <si>
    <t>Plein Twingo</t>
  </si>
  <si>
    <t>17h Fr, retour Aix</t>
  </si>
  <si>
    <t>Hopital Gérardmer</t>
  </si>
  <si>
    <t>Vagney</t>
  </si>
  <si>
    <t>18h Arr Meylan</t>
  </si>
  <si>
    <t>18h30 Russe/débutants</t>
  </si>
  <si>
    <t>18h Qualité de ville</t>
  </si>
  <si>
    <t>M&amp;Y Proteau/parquet</t>
  </si>
  <si>
    <t>18h Bowling</t>
  </si>
  <si>
    <t>restent à Meylan</t>
  </si>
  <si>
    <t>Col H.Wallon</t>
  </si>
  <si>
    <t>diner et dormir</t>
  </si>
  <si>
    <t>Aurélie rideau Fr</t>
  </si>
  <si>
    <t>Fête des Voisins</t>
  </si>
  <si>
    <t xml:space="preserve">19h30 Diner </t>
  </si>
  <si>
    <t>Mr Bargeton/Mr Petit</t>
  </si>
  <si>
    <t>Aurélie/rideaux</t>
  </si>
  <si>
    <t>19h30 Johann</t>
  </si>
  <si>
    <t>Rangement</t>
  </si>
  <si>
    <t>Apéro à la maison</t>
  </si>
  <si>
    <t>Maison Buclos</t>
  </si>
  <si>
    <t>A&amp;S restau</t>
  </si>
  <si>
    <t>19h40 Arr Meylan</t>
  </si>
  <si>
    <t>Chez Cath/aff Simon</t>
  </si>
  <si>
    <t>Fr, chez Cath clés</t>
  </si>
  <si>
    <t>Fr, chez Cath</t>
  </si>
  <si>
    <t>19h30 Din Venon</t>
  </si>
  <si>
    <t>Retour chat/chez</t>
  </si>
  <si>
    <t>Diner chez Denise</t>
  </si>
  <si>
    <t>Stéph Bellini</t>
  </si>
  <si>
    <t>Organiser</t>
  </si>
  <si>
    <t>Apéro et diner Bées</t>
  </si>
  <si>
    <t>plein Laguna</t>
  </si>
  <si>
    <t>Diner La Bresse</t>
  </si>
  <si>
    <t>19h30 Capoeira</t>
  </si>
  <si>
    <t>Harry/Sans/enf</t>
  </si>
  <si>
    <t>20h UQ Meylan</t>
  </si>
  <si>
    <t>Diner  à la amison</t>
  </si>
  <si>
    <t>20h Diner à la maison</t>
  </si>
  <si>
    <t>Grosse fièvre</t>
  </si>
  <si>
    <t>20h Tohu Bohu</t>
  </si>
  <si>
    <t>20h Café Louis</t>
  </si>
  <si>
    <t>A/S din en ville</t>
  </si>
  <si>
    <t>Ty Breiz</t>
  </si>
  <si>
    <t>A la maison 20h15</t>
  </si>
  <si>
    <t>Diner anniv</t>
  </si>
  <si>
    <t>Rentrée 21h30</t>
  </si>
  <si>
    <t>Ducrocqs</t>
  </si>
  <si>
    <t>A&amp;S dinent anniv François/ Ma Botero</t>
  </si>
  <si>
    <t>Manu&amp;Julie</t>
  </si>
  <si>
    <t xml:space="preserve">20h30 Les Terrasses </t>
  </si>
  <si>
    <t>Diner Amblard</t>
  </si>
  <si>
    <t>20h Mme Dodeman</t>
  </si>
  <si>
    <t xml:space="preserve">Balade </t>
  </si>
  <si>
    <t>Sandrine Reinneis</t>
  </si>
  <si>
    <t>ponçage appt Alice</t>
  </si>
  <si>
    <t>avec Viviane</t>
  </si>
  <si>
    <t>avec Hugo</t>
  </si>
  <si>
    <t>Le Maharaja</t>
  </si>
  <si>
    <t>La France</t>
  </si>
  <si>
    <t>20h30 Cor des Alpes</t>
  </si>
  <si>
    <t>20h Musique Godet</t>
  </si>
  <si>
    <t>Courrier licenciement</t>
  </si>
  <si>
    <t>22h Sandrine</t>
  </si>
  <si>
    <t>Alice/Simon(raclette)</t>
  </si>
  <si>
    <t>César</t>
  </si>
  <si>
    <t>Sandrine et les enfants</t>
  </si>
  <si>
    <t>Horizons</t>
  </si>
  <si>
    <t>Picards,Bées/tisane chez Picards</t>
  </si>
  <si>
    <t>(paupiette pintade)</t>
  </si>
  <si>
    <t>Résultats kermesse</t>
  </si>
  <si>
    <t>A&amp;S filet mignon</t>
  </si>
  <si>
    <t>A&amp;S dorment chez Cath</t>
  </si>
  <si>
    <t>F.Toffa</t>
  </si>
  <si>
    <t>A&amp;S, Cat,Fr, Ed</t>
  </si>
  <si>
    <t>18.14 Arr A&amp;S Guadeloupe</t>
  </si>
  <si>
    <t>avec P.Vincent</t>
  </si>
  <si>
    <t>Tisane maison</t>
  </si>
  <si>
    <t>dans quartier</t>
  </si>
  <si>
    <t>galettes</t>
  </si>
  <si>
    <t>Alice sur Skype</t>
  </si>
  <si>
    <t>championne Basket</t>
  </si>
  <si>
    <t>Les Terrasses/Daniel et Marie</t>
  </si>
  <si>
    <t>Les 3 Brasseurs</t>
  </si>
  <si>
    <t>avec Maya</t>
  </si>
  <si>
    <t>8h15 Anesthésie</t>
  </si>
  <si>
    <t xml:space="preserve">Alice à Paris </t>
  </si>
  <si>
    <t>Manuellla</t>
  </si>
  <si>
    <t>8h26 Grenoble</t>
  </si>
  <si>
    <t>appel Premalliance</t>
  </si>
  <si>
    <t>EBP Paye</t>
  </si>
  <si>
    <t>BPA/Renault</t>
  </si>
  <si>
    <t>9h30 FR, kiné</t>
  </si>
  <si>
    <t>Paye mars</t>
  </si>
  <si>
    <t>9h55 dép Richards</t>
  </si>
  <si>
    <t>Passage</t>
  </si>
  <si>
    <t>9h Changer roues Twingo avec Alice</t>
  </si>
  <si>
    <t>RDV Pt CEE</t>
  </si>
  <si>
    <t>Viviane</t>
  </si>
  <si>
    <t>Poste/Bourgeois</t>
  </si>
  <si>
    <t>Poste/2 gros colis</t>
  </si>
  <si>
    <t>reste à la maison,</t>
  </si>
  <si>
    <t>10h Clinique d'Alembert</t>
  </si>
  <si>
    <t>9h Dép maison</t>
  </si>
  <si>
    <t>Fr, Visite dentiste</t>
  </si>
  <si>
    <t>Paye,déclar</t>
  </si>
  <si>
    <t>Dép Amblard</t>
  </si>
  <si>
    <t>11h ABSI Echirolles</t>
  </si>
  <si>
    <t>9h30 Fr, dr lymp</t>
  </si>
  <si>
    <t>Mayet/Poste</t>
  </si>
  <si>
    <t>heure été</t>
  </si>
  <si>
    <t>Préparer dépôt</t>
  </si>
  <si>
    <t>Fr, prépa col</t>
  </si>
  <si>
    <t>(dern) M.Mathieu</t>
  </si>
  <si>
    <t>Fr, Odette</t>
  </si>
  <si>
    <t>Montplaisir/</t>
  </si>
  <si>
    <t>Réparations</t>
  </si>
  <si>
    <t>Kiloutou/casto</t>
  </si>
  <si>
    <t>Pharmacie/Bisoprolol Hydrochlorothiazide 2.5mg/6.25mg</t>
  </si>
  <si>
    <t>formation</t>
  </si>
  <si>
    <t>10h15 Dr Moiroux</t>
  </si>
  <si>
    <t>10h Ecole du vin Lyon</t>
  </si>
  <si>
    <t>Consultation d'anesthésie</t>
  </si>
  <si>
    <t>Simon en ville</t>
  </si>
  <si>
    <t>10h55 Alice Simon</t>
  </si>
  <si>
    <t>11h30 Conf territoires</t>
  </si>
  <si>
    <t>11h30 Fr, dr lymp</t>
  </si>
  <si>
    <t>retour Belledonne</t>
  </si>
  <si>
    <t>11h30 Fr, pédicure</t>
  </si>
  <si>
    <t>Préparer remise</t>
  </si>
  <si>
    <t>visite un apart 3 Tours</t>
  </si>
  <si>
    <t>banque</t>
  </si>
  <si>
    <t>Casto/prise</t>
  </si>
  <si>
    <t xml:space="preserve">11h Capucins </t>
  </si>
  <si>
    <t>Fr, mairie spectacle</t>
  </si>
  <si>
    <t>11h Dép Angers</t>
  </si>
  <si>
    <t>Gare Gre, Carrefour</t>
  </si>
  <si>
    <t>Castorama/nettoyage appt</t>
  </si>
  <si>
    <t>Viviane, Romain casto/Darty</t>
  </si>
  <si>
    <t>2ème couche</t>
  </si>
  <si>
    <t>Aurélie apéro</t>
  </si>
  <si>
    <t>Distrib affichettes</t>
  </si>
  <si>
    <t>enregistrement activité (marche rapide)</t>
  </si>
  <si>
    <t>Prep opérations</t>
  </si>
  <si>
    <t>11h20 Fr, scanner dent</t>
  </si>
  <si>
    <t>Warwick Reine Astrid</t>
  </si>
  <si>
    <t>12h Apéro Catherine</t>
  </si>
  <si>
    <t>St Exupéry/Guadeloupe</t>
  </si>
  <si>
    <t>Assis Energ Alpexpo</t>
  </si>
  <si>
    <t>Fr, dej Carrefour</t>
  </si>
  <si>
    <t>11h30 dej Carrefour</t>
  </si>
  <si>
    <t>12h Dej Caro/Y/L</t>
  </si>
  <si>
    <t>Pharma Jeanne d'Arc Grenoble</t>
  </si>
  <si>
    <t>Alice contrat signé</t>
  </si>
  <si>
    <t>Picnic AVF</t>
  </si>
  <si>
    <t>12h Asia Wok</t>
  </si>
  <si>
    <t>Dej Maison</t>
  </si>
  <si>
    <t>Dej chez Denise</t>
  </si>
  <si>
    <t>Dej Turquat</t>
  </si>
  <si>
    <t>12h Dép Angers</t>
  </si>
  <si>
    <t>Déj maison</t>
  </si>
  <si>
    <t>12h apéro AVF</t>
  </si>
  <si>
    <t>Daniel/facture Minoo</t>
  </si>
  <si>
    <t>14h Schneider Eybens</t>
  </si>
  <si>
    <t>avec Paul Amblard</t>
  </si>
  <si>
    <t>12h36 Arr Alice gare</t>
  </si>
  <si>
    <t>13h Dej La Cave</t>
  </si>
  <si>
    <t>D. Batho</t>
  </si>
  <si>
    <t>13h45 FR, PA</t>
  </si>
  <si>
    <t>13h30 Fr, anesthésiste</t>
  </si>
  <si>
    <t>14h Juliette LGM</t>
  </si>
  <si>
    <t>Fr, avec Fr R</t>
  </si>
  <si>
    <t>A&amp;A Rivet</t>
  </si>
  <si>
    <t>Daniel&amp;Odette</t>
  </si>
  <si>
    <t>Bistroglo</t>
  </si>
  <si>
    <t>Romain&amp;Viviane</t>
  </si>
  <si>
    <t>12h30 Fr, dej Marie Odile</t>
  </si>
  <si>
    <t>13h30 Dép Meylan</t>
  </si>
  <si>
    <t>Daniel et Aurélie</t>
  </si>
  <si>
    <t>13h Déj chez Amblard</t>
  </si>
  <si>
    <t>Dej So Krep'</t>
  </si>
  <si>
    <t>JP, F, Bertr Richard</t>
  </si>
  <si>
    <t>Al/Sim chez Cath</t>
  </si>
  <si>
    <t>Simon &amp; Alice</t>
  </si>
  <si>
    <t>St Ismier/anniv Edouard</t>
  </si>
  <si>
    <t>avec Annie,</t>
  </si>
  <si>
    <t>14h Fr, Babette</t>
  </si>
  <si>
    <t>14h Fr, Musée Hébert</t>
  </si>
  <si>
    <t>Fr, Cinéma</t>
  </si>
  <si>
    <t>13h30 Uriage</t>
  </si>
  <si>
    <t>14h Fr, M.Mathieu</t>
  </si>
  <si>
    <t>film à Hexagone</t>
  </si>
  <si>
    <t xml:space="preserve">Aurélie fait </t>
  </si>
  <si>
    <t>Labo/Poste</t>
  </si>
  <si>
    <t>Belledonne</t>
  </si>
  <si>
    <t>14h30 Fr</t>
  </si>
  <si>
    <t>Chavant, Gatsby</t>
  </si>
  <si>
    <t>Fr,prep Fête Voisins</t>
  </si>
  <si>
    <t>Asia Star/wifi</t>
  </si>
  <si>
    <t>Paye juin</t>
  </si>
  <si>
    <t>14h30 Dep Daniel&amp;Odette</t>
  </si>
  <si>
    <t>Dej Nantes</t>
  </si>
  <si>
    <t>Fr, Viviane Grd Place</t>
  </si>
  <si>
    <t>14h Kiloutou</t>
  </si>
  <si>
    <t>Apppt A&amp;S</t>
  </si>
  <si>
    <t>14h30 Fr, champ visuel</t>
  </si>
  <si>
    <t>15h Lyon La Sucrière</t>
  </si>
  <si>
    <t>café/chocolat</t>
  </si>
  <si>
    <t>14h30 Mairie/Inovallée</t>
  </si>
  <si>
    <t>14h30 Fr, Dr Joyeux accuponctrice</t>
  </si>
  <si>
    <t>Jeu des 1000 €</t>
  </si>
  <si>
    <t>Alice/Mix de la mer</t>
  </si>
  <si>
    <t>Café chez Ducrocqs</t>
  </si>
  <si>
    <t>Pers Agées Meylan</t>
  </si>
  <si>
    <t>avec Marie Mathieu</t>
  </si>
  <si>
    <t>Aurélie aide</t>
  </si>
  <si>
    <t>rideaux/Fr</t>
  </si>
  <si>
    <t>14h30 Arr A/S</t>
  </si>
  <si>
    <t>Fleurs bdVallier</t>
  </si>
  <si>
    <t>et shopping</t>
  </si>
  <si>
    <t>local AVF, Paquet</t>
  </si>
  <si>
    <t>Poste/Mairie PLU</t>
  </si>
  <si>
    <t>pour Briançon</t>
  </si>
  <si>
    <t>Leroy Merlin</t>
  </si>
  <si>
    <t>Rochemenier</t>
  </si>
  <si>
    <t>appt Alice &amp; Simon</t>
  </si>
  <si>
    <t>ponceuse/produits</t>
  </si>
  <si>
    <t>Réparer montre Fr</t>
  </si>
  <si>
    <t>15h Fr, Banque alimentaire</t>
  </si>
  <si>
    <t>Dossier zumba</t>
  </si>
  <si>
    <t>Art Moderne</t>
  </si>
  <si>
    <t>Station mobile</t>
  </si>
  <si>
    <t>licenciement procédure</t>
  </si>
  <si>
    <t>16h Euromaster/roues av</t>
  </si>
  <si>
    <t>Essai centre</t>
  </si>
  <si>
    <t>A la maison</t>
  </si>
  <si>
    <t>Ali/Sim</t>
  </si>
  <si>
    <t>avec Noam</t>
  </si>
  <si>
    <t>16h Younès à la maison</t>
  </si>
  <si>
    <t>Casto/Carrefour</t>
  </si>
  <si>
    <t>puis Casto</t>
  </si>
  <si>
    <t>16h30 Tohu Bohu</t>
  </si>
  <si>
    <t>15h45 Arr Alice</t>
  </si>
  <si>
    <t>14h30 Fr, Anne, Cath</t>
  </si>
  <si>
    <t>puis visite appart Bd Foch</t>
  </si>
  <si>
    <t>16h Fr, prépa colloscopie</t>
  </si>
  <si>
    <t>colloscopie</t>
  </si>
  <si>
    <t>Boucher Epis</t>
  </si>
  <si>
    <t>Johann/serrure</t>
  </si>
  <si>
    <t>Fr, M.Mathieu</t>
  </si>
  <si>
    <t>Château Brissac</t>
  </si>
  <si>
    <t>troglodytes</t>
  </si>
  <si>
    <t>Pot Lorient</t>
  </si>
  <si>
    <t>sdb,prises,cable TV</t>
  </si>
  <si>
    <t>15h30 Mario</t>
  </si>
  <si>
    <t>Appt démontage robinet</t>
  </si>
  <si>
    <t>Distribuer Echo</t>
  </si>
  <si>
    <t>16h45 Fr, dentiste</t>
  </si>
  <si>
    <t>16h Fr, coiffeur</t>
  </si>
  <si>
    <t>17h30 Arr Fr et Aude</t>
  </si>
  <si>
    <t>Locve</t>
  </si>
  <si>
    <t>A. Audiard</t>
  </si>
  <si>
    <t>A. Ducrocq</t>
  </si>
  <si>
    <t>Euromaster/rdv</t>
  </si>
  <si>
    <t>16h15, kiné</t>
  </si>
  <si>
    <t>Aude,Adam,Françoise</t>
  </si>
  <si>
    <t>JP Richard/Skype</t>
  </si>
  <si>
    <t>Pharmacie Gre</t>
  </si>
  <si>
    <t>Ste Eulalie en Royans</t>
  </si>
  <si>
    <t>Ali/Sim font les valises</t>
  </si>
  <si>
    <t>Marche Meylan</t>
  </si>
  <si>
    <t>17h Jonville</t>
  </si>
  <si>
    <t>SG/BPA/Carre</t>
  </si>
  <si>
    <t>17h dép Caro/Y/L</t>
  </si>
  <si>
    <t>Livraison livre</t>
  </si>
  <si>
    <t>Crevaison Laguna</t>
  </si>
  <si>
    <t>champs roses</t>
  </si>
  <si>
    <t>18h Fr, rhumatologue</t>
  </si>
  <si>
    <t>Fr, en ville avec Viviane</t>
  </si>
  <si>
    <t>ponçage/1ere couche</t>
  </si>
  <si>
    <t>Casto achat robinet</t>
  </si>
  <si>
    <t>Remise clés Pélisssier Ronzino</t>
  </si>
  <si>
    <t>Eyminées</t>
  </si>
  <si>
    <t>Alice piqure annulaire gauche</t>
  </si>
  <si>
    <t>Dossier marche active</t>
  </si>
  <si>
    <t>Chez Paul &amp; Marie</t>
  </si>
  <si>
    <t>Adam mange</t>
  </si>
  <si>
    <t>17h30 Fr, Dr Mazeau</t>
  </si>
  <si>
    <t>17h Récup Echo</t>
  </si>
  <si>
    <t>18h40 Retour Meylan</t>
  </si>
  <si>
    <t>Fr constip/Al Actifed</t>
  </si>
  <si>
    <t>Al/Sim à la maison</t>
  </si>
  <si>
    <t>18h M.Sala</t>
  </si>
  <si>
    <t>Paye février</t>
  </si>
  <si>
    <t>17h56 Ciné</t>
  </si>
  <si>
    <t>bacs et fleurs</t>
  </si>
  <si>
    <t>Gonthier Sassenage</t>
  </si>
  <si>
    <t>18h Arr Daniel&amp;Odette</t>
  </si>
  <si>
    <t>semelles</t>
  </si>
  <si>
    <t>Instal rideau/</t>
  </si>
  <si>
    <t>Centre Angers</t>
  </si>
  <si>
    <t>19h Arr Gouesnou</t>
  </si>
  <si>
    <t>Carref x2</t>
  </si>
  <si>
    <t>Castorama/douchette</t>
  </si>
  <si>
    <t>Appt montage nouveau robinet</t>
  </si>
  <si>
    <t>18h30 Russe débutants</t>
  </si>
  <si>
    <t>18h30 Fr, apéro AVF</t>
  </si>
  <si>
    <t>18h Nikel Girard</t>
  </si>
  <si>
    <t>18h Ateliers</t>
  </si>
  <si>
    <t>Casto/siphon,huile</t>
  </si>
  <si>
    <t>Simon soccer 5</t>
  </si>
  <si>
    <t>Rectif salaire Diener</t>
  </si>
  <si>
    <t>ap dinatoire</t>
  </si>
  <si>
    <t>20h UQ activités</t>
  </si>
  <si>
    <t>8 r Chamrouse</t>
  </si>
  <si>
    <t>Au bout du onte</t>
  </si>
  <si>
    <t>19h Mr Lambert/wc</t>
  </si>
  <si>
    <t>A/S repartent à Lyon</t>
  </si>
  <si>
    <t>Cptes UQBGP</t>
  </si>
  <si>
    <t>Pb élec sèche linge</t>
  </si>
  <si>
    <t>18h30 Fête des voisins</t>
  </si>
  <si>
    <t>poign/lampe</t>
  </si>
  <si>
    <t>18h30 Fr, rhumato</t>
  </si>
  <si>
    <t>Double clés appt</t>
  </si>
  <si>
    <t>18h Pritish diner</t>
  </si>
  <si>
    <t>20h Diner Picards</t>
  </si>
  <si>
    <t>19h Arr Hugo</t>
  </si>
  <si>
    <t>Distribution affichettes</t>
  </si>
  <si>
    <t>1er cours</t>
  </si>
  <si>
    <t>nouveaux</t>
  </si>
  <si>
    <t>19h Diner chez Reinneis</t>
  </si>
  <si>
    <t>Animateur gym aqua</t>
  </si>
  <si>
    <t>20h Diner chez Ducrocq</t>
  </si>
  <si>
    <t>PEDT/ Maison Musique</t>
  </si>
  <si>
    <t>Carrefour/ace,sushi</t>
  </si>
  <si>
    <t>Réveillon</t>
  </si>
  <si>
    <t>Alice Café Louis</t>
  </si>
  <si>
    <t>20h30 Conf</t>
  </si>
  <si>
    <t>Diner chez Jonville</t>
  </si>
  <si>
    <t>20h Inter Q Meylan</t>
  </si>
  <si>
    <t xml:space="preserve">20h15 UQ </t>
  </si>
  <si>
    <t>Pizza Carrefour</t>
  </si>
  <si>
    <t>Rami avec Fr R</t>
  </si>
  <si>
    <t>20h15 UQ Meylan/Haut Meylan</t>
  </si>
  <si>
    <t>20h Charlaix</t>
  </si>
  <si>
    <t>Diner Gouesnou</t>
  </si>
  <si>
    <t>Fin à 20h30</t>
  </si>
  <si>
    <t>Amphitrion</t>
  </si>
  <si>
    <t>Diner avec Hugo</t>
  </si>
  <si>
    <t>Claude Lafosse</t>
  </si>
  <si>
    <t>20h30 Réunion</t>
  </si>
  <si>
    <t>Pizza</t>
  </si>
  <si>
    <t>Rami Richards</t>
  </si>
  <si>
    <t>Simon Cafe Forte</t>
  </si>
  <si>
    <t>B.Voyer/rechaufft climat</t>
  </si>
  <si>
    <t>Pizzas</t>
  </si>
  <si>
    <t>salle Plaine Fleurie</t>
  </si>
  <si>
    <t>Alice, Ducrocqs</t>
  </si>
  <si>
    <t>&amp; Simon/Top chef</t>
  </si>
  <si>
    <t>Maupertuis</t>
  </si>
  <si>
    <t>JP&amp;F Richard tisane/Chartreuse</t>
  </si>
  <si>
    <t>Daniel, Odette</t>
  </si>
  <si>
    <t>Balade quartier</t>
  </si>
  <si>
    <t xml:space="preserve"> +Caro/Layna</t>
  </si>
  <si>
    <t>Daniel pot</t>
  </si>
  <si>
    <t>bureau UQBGP</t>
  </si>
  <si>
    <t>avec Alice/raclette</t>
  </si>
  <si>
    <t>Foie gras/cerf</t>
  </si>
  <si>
    <t>22h Simon arr</t>
  </si>
  <si>
    <t>Masterchef Junior</t>
  </si>
  <si>
    <t xml:space="preserve">  </t>
  </si>
  <si>
    <t>Vacances scolaires 2012-2013</t>
  </si>
  <si>
    <t>7h45 Zoé</t>
  </si>
  <si>
    <t>Visite Etats Unis</t>
  </si>
  <si>
    <t>Dej chez Paul &amp; Marie</t>
  </si>
  <si>
    <t>14h 30 Dép Ste Foy</t>
  </si>
  <si>
    <t>Fr, balade</t>
  </si>
  <si>
    <t>16h30 Arr Meyla,</t>
  </si>
  <si>
    <t>F.Richard/Aurélie</t>
  </si>
  <si>
    <t>Fr, Plaine Fleurie</t>
  </si>
  <si>
    <t>Appeler Euromaster</t>
  </si>
  <si>
    <t>Chez Richard</t>
  </si>
  <si>
    <t>Ouvrir huitres Jean Pierre</t>
  </si>
  <si>
    <t>18h Fr, Mairie, sécurité</t>
  </si>
  <si>
    <t>chez Richard + Adam</t>
  </si>
  <si>
    <t>Plateau fruits de mer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</si>
  <si>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</si>
  <si>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</si>
  <si>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</si>
  <si>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</si>
  <si>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</si>
  <si>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</si>
  <si>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</si>
  <si>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Aout 2012</t>
  </si>
  <si>
    <t>Septembre 2012</t>
  </si>
  <si>
    <t>Octobre 2012</t>
  </si>
  <si>
    <t>Novembre 2012</t>
  </si>
  <si>
    <t>Décembre 2012</t>
  </si>
  <si>
    <t xml:space="preserve"> -8°C sur le</t>
  </si>
  <si>
    <t xml:space="preserve"> -11°C sur le</t>
  </si>
  <si>
    <t>Elections</t>
  </si>
  <si>
    <t>Il neigeote</t>
  </si>
  <si>
    <t>9h15 Fr Dr</t>
  </si>
  <si>
    <t>balcon</t>
  </si>
  <si>
    <t>chercher Echo</t>
  </si>
  <si>
    <t>Brazzaville</t>
  </si>
  <si>
    <t>9.32 Grenoble</t>
  </si>
  <si>
    <t>présidentielles</t>
  </si>
  <si>
    <t>9h30 C. Jonville</t>
  </si>
  <si>
    <t>9h Fr coiffeur</t>
  </si>
  <si>
    <t>Fr/F.Richard</t>
  </si>
  <si>
    <t>9h dém Sandrine</t>
  </si>
  <si>
    <t>Instal Sandrine</t>
  </si>
  <si>
    <t>Jourdan-Jambon</t>
  </si>
  <si>
    <t>nettoyer</t>
  </si>
  <si>
    <t xml:space="preserve">Echo </t>
  </si>
  <si>
    <t>Mpila/Dépôt armes</t>
  </si>
  <si>
    <t>13h rencontre</t>
  </si>
  <si>
    <t>10.21 Chambéry</t>
  </si>
  <si>
    <t>10h Bellone</t>
  </si>
  <si>
    <t>10h15 Dr Schneider</t>
  </si>
  <si>
    <t>2ème tour</t>
  </si>
  <si>
    <t>train pour Paris</t>
  </si>
  <si>
    <t xml:space="preserve">Analyse </t>
  </si>
  <si>
    <t>Fr courses</t>
  </si>
  <si>
    <t>Petit dej</t>
  </si>
  <si>
    <t>10h45 Qi Qong</t>
  </si>
  <si>
    <t>10h Livret Urba</t>
  </si>
  <si>
    <t>Peinture</t>
  </si>
  <si>
    <t>escalier</t>
  </si>
  <si>
    <t>Mme Michoud</t>
  </si>
  <si>
    <t>distribuer</t>
  </si>
  <si>
    <t>S.Reinneis</t>
  </si>
  <si>
    <t>10.57 Chambéry</t>
  </si>
  <si>
    <t>hotel</t>
  </si>
  <si>
    <t>10h vote</t>
  </si>
  <si>
    <t>Carrefour/poste</t>
  </si>
  <si>
    <t>étude patrimoine</t>
  </si>
  <si>
    <t>gare Rennes</t>
  </si>
  <si>
    <t>Liv Echo Taillat</t>
  </si>
  <si>
    <t>Daniel Echo</t>
  </si>
  <si>
    <t>11h Péret</t>
  </si>
  <si>
    <t>11h Fr kiné</t>
  </si>
  <si>
    <t>Gym Ayguinards</t>
  </si>
  <si>
    <t>11h30 Fr kiné</t>
  </si>
  <si>
    <t>Paquet Jardins</t>
  </si>
  <si>
    <t>coffre bureau</t>
  </si>
  <si>
    <t>11h45 arrivée</t>
  </si>
  <si>
    <t>Echo La Piat</t>
  </si>
  <si>
    <t>Annecy</t>
  </si>
  <si>
    <t>La Batie</t>
  </si>
  <si>
    <t>Dej Uriage</t>
  </si>
  <si>
    <t>12.32 Oulx</t>
  </si>
  <si>
    <t>Discussion</t>
  </si>
  <si>
    <t>et 2 affichettes</t>
  </si>
  <si>
    <t>11h Fr vote</t>
  </si>
  <si>
    <t>Critérium</t>
  </si>
  <si>
    <t>12h Déj Perros</t>
  </si>
  <si>
    <t>Déj à l'appt</t>
  </si>
  <si>
    <t>12h déj Foyer</t>
  </si>
  <si>
    <t>12h déj chez</t>
  </si>
  <si>
    <t>12h Juju/Hugo</t>
  </si>
  <si>
    <t>Déj chez Sandrine</t>
  </si>
  <si>
    <t>12h Anniversaire</t>
  </si>
  <si>
    <t>12h Dej chez</t>
  </si>
  <si>
    <t>Bernard &amp; Marie France</t>
  </si>
  <si>
    <t>en bus</t>
  </si>
  <si>
    <t>Carnaval</t>
  </si>
  <si>
    <t>15h Musée Grenoble</t>
  </si>
  <si>
    <t>La Fondue</t>
  </si>
  <si>
    <t xml:space="preserve">Déj Autogrill </t>
  </si>
  <si>
    <t>Asie</t>
  </si>
  <si>
    <t>13h35 Fr</t>
  </si>
  <si>
    <t>13h30 Scrabble</t>
  </si>
  <si>
    <t>du Dauphiné</t>
  </si>
  <si>
    <t>mère Françoise</t>
  </si>
  <si>
    <t>Séverine/rachel</t>
  </si>
  <si>
    <t>Nantes</t>
  </si>
  <si>
    <t>13h Palavas</t>
  </si>
  <si>
    <t>13h50 Fr Intant</t>
  </si>
  <si>
    <t>12h15 Bistrot Romain</t>
  </si>
  <si>
    <t>14h30 Renata</t>
  </si>
  <si>
    <t>Galeries</t>
  </si>
  <si>
    <t>Fr Leroy Merlin</t>
  </si>
  <si>
    <t>Visite Christian</t>
  </si>
  <si>
    <t>Dej kebab</t>
  </si>
  <si>
    <t>Die Brüke</t>
  </si>
  <si>
    <t>vers Turin</t>
  </si>
  <si>
    <t>Dej cantine</t>
  </si>
  <si>
    <t>marche AVF</t>
  </si>
  <si>
    <t>J. Le Goas</t>
  </si>
  <si>
    <t xml:space="preserve"> +Pier/Mon</t>
  </si>
  <si>
    <t>Le Carthage</t>
  </si>
  <si>
    <t>13h Hugo tennis</t>
  </si>
  <si>
    <t>14h Annie/Anne</t>
  </si>
  <si>
    <t>à soi/traitement</t>
  </si>
  <si>
    <t>Déménagt</t>
  </si>
  <si>
    <t>Fr, mairie/enveloppes</t>
  </si>
  <si>
    <t>14h Chez Aude</t>
  </si>
  <si>
    <t>14h Café Daniel</t>
  </si>
  <si>
    <t>LCL</t>
  </si>
  <si>
    <t>Mag pour Alice</t>
  </si>
  <si>
    <t>Pimkie</t>
  </si>
  <si>
    <t>à Hollard</t>
  </si>
  <si>
    <t>Fr coiffeur</t>
  </si>
  <si>
    <t>16h Jardin ville</t>
  </si>
  <si>
    <t>Ortea</t>
  </si>
  <si>
    <t>Françoise Richard</t>
  </si>
  <si>
    <t>15h30 Daniel</t>
  </si>
  <si>
    <t xml:space="preserve">maison </t>
  </si>
  <si>
    <t>Promenade</t>
  </si>
  <si>
    <t>15h Montpellier</t>
  </si>
  <si>
    <t>15 D. Ducrocq</t>
  </si>
  <si>
    <t>13h50 Ouvrir</t>
  </si>
  <si>
    <t>15h MF Bée</t>
  </si>
  <si>
    <t>mastic coffre bureau</t>
  </si>
  <si>
    <t>Cine, Je vous trouve</t>
  </si>
  <si>
    <t>manteau, Kobo</t>
  </si>
  <si>
    <t>le long du Drac</t>
  </si>
  <si>
    <t>Darty</t>
  </si>
  <si>
    <t>Caserne Bonne</t>
  </si>
  <si>
    <t>Fr nettoyer</t>
  </si>
  <si>
    <t>Echo quartiers</t>
  </si>
  <si>
    <t>crèperie</t>
  </si>
  <si>
    <t>Print du livre</t>
  </si>
  <si>
    <t>16.10 Milan Garibaldi</t>
  </si>
  <si>
    <t xml:space="preserve">16h Optique </t>
  </si>
  <si>
    <t>Vélo</t>
  </si>
  <si>
    <t>gare Lannion</t>
  </si>
  <si>
    <t>Créd Agric</t>
  </si>
  <si>
    <t>16h Fnac Chambéry</t>
  </si>
  <si>
    <t>St Nizier</t>
  </si>
  <si>
    <t>16h Dép Montpellier</t>
  </si>
  <si>
    <t>16h Fr ex Ecole Buclos</t>
  </si>
  <si>
    <t>Juju et Hugo</t>
  </si>
  <si>
    <t>très beau</t>
  </si>
  <si>
    <t>album Alice</t>
  </si>
  <si>
    <t>P &amp; M Amblard</t>
  </si>
  <si>
    <t>Pot Musée</t>
  </si>
  <si>
    <t>présentation</t>
  </si>
  <si>
    <t>Rivière/St Ismier</t>
  </si>
  <si>
    <t>Patrimoine</t>
  </si>
  <si>
    <t>café/gateaux</t>
  </si>
  <si>
    <t>Trégastel</t>
  </si>
  <si>
    <t>avec sœur</t>
  </si>
  <si>
    <t>17h Landéhen</t>
  </si>
  <si>
    <t>Chez Jean</t>
  </si>
  <si>
    <t>Mairie braderie</t>
  </si>
  <si>
    <t>Retour Meylan</t>
  </si>
  <si>
    <t>16h Alice</t>
  </si>
  <si>
    <t>18h télé</t>
  </si>
  <si>
    <t>en vélo en ville</t>
  </si>
  <si>
    <t>change train</t>
  </si>
  <si>
    <t>18h30 diner</t>
  </si>
  <si>
    <t>Perros/Trég/</t>
  </si>
  <si>
    <t>Pier/Mon</t>
  </si>
  <si>
    <t>18h Rennes</t>
  </si>
  <si>
    <t>&amp; Nicole</t>
  </si>
  <si>
    <t>Pot Caro/Younès</t>
  </si>
  <si>
    <t>arrèt</t>
  </si>
  <si>
    <t>18h Sécurité</t>
  </si>
  <si>
    <t>visit/appt</t>
  </si>
  <si>
    <t>butée porte</t>
  </si>
  <si>
    <t>Terrasses</t>
  </si>
  <si>
    <t>Mme Barret</t>
  </si>
  <si>
    <t>Modane</t>
  </si>
  <si>
    <t>électoral</t>
  </si>
  <si>
    <t>Easyjet 4318</t>
  </si>
  <si>
    <t>Diner à Lannion</t>
  </si>
  <si>
    <t>Tréb/Pleumeur</t>
  </si>
  <si>
    <t>à l'appt</t>
  </si>
  <si>
    <t>Hotel TA</t>
  </si>
  <si>
    <t>Montélimar</t>
  </si>
  <si>
    <t>Gymn Buclos</t>
  </si>
  <si>
    <t>19h AG</t>
  </si>
  <si>
    <t>18h45 N. Gaillard</t>
  </si>
  <si>
    <t>19h diner</t>
  </si>
  <si>
    <t>Diner Proteau</t>
  </si>
  <si>
    <t>Dej Severo Hotel</t>
  </si>
  <si>
    <t>20.21 Chambéry</t>
  </si>
  <si>
    <t>Achat Mc Do</t>
  </si>
  <si>
    <t>chez Bées</t>
  </si>
  <si>
    <t>20.30 Brest</t>
  </si>
  <si>
    <t>avec Pierre/</t>
  </si>
  <si>
    <t>Diner Gwirion</t>
  </si>
  <si>
    <t>Fr shopping</t>
  </si>
  <si>
    <t>Diner crèperie</t>
  </si>
  <si>
    <t>Diner chez Caro</t>
  </si>
  <si>
    <t>20h Arr Meylan</t>
  </si>
  <si>
    <t>Diner chez Sandrine</t>
  </si>
  <si>
    <t>diner à la maison</t>
  </si>
  <si>
    <t>Film</t>
  </si>
  <si>
    <t>Juliette/Hugo</t>
  </si>
  <si>
    <t>Severo Hotel</t>
  </si>
  <si>
    <t>21.27 Grenoble</t>
  </si>
  <si>
    <t>Hotel Abalys Brest</t>
  </si>
  <si>
    <t>21.40 Lyon</t>
  </si>
  <si>
    <t>Monique</t>
  </si>
  <si>
    <t>ctèperie</t>
  </si>
  <si>
    <t>Rennes</t>
  </si>
  <si>
    <t>21h30 aider Sandrine</t>
  </si>
  <si>
    <t>Tout pour plaire</t>
  </si>
  <si>
    <t>7h25 Alice/Simon</t>
  </si>
  <si>
    <t xml:space="preserve"> -9.5°C sur le</t>
  </si>
  <si>
    <t xml:space="preserve"> -4.9°C sur le</t>
  </si>
  <si>
    <t xml:space="preserve"> -5.5°C sur le</t>
  </si>
  <si>
    <t xml:space="preserve"> -5.1°C sur le</t>
  </si>
  <si>
    <t xml:space="preserve"> -5.6°C sur le</t>
  </si>
  <si>
    <t xml:space="preserve"> -5.2°C sur le</t>
  </si>
  <si>
    <t xml:space="preserve"> -6.0°C sur le</t>
  </si>
  <si>
    <t>10h54 CDG</t>
  </si>
  <si>
    <t>vacances</t>
  </si>
  <si>
    <t>Férié</t>
  </si>
  <si>
    <t>8h vide grenier</t>
  </si>
  <si>
    <t>8h40 Alice/Simon</t>
  </si>
  <si>
    <t>Départ Bargeton</t>
  </si>
  <si>
    <t>70 ans Nicole</t>
  </si>
  <si>
    <t>8h30 Fr kiné</t>
  </si>
  <si>
    <t>départ St Ex</t>
  </si>
  <si>
    <t>9h30 Fr dentiste</t>
  </si>
  <si>
    <t>9h15 Fr rhumato</t>
  </si>
  <si>
    <t>9h Fr AVF</t>
  </si>
  <si>
    <t>grève St Ex</t>
  </si>
  <si>
    <t>scolaires zone A</t>
  </si>
  <si>
    <t>9h30 Fr N.Pichot</t>
  </si>
  <si>
    <t>9h30 Kermesse</t>
  </si>
  <si>
    <t>10h Fr N. Pichot</t>
  </si>
  <si>
    <t>10h Fr acuponcture</t>
  </si>
  <si>
    <t>Rue C.Perrier</t>
  </si>
  <si>
    <t>9h15 Fr Dr Jambon Jourdan</t>
  </si>
  <si>
    <t>10h Fr voyage PA</t>
  </si>
  <si>
    <t>Fr allerguologue</t>
  </si>
  <si>
    <t>Livraison</t>
  </si>
  <si>
    <t>St Ex</t>
  </si>
  <si>
    <t>Pornic</t>
  </si>
  <si>
    <t>pain/journal</t>
  </si>
  <si>
    <t>8h30 Dr Descour</t>
  </si>
  <si>
    <t xml:space="preserve"> +Horizons/carrosserie</t>
  </si>
  <si>
    <t>9h30 Fr kiné</t>
  </si>
  <si>
    <t>8h30 Fr Iraz</t>
  </si>
  <si>
    <t>8h45 Départ</t>
  </si>
  <si>
    <t>9H30 Réunion</t>
  </si>
  <si>
    <t>Carrefour/photos</t>
  </si>
  <si>
    <t>Carrefour (x2)</t>
  </si>
  <si>
    <t>Jacques</t>
  </si>
  <si>
    <t>10h30 Fr kiné</t>
  </si>
  <si>
    <t>F. Bartoli</t>
  </si>
  <si>
    <t>10h30 Raquettes</t>
  </si>
  <si>
    <t>puis Paris</t>
  </si>
  <si>
    <t>partent</t>
  </si>
  <si>
    <t>9h30 Présent</t>
  </si>
  <si>
    <t>10h C. Jonville</t>
  </si>
  <si>
    <t>10h C.Tammi</t>
  </si>
  <si>
    <t>Roues Twingo 1</t>
  </si>
  <si>
    <t>Départ Richards</t>
  </si>
  <si>
    <t>Chichilianne</t>
  </si>
  <si>
    <t>10h SG Béalières</t>
  </si>
  <si>
    <t>Galaxy S3</t>
  </si>
  <si>
    <t xml:space="preserve">2 valises </t>
  </si>
  <si>
    <t>Super U</t>
  </si>
  <si>
    <t>Petit dej en face</t>
  </si>
  <si>
    <t>Alice coiffeur</t>
  </si>
  <si>
    <t>taille aorte ok</t>
  </si>
  <si>
    <t>Répar chais balcon</t>
  </si>
  <si>
    <t>Boudoudou/</t>
  </si>
  <si>
    <t>Fr médicaments</t>
  </si>
  <si>
    <t>Bernard &amp;MF</t>
  </si>
  <si>
    <t>Livret PDU</t>
  </si>
  <si>
    <t>Livret PDU 2</t>
  </si>
  <si>
    <t>D. Barnet/listes</t>
  </si>
  <si>
    <t>Alice prise de sang</t>
  </si>
  <si>
    <t>gastro</t>
  </si>
  <si>
    <t>11h30 lecture</t>
  </si>
  <si>
    <t>11h Fr Dr Chu Ming</t>
  </si>
  <si>
    <t>11h télé</t>
  </si>
  <si>
    <t>Fr dej Carrefour</t>
  </si>
  <si>
    <t>avec P.Amblard</t>
  </si>
  <si>
    <t>11h SG/Costiou</t>
  </si>
  <si>
    <t>Corrençon</t>
  </si>
  <si>
    <t>Fr picnic</t>
  </si>
  <si>
    <t>Scot Meylan</t>
  </si>
  <si>
    <t>11h Parc</t>
  </si>
  <si>
    <t>11h visite appart</t>
  </si>
  <si>
    <t>11h Ranger</t>
  </si>
  <si>
    <t>impôts</t>
  </si>
  <si>
    <t>11h Fr test effort</t>
  </si>
  <si>
    <t>11h30 Pernet</t>
  </si>
  <si>
    <t>F.Perrin/Allianz</t>
  </si>
  <si>
    <t>Vitrine, livres</t>
  </si>
  <si>
    <t>pour La Bresse</t>
  </si>
  <si>
    <t>9h30 CT Laguna</t>
  </si>
  <si>
    <t>Mr Rochette</t>
  </si>
  <si>
    <t>manquantes</t>
  </si>
  <si>
    <t>AS travaillent</t>
  </si>
  <si>
    <t>coiffeur/fleurs</t>
  </si>
  <si>
    <t>11h02 Denise Nantes</t>
  </si>
  <si>
    <t>11h20 Pornic</t>
  </si>
  <si>
    <t>10h30 Bourges</t>
  </si>
  <si>
    <t>Conduire Simon</t>
  </si>
  <si>
    <t>La Noisette</t>
  </si>
  <si>
    <t>11h30 Chez</t>
  </si>
  <si>
    <t>10h45 Fr Qi Qong</t>
  </si>
  <si>
    <t>place voiture</t>
  </si>
  <si>
    <t>11h Carrefour</t>
  </si>
  <si>
    <t>12h30 Dej Alice</t>
  </si>
  <si>
    <t>balnéo</t>
  </si>
  <si>
    <t>Fr Zaina</t>
  </si>
  <si>
    <t>12h30 Déj Home</t>
  </si>
  <si>
    <t>Dej Clariant</t>
  </si>
  <si>
    <t>Fr malade</t>
  </si>
  <si>
    <t>Tête d'Or</t>
  </si>
  <si>
    <t>12h30 Fr lecture</t>
  </si>
  <si>
    <t>kermesse</t>
  </si>
  <si>
    <t>Mutualiste</t>
  </si>
  <si>
    <t>12h Repas Nouveaux</t>
  </si>
  <si>
    <t>Sac voyage</t>
  </si>
  <si>
    <t>Place garage</t>
  </si>
  <si>
    <t>Poste/Alice Musilac</t>
  </si>
  <si>
    <t>à Home</t>
  </si>
  <si>
    <t>Dej</t>
  </si>
  <si>
    <t>fleurs Super U</t>
  </si>
  <si>
    <t>12h Entre 2 Places</t>
  </si>
  <si>
    <t>12h Fuji/SMH</t>
  </si>
  <si>
    <t>12h45  Caro/Younès</t>
  </si>
  <si>
    <t>12h15 Repas</t>
  </si>
  <si>
    <t>12h Dej Alice/</t>
  </si>
  <si>
    <t>Morgane</t>
  </si>
  <si>
    <t>13h45 Enterrement</t>
  </si>
  <si>
    <t>13h45 Fr coiffeur</t>
  </si>
  <si>
    <t>Mairies</t>
  </si>
  <si>
    <t>fatiguée</t>
  </si>
  <si>
    <t>Dj parc</t>
  </si>
  <si>
    <t>13h Fr Zaina</t>
  </si>
  <si>
    <t>13h30 Fr kiné</t>
  </si>
  <si>
    <t>Dej chez C. Jonville</t>
  </si>
  <si>
    <t>Eau, PDU,Scot</t>
  </si>
  <si>
    <t>D. Turrier DOO</t>
  </si>
  <si>
    <t>CSR/Commanderie</t>
  </si>
  <si>
    <t>gestion d'actifs</t>
  </si>
  <si>
    <t>Pic nic sur place</t>
  </si>
  <si>
    <t>cantines Alice</t>
  </si>
  <si>
    <t>Déj anniv Nicole</t>
  </si>
  <si>
    <t>Dej Longue</t>
  </si>
  <si>
    <t>Dej près St Etienne</t>
  </si>
  <si>
    <t xml:space="preserve">Dej Alice </t>
  </si>
  <si>
    <t>13h Fr kiné</t>
  </si>
  <si>
    <t>3 Fr, Aude</t>
  </si>
  <si>
    <t>Cat/Frà Jonville</t>
  </si>
  <si>
    <t>Casto/Entrepôt</t>
  </si>
  <si>
    <t>13h dej Carrefour</t>
  </si>
  <si>
    <t>13h30 Fr Iraz</t>
  </si>
  <si>
    <t>Chaudhuri</t>
  </si>
  <si>
    <t>Bernard &amp; MF</t>
  </si>
  <si>
    <t>2ème livret PDU</t>
  </si>
  <si>
    <t>13h30 Pneus Laguna</t>
  </si>
  <si>
    <t>AM Blanc</t>
  </si>
  <si>
    <t>14h soutien</t>
  </si>
  <si>
    <t>Younès</t>
  </si>
  <si>
    <t>Fr Casto/F.Richard</t>
  </si>
  <si>
    <t>Domène</t>
  </si>
  <si>
    <t>Déj restau</t>
  </si>
  <si>
    <t>14h Renata/</t>
  </si>
  <si>
    <t>Midas</t>
  </si>
  <si>
    <t>14h Fr Zaina</t>
  </si>
  <si>
    <t>14h30 Fr kiné</t>
  </si>
  <si>
    <t>14h Meylan</t>
  </si>
  <si>
    <t>Collonges</t>
  </si>
  <si>
    <t>14h Fr scrabble</t>
  </si>
  <si>
    <t>14h Kermesse</t>
  </si>
  <si>
    <t>Eybens</t>
  </si>
  <si>
    <t>Affaires</t>
  </si>
  <si>
    <t>Départ à cause</t>
  </si>
  <si>
    <t>Fr scrabble</t>
  </si>
  <si>
    <t xml:space="preserve"> +F.Jonville</t>
  </si>
  <si>
    <t>Fr/Nicole</t>
  </si>
  <si>
    <t>Jumelles</t>
  </si>
  <si>
    <t>14h Fr B. Murgue</t>
  </si>
  <si>
    <t>Fr Entre deux Places</t>
  </si>
  <si>
    <t>Dej chez Sandrine</t>
  </si>
  <si>
    <t>14h Fr Iraz/thèse</t>
  </si>
  <si>
    <t>Fr Intant à soi</t>
  </si>
  <si>
    <t>Crèperie Gordes</t>
  </si>
  <si>
    <t>14h Uriage</t>
  </si>
  <si>
    <t>Cde album</t>
  </si>
  <si>
    <t>Casino</t>
  </si>
  <si>
    <t>Stéphanie Bonnet</t>
  </si>
  <si>
    <t>hiver Feu Vert</t>
  </si>
  <si>
    <t>Pneus hiver</t>
  </si>
  <si>
    <t>14h Aude Richard</t>
  </si>
  <si>
    <t>PFI</t>
  </si>
  <si>
    <t xml:space="preserve">scrabble chez </t>
  </si>
  <si>
    <t>Zaina</t>
  </si>
  <si>
    <t>15h Fr Renata</t>
  </si>
  <si>
    <t>amener Nero</t>
  </si>
  <si>
    <t>Conduire</t>
  </si>
  <si>
    <t>Louisa</t>
  </si>
  <si>
    <t>inverser pneus Laguna</t>
  </si>
  <si>
    <t>Lyon</t>
  </si>
  <si>
    <t>Bocuse</t>
  </si>
  <si>
    <t>Annie/Catherine/Anne</t>
  </si>
  <si>
    <t>Col Clémencière</t>
  </si>
  <si>
    <t>Fr mal au coté</t>
  </si>
  <si>
    <t>15h30 Amblard</t>
  </si>
  <si>
    <t>visite bradeie</t>
  </si>
  <si>
    <t>15h Fr scrabble</t>
  </si>
  <si>
    <t>Voisine à la</t>
  </si>
  <si>
    <t>DOO Lahgglo</t>
  </si>
  <si>
    <t>Véronique</t>
  </si>
  <si>
    <t>pour brocante</t>
  </si>
  <si>
    <t>de la pluie</t>
  </si>
  <si>
    <t>Annie,Anne, Cath</t>
  </si>
  <si>
    <t>Gémo/Chausson, sandales</t>
  </si>
  <si>
    <t>15h MESE</t>
  </si>
  <si>
    <t>Faïencerie</t>
  </si>
  <si>
    <t>15h45 Meylan</t>
  </si>
  <si>
    <t>15h Al/Sim</t>
  </si>
  <si>
    <t>nett/nappes/EdP</t>
  </si>
  <si>
    <t>Nettoyage local</t>
  </si>
  <si>
    <t>Casto</t>
  </si>
  <si>
    <t>Carref St Egrève</t>
  </si>
  <si>
    <t>Ballade parc</t>
  </si>
  <si>
    <t>chez Iraz</t>
  </si>
  <si>
    <t>Soins/Alice</t>
  </si>
  <si>
    <t>Bastille</t>
  </si>
  <si>
    <t>Allevard</t>
  </si>
  <si>
    <t>30 ans Alice</t>
  </si>
  <si>
    <t>enlever papier</t>
  </si>
  <si>
    <t>15h Visite</t>
  </si>
  <si>
    <t>Grand Place/</t>
  </si>
  <si>
    <t>Desange/Gre</t>
  </si>
  <si>
    <t>Fr, Hugo,</t>
  </si>
  <si>
    <t>Twingo</t>
  </si>
  <si>
    <t>shopping/bottes</t>
  </si>
  <si>
    <t>Logan Dacia</t>
  </si>
  <si>
    <t>Ballade St Nizier</t>
  </si>
  <si>
    <t>Arrivée</t>
  </si>
  <si>
    <t>Fr bibliothèque</t>
  </si>
  <si>
    <t>Fr avec Annie,</t>
  </si>
  <si>
    <t>Nissan Leaf</t>
  </si>
  <si>
    <t>jus/tisane</t>
  </si>
  <si>
    <t>Fr marche</t>
  </si>
  <si>
    <t>17h15 Fr</t>
  </si>
  <si>
    <t>17h Fr N. Pichot</t>
  </si>
  <si>
    <t>Hotel Ibis Lyon</t>
  </si>
  <si>
    <t>Rochetaillée</t>
  </si>
  <si>
    <t>SOS Médecins</t>
  </si>
  <si>
    <t>Irlande</t>
  </si>
  <si>
    <t>16h chercher friteuse</t>
  </si>
  <si>
    <t>vente bucloz</t>
  </si>
  <si>
    <t>La Tronche/Juliette</t>
  </si>
  <si>
    <t>Annie,Cath,Anne</t>
  </si>
  <si>
    <t>maison(37.5 €)</t>
  </si>
  <si>
    <t>Caisse Epargne</t>
  </si>
  <si>
    <t>Fnac/Decitre</t>
  </si>
  <si>
    <t>Laver tag</t>
  </si>
  <si>
    <t>Carrefour/2 lampes</t>
  </si>
  <si>
    <t>Info adhérents</t>
  </si>
  <si>
    <t>Ballade Pornic</t>
  </si>
  <si>
    <t>Pot chez M/MJ</t>
  </si>
  <si>
    <t>16h45 Bourges</t>
  </si>
  <si>
    <t>mariage Ludovic</t>
  </si>
  <si>
    <t>Ile d'Amour</t>
  </si>
  <si>
    <t>Fnac/Kobo</t>
  </si>
  <si>
    <t>Entre deux Places</t>
  </si>
  <si>
    <t>Fr nettoyage</t>
  </si>
  <si>
    <t>Ikea/boites</t>
  </si>
  <si>
    <t>Leclerc Comboire</t>
  </si>
  <si>
    <t>Bernadette+enfants</t>
  </si>
  <si>
    <t>16h30 Fanny</t>
  </si>
  <si>
    <t>16h Annie</t>
  </si>
  <si>
    <t>dans wc</t>
  </si>
  <si>
    <t>Magasin</t>
  </si>
  <si>
    <t>Juliette</t>
  </si>
  <si>
    <t>Carrefour, gonflage pneus</t>
  </si>
  <si>
    <t>15h30 Forum</t>
  </si>
  <si>
    <t>J&amp;M Nicolas</t>
  </si>
  <si>
    <t>17h30 Dr Jourdan-Jambon</t>
  </si>
  <si>
    <t>17h Anne</t>
  </si>
  <si>
    <t>Annie/Cath</t>
  </si>
  <si>
    <t>dentiste</t>
  </si>
  <si>
    <t>17h30 gym LGM</t>
  </si>
  <si>
    <t>Rue de la Rép</t>
  </si>
  <si>
    <t>Musée Auto</t>
  </si>
  <si>
    <t>16h30 CHU examen</t>
  </si>
  <si>
    <t>Leclercq</t>
  </si>
  <si>
    <t>chercher saucisses</t>
  </si>
  <si>
    <t>Chez D. Turrier</t>
  </si>
  <si>
    <t>vélo</t>
  </si>
  <si>
    <t>Pot chez Aurélie</t>
  </si>
  <si>
    <t>18h Meylan</t>
  </si>
  <si>
    <t>Home</t>
  </si>
  <si>
    <t>Mairie/subv</t>
  </si>
  <si>
    <t>17h Fr Stand AVF</t>
  </si>
  <si>
    <t>Départ Younès/</t>
  </si>
  <si>
    <t>Perceuse</t>
  </si>
  <si>
    <t>gare Grenoble</t>
  </si>
  <si>
    <t>17h 35 Ciné Chavant</t>
  </si>
  <si>
    <t>Grenoble 1848</t>
  </si>
  <si>
    <t>Fr, nett placards</t>
  </si>
  <si>
    <t>18h30 Cours</t>
  </si>
  <si>
    <t>thé chez</t>
  </si>
  <si>
    <t>médaille Annie</t>
  </si>
  <si>
    <t>Alice va à</t>
  </si>
  <si>
    <t>18h30 réunion</t>
  </si>
  <si>
    <t>Confluences</t>
  </si>
  <si>
    <t>18h30 Dplcts</t>
  </si>
  <si>
    <t>voitures anciennes</t>
  </si>
  <si>
    <t>DOO Scot</t>
  </si>
  <si>
    <t>18h30 AVF</t>
  </si>
  <si>
    <t>ch hote/Bargeton</t>
  </si>
  <si>
    <t>Vote</t>
  </si>
  <si>
    <t>18h30 Capoeira</t>
  </si>
  <si>
    <t>18h Conseil Synd</t>
  </si>
  <si>
    <t>St Laurent de Mure</t>
  </si>
  <si>
    <t>Pot Le Sappey</t>
  </si>
  <si>
    <t>Super U plein</t>
  </si>
  <si>
    <t>Inter Hotel</t>
  </si>
  <si>
    <t>vin honneur</t>
  </si>
  <si>
    <t>Pot Le 1900</t>
  </si>
  <si>
    <t>Imp ND/300 Echo</t>
  </si>
  <si>
    <t>Caro/Layna</t>
  </si>
  <si>
    <t>18h Pot AVF</t>
  </si>
  <si>
    <t>Les Saveurs du palais</t>
  </si>
  <si>
    <t>Fr, biblothèque</t>
  </si>
  <si>
    <t>18h Conseil syndical</t>
  </si>
  <si>
    <t>18h Meylan-</t>
  </si>
  <si>
    <t>Russe</t>
  </si>
  <si>
    <t>Amblard</t>
  </si>
  <si>
    <t>19h15 restau</t>
  </si>
  <si>
    <t>Pointe Noire</t>
  </si>
  <si>
    <t>Diner Chabert</t>
  </si>
  <si>
    <t>Echo/UQ</t>
  </si>
  <si>
    <t>Polyv Ht Meylan</t>
  </si>
  <si>
    <t>pot Capucins</t>
  </si>
  <si>
    <t>Diner chez</t>
  </si>
  <si>
    <t>20 Frênes Grenoble</t>
  </si>
  <si>
    <t>Salle Cluq</t>
  </si>
  <si>
    <t>Diner 12pers</t>
  </si>
  <si>
    <t>Le Berry</t>
  </si>
  <si>
    <t>Diner Capucins</t>
  </si>
  <si>
    <t>Visite Guillaume et Audrey</t>
  </si>
  <si>
    <t>18.00 Dr "Joffre"</t>
  </si>
  <si>
    <t>19h Apéro Amblard</t>
  </si>
  <si>
    <t>Pot place Grenette</t>
  </si>
  <si>
    <t>Giambras,Daniel</t>
  </si>
  <si>
    <t>St Ex dej Brass OL</t>
  </si>
  <si>
    <t>Hotel NH</t>
  </si>
  <si>
    <t>Galette des Rois</t>
  </si>
  <si>
    <t>21h30 viste</t>
  </si>
  <si>
    <t xml:space="preserve">20h30 Concert </t>
  </si>
  <si>
    <t>de retour</t>
  </si>
  <si>
    <t>20h30 Fr UQBGP</t>
  </si>
  <si>
    <t>amène Maya</t>
  </si>
  <si>
    <t>et flls</t>
  </si>
  <si>
    <t>Diner A la Pêche</t>
  </si>
  <si>
    <t>19h30 Fr Dr</t>
  </si>
  <si>
    <t>D et A Ducrocq</t>
  </si>
  <si>
    <t>20h Fr diner</t>
  </si>
  <si>
    <t>Ciné d'été</t>
  </si>
  <si>
    <t>Hotel de Savoie</t>
  </si>
  <si>
    <t>Ducrocqs/</t>
  </si>
  <si>
    <t>Diner Pub J.Coeur</t>
  </si>
  <si>
    <t>18h30 St Ismier</t>
  </si>
  <si>
    <t>Alice/simon</t>
  </si>
  <si>
    <t>Fr/AVF St Ismier</t>
  </si>
  <si>
    <t>et repas</t>
  </si>
  <si>
    <t>tendinite orteil gauche</t>
  </si>
  <si>
    <t>Fr Iraz/thèse</t>
  </si>
  <si>
    <t>Diner Saigon</t>
  </si>
  <si>
    <t>Diner chez Bees</t>
  </si>
  <si>
    <t>chauff,apéro</t>
  </si>
  <si>
    <t>22h05 St Ex</t>
  </si>
  <si>
    <t>AVF Crolles</t>
  </si>
  <si>
    <t>Dauphiné</t>
  </si>
  <si>
    <t>saxo/Messian</t>
  </si>
  <si>
    <t>au Saumon</t>
  </si>
  <si>
    <t>Fr sortie à 3h20</t>
  </si>
  <si>
    <t>Jourdan Jambon</t>
  </si>
  <si>
    <t>(élections)</t>
  </si>
  <si>
    <t>bac Stéphane</t>
  </si>
  <si>
    <t xml:space="preserve">Alice </t>
  </si>
  <si>
    <t>Diner Freydières J&amp;M</t>
  </si>
  <si>
    <t>Cloture JO</t>
  </si>
  <si>
    <t>Pot che F.Richard</t>
  </si>
  <si>
    <t>Restau</t>
  </si>
  <si>
    <t>23h35 Fanny gare</t>
  </si>
  <si>
    <t>avec S. Reinneis</t>
  </si>
  <si>
    <t>Choucroute</t>
  </si>
  <si>
    <t xml:space="preserve">Fr à Lyon </t>
  </si>
  <si>
    <t xml:space="preserve"> -6.5°C sur le</t>
  </si>
  <si>
    <t xml:space="preserve"> +0.7°C sur le</t>
  </si>
  <si>
    <t>6h47 Fr Lyon AVF</t>
  </si>
  <si>
    <t>Départ Richard</t>
  </si>
  <si>
    <t>8h30 Fr formation</t>
  </si>
  <si>
    <t>8h carreleur/wc</t>
  </si>
  <si>
    <t>8h30 Fr, Mairie</t>
  </si>
  <si>
    <t>pour AVF</t>
  </si>
  <si>
    <t>9h Fr kiné</t>
  </si>
  <si>
    <t>9h départ</t>
  </si>
  <si>
    <t>AM Tahmazian</t>
  </si>
  <si>
    <t>9h30 Fr scanner</t>
  </si>
  <si>
    <t>9h30 GT Qdv</t>
  </si>
  <si>
    <t>8h50 départ</t>
  </si>
  <si>
    <t>9h Fr AG AVF</t>
  </si>
  <si>
    <t>premiers secours</t>
  </si>
  <si>
    <t>législatives</t>
  </si>
  <si>
    <t>9h Entret clim</t>
  </si>
  <si>
    <t>9.58 Bangkok</t>
  </si>
  <si>
    <t>Fr labo/sang</t>
  </si>
  <si>
    <t>F.Richard/Pb micro onde</t>
  </si>
  <si>
    <t>Mairie Meylan</t>
  </si>
  <si>
    <t>9h Dépôt livres</t>
  </si>
  <si>
    <t>9h Fr anglais</t>
  </si>
  <si>
    <t xml:space="preserve">9h Fr cab </t>
  </si>
  <si>
    <t>9h Plombier/wc</t>
  </si>
  <si>
    <t>9h A.Durand</t>
  </si>
  <si>
    <t>Alice Skype</t>
  </si>
  <si>
    <t>Simon Pole/François</t>
  </si>
  <si>
    <t>Au Vieux Campeur</t>
  </si>
  <si>
    <t>10h Fr kiné</t>
  </si>
  <si>
    <t>10h30 Picards</t>
  </si>
  <si>
    <t>10h15 Fr echographie</t>
  </si>
  <si>
    <t>Cl des Cèdres</t>
  </si>
  <si>
    <t xml:space="preserve">Copy Meylan </t>
  </si>
  <si>
    <t>résultats scanner</t>
  </si>
  <si>
    <t>déposer 2</t>
  </si>
  <si>
    <t xml:space="preserve">Travaux </t>
  </si>
  <si>
    <t>10h30 Fr acuponcture</t>
  </si>
  <si>
    <t>11h Keria</t>
  </si>
  <si>
    <t>BPA dépôt cash</t>
  </si>
  <si>
    <t>Via Roma</t>
  </si>
  <si>
    <t>Turin</t>
  </si>
  <si>
    <t>chèque Bornard</t>
  </si>
  <si>
    <t>propos tapis</t>
  </si>
  <si>
    <t>amener St Ex</t>
  </si>
  <si>
    <t xml:space="preserve">10h40 Fr Dr </t>
  </si>
  <si>
    <t>11h départ F. Richard</t>
  </si>
  <si>
    <t>Crevaison</t>
  </si>
  <si>
    <t>Fr,FR courses</t>
  </si>
  <si>
    <t>Lettre Bertrand</t>
  </si>
  <si>
    <t>livres/plein</t>
  </si>
  <si>
    <t>brocante/Buclos</t>
  </si>
  <si>
    <t>10h15 Fr Dr</t>
  </si>
  <si>
    <t>10h15 Younés</t>
  </si>
  <si>
    <t>zona</t>
  </si>
  <si>
    <t>Fr couturière</t>
  </si>
  <si>
    <t>pot adultes</t>
  </si>
  <si>
    <t>courriers</t>
  </si>
  <si>
    <t>10h30 Chro aménagement</t>
  </si>
  <si>
    <t>Fin album</t>
  </si>
  <si>
    <t>Fr prep Noël</t>
  </si>
  <si>
    <t>11hFr coiffeur</t>
  </si>
  <si>
    <t>raquette</t>
  </si>
  <si>
    <t>11h00 Fr</t>
  </si>
  <si>
    <t>passe</t>
  </si>
  <si>
    <t>pelvienne</t>
  </si>
  <si>
    <t>11h F. Toffa</t>
  </si>
  <si>
    <t>laver Twingo</t>
  </si>
  <si>
    <t>Fr Mairie</t>
  </si>
  <si>
    <t>vélos LGM</t>
  </si>
  <si>
    <t>canal 12 all pré blanc</t>
  </si>
  <si>
    <t>11h Caropolis</t>
  </si>
  <si>
    <t>Laurie</t>
  </si>
  <si>
    <t>2ème plafonnier</t>
  </si>
  <si>
    <t>rendre friteuse</t>
  </si>
  <si>
    <t>Via Garibaldi</t>
  </si>
  <si>
    <t>Bardoneccia</t>
  </si>
  <si>
    <t>10h SG/Béalières</t>
  </si>
  <si>
    <t>à Aix/Musilac</t>
  </si>
  <si>
    <t xml:space="preserve">11h30 arr </t>
  </si>
  <si>
    <t>10h30 départ</t>
  </si>
  <si>
    <t>Ford Fiesta</t>
  </si>
  <si>
    <t>10h30 Fr Dr</t>
  </si>
  <si>
    <t>Fr fleurs, kine</t>
  </si>
  <si>
    <t>C.Antoine,</t>
  </si>
  <si>
    <t>Fr, Caro</t>
  </si>
  <si>
    <t>11h achat</t>
  </si>
  <si>
    <t>10h45 Départ</t>
  </si>
  <si>
    <t>A.Perron/Lahgglo</t>
  </si>
  <si>
    <t>Simon Pole Emp</t>
  </si>
  <si>
    <t>12h GT 12/14</t>
  </si>
  <si>
    <t>L'Arselle</t>
  </si>
  <si>
    <t>mamographie</t>
  </si>
  <si>
    <t>12h Fr Dr Martin</t>
  </si>
  <si>
    <t>Clin Belledonne</t>
  </si>
  <si>
    <t>dej S. Reinneis</t>
  </si>
  <si>
    <t>Travaux</t>
  </si>
  <si>
    <t>13h dej Home</t>
  </si>
  <si>
    <t>12h dej St Ours</t>
  </si>
  <si>
    <t>12h dej Nympheas</t>
  </si>
  <si>
    <t>12h dej Annie</t>
  </si>
  <si>
    <t>Mr Goubys</t>
  </si>
  <si>
    <t>Anne Laure/CV</t>
  </si>
  <si>
    <t>12h01 St Ex</t>
  </si>
  <si>
    <t>12h dej rest</t>
  </si>
  <si>
    <t>P &amp; A Blanchet</t>
  </si>
  <si>
    <t>Dej restau</t>
  </si>
  <si>
    <t>Jambon-Jourdan/vaccin grippe</t>
  </si>
  <si>
    <t>angiologue</t>
  </si>
  <si>
    <t>12h30 Fr lexture</t>
  </si>
  <si>
    <t>radiat chambre</t>
  </si>
  <si>
    <t>Dej Tamié</t>
  </si>
  <si>
    <t>12h30 Dej maison</t>
  </si>
  <si>
    <t>13h15 Fr</t>
  </si>
  <si>
    <t>12h déj Home</t>
  </si>
  <si>
    <t>13h30 Rdv</t>
  </si>
  <si>
    <t>12h Fr lecture</t>
  </si>
  <si>
    <t>13h Fr kine Balnéo</t>
  </si>
  <si>
    <t>Juliette,Hugo</t>
  </si>
  <si>
    <t>13h30 Poste</t>
  </si>
  <si>
    <t>égouts</t>
  </si>
  <si>
    <t>Caro &amp; Younès</t>
  </si>
  <si>
    <t>Barraux</t>
  </si>
  <si>
    <t>Home/Aniie</t>
  </si>
  <si>
    <t>P.A. Bénard</t>
  </si>
  <si>
    <t>chez P. Duteil</t>
  </si>
  <si>
    <t>Dej Bar du Village</t>
  </si>
  <si>
    <t>Simon/Alice</t>
  </si>
  <si>
    <t>Amserdam</t>
  </si>
  <si>
    <t>galerie Carr</t>
  </si>
  <si>
    <t>Déjeuner</t>
  </si>
  <si>
    <t>Dej Le Rond Point</t>
  </si>
  <si>
    <t>Déj La Bresse</t>
  </si>
  <si>
    <t>Steak carottes</t>
  </si>
  <si>
    <t>Auberge des skieurs</t>
  </si>
  <si>
    <t>12h30 Lire/école</t>
  </si>
  <si>
    <t>Fr dej Marie Odile</t>
  </si>
  <si>
    <t>13h30 Dépôt</t>
  </si>
  <si>
    <t>12h Fr dej Carrefour</t>
  </si>
  <si>
    <t>13h30 SMH</t>
  </si>
  <si>
    <t>Wok Azia</t>
  </si>
  <si>
    <t>Chalet des Trappeurs</t>
  </si>
  <si>
    <t>Alice/Simon dej</t>
  </si>
  <si>
    <t>Cath/Alice</t>
  </si>
  <si>
    <t>Dej Annecy</t>
  </si>
  <si>
    <t>Départ J&amp;M</t>
  </si>
  <si>
    <t>Fr en ville</t>
  </si>
  <si>
    <t>14h Prep rdv</t>
  </si>
  <si>
    <t>après midi</t>
  </si>
  <si>
    <t>tarte myrtilles</t>
  </si>
  <si>
    <t>14h télé</t>
  </si>
  <si>
    <t>14h Mairie</t>
  </si>
  <si>
    <t>CCI/Lahgglo</t>
  </si>
  <si>
    <t>14h Fr marche</t>
  </si>
  <si>
    <t>14h15 Fr AVF</t>
  </si>
  <si>
    <t>LGM(tous les vélos vendus)</t>
  </si>
  <si>
    <t>15h B. Roux</t>
  </si>
  <si>
    <t>8-10 allée pré blanc</t>
  </si>
  <si>
    <t>14h Fr coiffeur</t>
  </si>
  <si>
    <t>14h Cabinet</t>
  </si>
  <si>
    <t>Via Lagrange</t>
  </si>
  <si>
    <t>Bées/Picards</t>
  </si>
  <si>
    <t>Anne/catherine</t>
  </si>
  <si>
    <t>Arthaud/</t>
  </si>
  <si>
    <t>Fr/alice</t>
  </si>
  <si>
    <t>avec Fr/Alice</t>
  </si>
  <si>
    <t>finir les sacs</t>
  </si>
  <si>
    <t>Casto/vis</t>
  </si>
  <si>
    <t>Bonboillon</t>
  </si>
  <si>
    <t>Pintade</t>
  </si>
  <si>
    <t>14h Fr Annie</t>
  </si>
  <si>
    <t>14h Fr Iraz</t>
  </si>
  <si>
    <t>dossier Juliette</t>
  </si>
  <si>
    <t>14h Fr Pierrette</t>
  </si>
  <si>
    <t xml:space="preserve">14h15 Fr </t>
  </si>
  <si>
    <t xml:space="preserve">Balade vélo </t>
  </si>
  <si>
    <t xml:space="preserve">14h Plombier </t>
  </si>
  <si>
    <t>Murguet/PLU</t>
  </si>
  <si>
    <t>Fr visite</t>
  </si>
  <si>
    <t>Jonville C&amp;F</t>
  </si>
  <si>
    <t>Photo Service</t>
  </si>
  <si>
    <t>14h visite</t>
  </si>
  <si>
    <t>partent à Lyon</t>
  </si>
  <si>
    <t>15h30 Fr rhumato</t>
  </si>
  <si>
    <t>Mme Le Maire</t>
  </si>
  <si>
    <t>festive</t>
  </si>
  <si>
    <t>réunion transports</t>
  </si>
  <si>
    <t>Cluq</t>
  </si>
  <si>
    <t>marche Campus</t>
  </si>
  <si>
    <t>Fr Carrefour</t>
  </si>
  <si>
    <t>campus/McDo</t>
  </si>
  <si>
    <t>Mme Murgue</t>
  </si>
  <si>
    <t>Décathlon</t>
  </si>
  <si>
    <t>15h ciné Chavant</t>
  </si>
  <si>
    <t>et les enfants</t>
  </si>
  <si>
    <t>Fr avec F. Richard</t>
  </si>
  <si>
    <t>B. Murge</t>
  </si>
  <si>
    <t>15h Leroy Merlin</t>
  </si>
  <si>
    <t>Rencontre</t>
  </si>
  <si>
    <t>courrier</t>
  </si>
  <si>
    <t>Serpinet</t>
  </si>
  <si>
    <t>Fr café Anne</t>
  </si>
  <si>
    <t>livres Ian/Neel</t>
  </si>
  <si>
    <t>Optique Rivière</t>
  </si>
  <si>
    <t>Aurélie/Anne Laure</t>
  </si>
  <si>
    <t>Impr CV</t>
  </si>
  <si>
    <t>Réponse notaire</t>
  </si>
  <si>
    <t>Yolande</t>
  </si>
  <si>
    <t>Simon chaudière</t>
  </si>
  <si>
    <t>Casto/Entrepot</t>
  </si>
  <si>
    <t>Fr piscine</t>
  </si>
  <si>
    <t>Fr piscine/AVF</t>
  </si>
  <si>
    <t>D.Ducrocq/inscriptions</t>
  </si>
  <si>
    <t>Fr courses/</t>
  </si>
  <si>
    <t>15h55 arrivée</t>
  </si>
  <si>
    <t>Musée de l'image</t>
  </si>
  <si>
    <t>Gérardmer</t>
  </si>
  <si>
    <t>Ballade station</t>
  </si>
  <si>
    <t>&amp; Anne</t>
  </si>
  <si>
    <t>14h Fr brocante</t>
  </si>
  <si>
    <t>création listes</t>
  </si>
  <si>
    <t>lecture/AVF</t>
  </si>
  <si>
    <t>chassis wc</t>
  </si>
  <si>
    <t>puis Mairie/ciné</t>
  </si>
  <si>
    <t>PLU/visit urbaine</t>
  </si>
  <si>
    <t>visit Abbaye</t>
  </si>
  <si>
    <t>15h SMH/Pepelnjak</t>
  </si>
  <si>
    <t>Renaudie</t>
  </si>
  <si>
    <t>Fnac:planche/kobo</t>
  </si>
  <si>
    <t>Ballade Annecy</t>
  </si>
  <si>
    <t>16h Hugo tennis</t>
  </si>
  <si>
    <t xml:space="preserve">Fr Grand Place </t>
  </si>
  <si>
    <t>Charlaix</t>
  </si>
  <si>
    <t>thé à la maison</t>
  </si>
  <si>
    <t>Fr Maupertuis</t>
  </si>
  <si>
    <t>15h Fr Seysinnet</t>
  </si>
  <si>
    <t>Comme un chef</t>
  </si>
  <si>
    <t>avec JP &amp; F</t>
  </si>
  <si>
    <t>Essayer changer</t>
  </si>
  <si>
    <t>16h Fr Dr Jourdan</t>
  </si>
  <si>
    <t>Samse</t>
  </si>
  <si>
    <t>plafonniers couloir</t>
  </si>
  <si>
    <t>Caro/Younès</t>
  </si>
  <si>
    <t xml:space="preserve">16h départ </t>
  </si>
  <si>
    <t>fort Barraux</t>
  </si>
  <si>
    <t>Fr SS rue Menon</t>
  </si>
  <si>
    <t>Mairie/cinéma</t>
  </si>
  <si>
    <t>Daniel/CA UQBGP</t>
  </si>
  <si>
    <t>Bees</t>
  </si>
  <si>
    <t>inscription fac Math Informatique</t>
  </si>
  <si>
    <t>Casino St Ismier</t>
  </si>
  <si>
    <t>Raymond Orcin</t>
  </si>
  <si>
    <t>Alice Rocher</t>
  </si>
  <si>
    <t>Boucher aération</t>
  </si>
  <si>
    <t>Buclos</t>
  </si>
  <si>
    <t>Fr Paquet Jardin</t>
  </si>
  <si>
    <t>coiffeur</t>
  </si>
  <si>
    <t>La Bresse</t>
  </si>
  <si>
    <t>Epinal</t>
  </si>
  <si>
    <t>Roches Beuty</t>
  </si>
  <si>
    <t>shopping "linge"</t>
  </si>
  <si>
    <t>16h46 Fr Iraz</t>
  </si>
  <si>
    <t>ballade parc ville</t>
  </si>
  <si>
    <t>Fr Carrefour, poste</t>
  </si>
  <si>
    <t>puis Marèse</t>
  </si>
  <si>
    <t>carrelage sol wc</t>
  </si>
  <si>
    <t>Palermo</t>
  </si>
  <si>
    <t>Nivea/Carrefour</t>
  </si>
  <si>
    <t>16h30 Rdv</t>
  </si>
  <si>
    <t>Thé chez Amblards</t>
  </si>
  <si>
    <t>16h Noël UQBGP</t>
  </si>
  <si>
    <t>16h15 Ducrocq</t>
  </si>
  <si>
    <t>à pied</t>
  </si>
  <si>
    <t>gare/Carrefour</t>
  </si>
  <si>
    <t xml:space="preserve">Tisane </t>
  </si>
  <si>
    <t>tisane/jus</t>
  </si>
  <si>
    <t>Richard</t>
  </si>
  <si>
    <t>pneux Twingo</t>
  </si>
  <si>
    <t>Jambon</t>
  </si>
  <si>
    <t>cht pneus Twingo</t>
  </si>
  <si>
    <t>Aix les Bains</t>
  </si>
  <si>
    <t>17h Bernard &amp; MF</t>
  </si>
  <si>
    <t>Bourg d'Oisans</t>
  </si>
  <si>
    <t>B&amp;MF</t>
  </si>
  <si>
    <t>boissons</t>
  </si>
  <si>
    <t xml:space="preserve">Annie à la </t>
  </si>
  <si>
    <t>Fr chez Aurélie</t>
  </si>
  <si>
    <t>Lecture statuts</t>
  </si>
  <si>
    <t>sdb bureau</t>
  </si>
  <si>
    <t>Vélo/10km</t>
  </si>
  <si>
    <t>17h piscine</t>
  </si>
  <si>
    <t>clé voisins</t>
  </si>
  <si>
    <t>Marche forêt</t>
  </si>
  <si>
    <t>17h Dép Younès</t>
  </si>
  <si>
    <t>Bricoman</t>
  </si>
  <si>
    <t>LIDL</t>
  </si>
  <si>
    <t>16h45 Commandeur</t>
  </si>
  <si>
    <t>Ecole Gd Pré Buclos</t>
  </si>
  <si>
    <t>Ballade Aix</t>
  </si>
  <si>
    <t>Déclaration</t>
  </si>
  <si>
    <t>Mehdi</t>
  </si>
  <si>
    <t>Maria/vente</t>
  </si>
  <si>
    <t>Mme Jacquot</t>
  </si>
  <si>
    <t>reiki</t>
  </si>
  <si>
    <t>Visite Christian Jonville</t>
  </si>
  <si>
    <t>Chez Mr Lambert</t>
  </si>
  <si>
    <t>Fr chez Jacquot</t>
  </si>
  <si>
    <t>arrivent</t>
  </si>
  <si>
    <t>St Jean Maurienne</t>
  </si>
  <si>
    <t>maison</t>
  </si>
  <si>
    <t>pli pantalon</t>
  </si>
  <si>
    <t>18h Alice</t>
  </si>
  <si>
    <t>avec Alice/Simon</t>
  </si>
  <si>
    <t>Société civile</t>
  </si>
  <si>
    <t>Janig alim</t>
  </si>
  <si>
    <t>Courrier Vincent</t>
  </si>
  <si>
    <t>18h Café PDU</t>
  </si>
  <si>
    <t>lavage couvert bz</t>
  </si>
  <si>
    <t>Aude Toffa</t>
  </si>
  <si>
    <t>18h Oiseaux</t>
  </si>
  <si>
    <t>17h30 Johann</t>
  </si>
  <si>
    <t>Fr Commandeur</t>
  </si>
  <si>
    <t>Prémalliance</t>
  </si>
  <si>
    <t>confettis</t>
  </si>
  <si>
    <t>Visite MA Gobron</t>
  </si>
  <si>
    <t>Hollard</t>
  </si>
  <si>
    <t>récupère Maya</t>
  </si>
  <si>
    <t>1 plafonnier</t>
  </si>
  <si>
    <t>19 h départ</t>
  </si>
  <si>
    <t>nettoyage frigo</t>
  </si>
  <si>
    <t>cours cuisine</t>
  </si>
  <si>
    <t>diner</t>
  </si>
  <si>
    <t>Diner Grenoble</t>
  </si>
  <si>
    <t>19h15 Restau</t>
  </si>
  <si>
    <t>19h Guillaume/</t>
  </si>
  <si>
    <t>Russe interm</t>
  </si>
  <si>
    <t>Diner Chez</t>
  </si>
  <si>
    <t>Alice diner</t>
  </si>
  <si>
    <t>biblio Gd Pré</t>
  </si>
  <si>
    <t>Aude/Picards</t>
  </si>
  <si>
    <t>pantalon Fr</t>
  </si>
  <si>
    <t>Diner Aurélie</t>
  </si>
  <si>
    <t>Diner Pritish</t>
  </si>
  <si>
    <t>chez J. Picard</t>
  </si>
  <si>
    <t>20h Crêperie</t>
  </si>
  <si>
    <t>Malherbe</t>
  </si>
  <si>
    <t>diner Saigon</t>
  </si>
  <si>
    <t>Hotel Parco Fiera</t>
  </si>
  <si>
    <t>20h Meylan</t>
  </si>
  <si>
    <t>Fr Dr Jambon</t>
  </si>
  <si>
    <t>Appel Mahua/</t>
  </si>
  <si>
    <t>Diner Ducrocqs+Stéphane</t>
  </si>
  <si>
    <t>Chez Picard</t>
  </si>
  <si>
    <t>Feu d'artifice</t>
  </si>
  <si>
    <t>Fr chez Sandrine</t>
  </si>
  <si>
    <t>Brass du Palais</t>
  </si>
  <si>
    <t>Picards,Bees</t>
  </si>
  <si>
    <t>Audrey</t>
  </si>
  <si>
    <t>Omelette</t>
  </si>
  <si>
    <t>Moules</t>
  </si>
  <si>
    <t>casselotte</t>
  </si>
  <si>
    <t>20h15 Taxibus</t>
  </si>
  <si>
    <t>Sandrine (qui est à Bourgoin)</t>
  </si>
  <si>
    <t>Modif court terme</t>
  </si>
  <si>
    <t>Install radiat</t>
  </si>
  <si>
    <t>Sandrine/Harry</t>
  </si>
  <si>
    <t>Texte album</t>
  </si>
  <si>
    <t>20h30 Galettes</t>
  </si>
  <si>
    <t>19h diner anniv</t>
  </si>
  <si>
    <t>Cath/Franç Jonville</t>
  </si>
  <si>
    <t>Picards, F. Jonville</t>
  </si>
  <si>
    <t>Diner Lunarossa</t>
  </si>
  <si>
    <t>Jourdan</t>
  </si>
  <si>
    <t>Rémy</t>
  </si>
  <si>
    <t>Chat du rabbin</t>
  </si>
  <si>
    <t>Meylan/Ducrocqs</t>
  </si>
  <si>
    <t>litière chat</t>
  </si>
  <si>
    <t>Jonville/Le Meur</t>
  </si>
  <si>
    <t>Blanchets</t>
  </si>
  <si>
    <t>apéritif dinatoire</t>
  </si>
  <si>
    <t>fruits mer</t>
  </si>
  <si>
    <t>Haut Meylan</t>
  </si>
  <si>
    <t>On dort sur place</t>
  </si>
  <si>
    <t>Fr pot AVF St Ismier</t>
  </si>
  <si>
    <t>aide Fr/album Alice</t>
  </si>
  <si>
    <t>22h A&amp;S ciné</t>
  </si>
  <si>
    <t>Alice/Ciao a te</t>
  </si>
  <si>
    <t>8h30 Amener</t>
  </si>
  <si>
    <t>3h33 explosion</t>
  </si>
  <si>
    <t>8h40 St Ex</t>
  </si>
  <si>
    <t xml:space="preserve">Elections </t>
  </si>
  <si>
    <t>7h Manuella</t>
  </si>
  <si>
    <t>8h30 CHU</t>
  </si>
  <si>
    <t>Il y a de la neige</t>
  </si>
  <si>
    <t>8h30 carreleur/wc</t>
  </si>
  <si>
    <t>8h15 carreleur/wc</t>
  </si>
  <si>
    <t>Collège Buclos</t>
  </si>
  <si>
    <t>10h C.Jonville</t>
  </si>
  <si>
    <t>9h30 Dr Arlot</t>
  </si>
  <si>
    <t>Fr mal à l'œil droit</t>
  </si>
  <si>
    <t>laver Laguna</t>
  </si>
  <si>
    <t>9h Notaire</t>
  </si>
  <si>
    <t>Marché/Odette</t>
  </si>
  <si>
    <t>10h dép Blanchet</t>
  </si>
  <si>
    <t>2 allemands Porte de France</t>
  </si>
  <si>
    <t>9h55 café</t>
  </si>
  <si>
    <t>9h45 Fr thalasso</t>
  </si>
  <si>
    <t>surtout à</t>
  </si>
  <si>
    <t>9h45 carreleur/wc</t>
  </si>
  <si>
    <t>frises</t>
  </si>
  <si>
    <t>Mr Lambert/placard</t>
  </si>
  <si>
    <t>10h15 Pro Alpes</t>
  </si>
  <si>
    <t>labo Granier</t>
  </si>
  <si>
    <t>Sorofi/cuvette</t>
  </si>
  <si>
    <t>Cl Hollard</t>
  </si>
  <si>
    <t>10h Fr Catherine</t>
  </si>
  <si>
    <t>1er tour</t>
  </si>
  <si>
    <t>10h30 Fr N.Pichot</t>
  </si>
  <si>
    <t>Ostéo Grenoble</t>
  </si>
  <si>
    <t>10h Fr coiffeur</t>
  </si>
  <si>
    <t>Dublin</t>
  </si>
  <si>
    <t>Ring of Beara</t>
  </si>
  <si>
    <t>Murkross Housse</t>
  </si>
  <si>
    <t>Dingle</t>
  </si>
  <si>
    <t>Cliffs of Moher</t>
  </si>
  <si>
    <t>10h Fr Dr Chevallier</t>
  </si>
  <si>
    <t>Carrefour/GPS</t>
  </si>
  <si>
    <t>10h30 O.Harnoix</t>
  </si>
  <si>
    <t>10h SG</t>
  </si>
  <si>
    <t>Fr selles/labo</t>
  </si>
  <si>
    <t>selles/labo</t>
  </si>
  <si>
    <t>Pot chez Manu</t>
  </si>
  <si>
    <t>Attestation/</t>
  </si>
  <si>
    <t>Album Alice</t>
  </si>
  <si>
    <t>Dossiers</t>
  </si>
  <si>
    <t>10h Mestre/wc</t>
  </si>
  <si>
    <t>10h Placard, cache</t>
  </si>
  <si>
    <t>Paye déc</t>
  </si>
  <si>
    <t>11h30 Fr lecture</t>
  </si>
  <si>
    <t>11h Fr avec Bernadette</t>
  </si>
  <si>
    <t>Aude Richard</t>
  </si>
  <si>
    <t>retour</t>
  </si>
  <si>
    <t>11h45 kine balnéo</t>
  </si>
  <si>
    <t>carrelages</t>
  </si>
  <si>
    <t>11h Lahgglo</t>
  </si>
  <si>
    <t>11h30 Fr dentiste</t>
  </si>
  <si>
    <t>11h30 vote</t>
  </si>
  <si>
    <t>Pb odeur</t>
  </si>
  <si>
    <t>11h30 livraison</t>
  </si>
  <si>
    <t>dej buffet gare</t>
  </si>
  <si>
    <t>Calèche</t>
  </si>
  <si>
    <t>Pointe</t>
  </si>
  <si>
    <t>11h Sagonne</t>
  </si>
  <si>
    <t>P.Blanchet</t>
  </si>
  <si>
    <t>ouverture compte capitalisation</t>
  </si>
  <si>
    <t>Ayguinards/DL</t>
  </si>
  <si>
    <t>gym/Leclercq</t>
  </si>
  <si>
    <t>marche rapide</t>
  </si>
  <si>
    <t>photo/papier</t>
  </si>
  <si>
    <t>10h45 Dr Schneider</t>
  </si>
  <si>
    <t>10h30 Fabrique</t>
  </si>
  <si>
    <t>Casto/bouton</t>
  </si>
  <si>
    <t>wc/Mr Lambert</t>
  </si>
  <si>
    <t>12h Repas CSR</t>
  </si>
  <si>
    <t>12h30 dej Home</t>
  </si>
  <si>
    <t>12h25 Fr</t>
  </si>
  <si>
    <t>12h30 dej Younès</t>
  </si>
  <si>
    <t>Dej Atl Oak</t>
  </si>
  <si>
    <t>docs Scot</t>
  </si>
  <si>
    <t>12h30 Dej chez</t>
  </si>
  <si>
    <t>lait caillé</t>
  </si>
  <si>
    <t>12h Fr déj</t>
  </si>
  <si>
    <t>congélateur</t>
  </si>
  <si>
    <t>12h bus gare</t>
  </si>
  <si>
    <t>Kinsale</t>
  </si>
  <si>
    <t>Dej Castletown bere</t>
  </si>
  <si>
    <t>Dj Killarney</t>
  </si>
  <si>
    <t>Dej Dingle</t>
  </si>
  <si>
    <t>Dej Lahinch</t>
  </si>
  <si>
    <t>retour d'Aix</t>
  </si>
  <si>
    <t>Dej chez</t>
  </si>
  <si>
    <t>Dej Home</t>
  </si>
  <si>
    <t>12.10 Meylan</t>
  </si>
  <si>
    <t>Dej chez Clercs</t>
  </si>
  <si>
    <t xml:space="preserve"> +Bernard/Annette</t>
  </si>
  <si>
    <t>Caty/Rochette</t>
  </si>
  <si>
    <t>12h Repas</t>
  </si>
  <si>
    <t>11h Fr Dr Jourdan Jambon</t>
  </si>
  <si>
    <t>11h30 Fr, Catherine</t>
  </si>
  <si>
    <t>Métropolitaine</t>
  </si>
  <si>
    <t>Fr dej crèperie</t>
  </si>
  <si>
    <t>12h dej Alice dej</t>
  </si>
  <si>
    <t>Dej Bonboillon</t>
  </si>
  <si>
    <t>PLM/Chamrousse</t>
  </si>
  <si>
    <t>récup Maya</t>
  </si>
  <si>
    <t>13h30 Fr Renata</t>
  </si>
  <si>
    <t>13h dej Wok Asia</t>
  </si>
  <si>
    <t>Marie Odile</t>
  </si>
  <si>
    <t>13h30 Fr poste/mairie</t>
  </si>
  <si>
    <t>13h bus gare</t>
  </si>
  <si>
    <t>picnic market</t>
  </si>
  <si>
    <t>Hennighans</t>
  </si>
  <si>
    <t xml:space="preserve"> + café</t>
  </si>
  <si>
    <t>Alice dej maison</t>
  </si>
  <si>
    <t>spectacle</t>
  </si>
  <si>
    <t>Filet mignon</t>
  </si>
  <si>
    <t>13h Entre Deux</t>
  </si>
  <si>
    <t>12h Fr dej Annie</t>
  </si>
  <si>
    <t>CSR Schneider</t>
  </si>
  <si>
    <t>Vx Chène/Marie Odile</t>
  </si>
  <si>
    <t>cadeau Alice</t>
  </si>
  <si>
    <t>Alpes Congrès</t>
  </si>
  <si>
    <t>13h Forum</t>
  </si>
  <si>
    <t>14h Fr chez C.Ferrieux</t>
  </si>
  <si>
    <t>Fr rencontre</t>
  </si>
  <si>
    <t>Edelweiss</t>
  </si>
  <si>
    <t>14h Uniforrmation</t>
  </si>
  <si>
    <t>14h Hollard</t>
  </si>
  <si>
    <t>15h Fr N. Pichot</t>
  </si>
  <si>
    <t>14h Thibault</t>
  </si>
  <si>
    <t>14h40 ciné Chavant</t>
  </si>
  <si>
    <t>Expo Verdun</t>
  </si>
  <si>
    <t>Fnac (souris)</t>
  </si>
  <si>
    <t>BPA/CE/Carrefour</t>
  </si>
  <si>
    <t>réservation</t>
  </si>
  <si>
    <t xml:space="preserve">Ballade </t>
  </si>
  <si>
    <t>Ross Castle</t>
  </si>
  <si>
    <t>Feu Vert</t>
  </si>
  <si>
    <t>Dej près Lyon</t>
  </si>
  <si>
    <t>médiéval</t>
  </si>
  <si>
    <t>1001 piles/</t>
  </si>
  <si>
    <t>13h15 Dép La Bresse</t>
  </si>
  <si>
    <t>14h30 Fr Mairie</t>
  </si>
  <si>
    <t>Places</t>
  </si>
  <si>
    <t>14h30 Fr Annie</t>
  </si>
  <si>
    <t>Mercure Meylan</t>
  </si>
  <si>
    <t>14h P.Chauhuri</t>
  </si>
  <si>
    <t>Fr, Aurélie, lib SMH</t>
  </si>
  <si>
    <t>12h45 Dej</t>
  </si>
  <si>
    <t>Café Dutel</t>
  </si>
  <si>
    <t>Métropolitain</t>
  </si>
  <si>
    <t>14h30 Musée</t>
  </si>
  <si>
    <t>14h Alice paquets</t>
  </si>
  <si>
    <t>Renata SMH</t>
  </si>
  <si>
    <t>réparer veste</t>
  </si>
  <si>
    <t>Fr banque</t>
  </si>
  <si>
    <t>Fr ballade</t>
  </si>
  <si>
    <t>Annie/Anne/Catherine</t>
  </si>
  <si>
    <t>Cath/Car/Ed/frère</t>
  </si>
  <si>
    <t>Visite C. Jonville</t>
  </si>
  <si>
    <t>Mince alors</t>
  </si>
  <si>
    <t>Expo Capucins</t>
  </si>
  <si>
    <t>Fr scrab Annie/Cath</t>
  </si>
  <si>
    <t>café maison</t>
  </si>
  <si>
    <t>13h Zaina</t>
  </si>
  <si>
    <t>14h30 Fr Chambéry</t>
  </si>
  <si>
    <t>voiture Brest</t>
  </si>
  <si>
    <t>Lans en Vercors</t>
  </si>
  <si>
    <t>15.50 Lyon</t>
  </si>
  <si>
    <t>Bantry</t>
  </si>
  <si>
    <t>Agadoe heights</t>
  </si>
  <si>
    <t>Carran</t>
  </si>
  <si>
    <t>Discount Déco</t>
  </si>
  <si>
    <t>Fr marche Aurélie</t>
  </si>
  <si>
    <t>SG/dépôt dossier</t>
  </si>
  <si>
    <t>Ballade le long</t>
  </si>
  <si>
    <t>pinic</t>
  </si>
  <si>
    <t>pôle scientifique</t>
  </si>
  <si>
    <t>15h Asia Star</t>
  </si>
  <si>
    <t>par Suisse</t>
  </si>
  <si>
    <t>bénévole</t>
  </si>
  <si>
    <t>Shoping</t>
  </si>
  <si>
    <t>15h Fr ciné</t>
  </si>
  <si>
    <t>27 pers</t>
  </si>
  <si>
    <t>Caisse d'Epargne</t>
  </si>
  <si>
    <t>15h50 Skyfall</t>
  </si>
  <si>
    <t>Anne,Annie</t>
  </si>
  <si>
    <t>Manteau,chèque</t>
  </si>
  <si>
    <t>Home/Jonville</t>
  </si>
  <si>
    <t xml:space="preserve">Fabrique </t>
  </si>
  <si>
    <t>Dauphinois</t>
  </si>
  <si>
    <t>Casto/Ayguinards</t>
  </si>
  <si>
    <t>Fr, ville Annie</t>
  </si>
  <si>
    <t>Simon dentiste</t>
  </si>
  <si>
    <t>15h10 Arr La Bresse</t>
  </si>
  <si>
    <t>ensuite</t>
  </si>
  <si>
    <t>Bernadette</t>
  </si>
  <si>
    <t>Villard de Lans</t>
  </si>
  <si>
    <t>16h Fr échographie</t>
  </si>
  <si>
    <t>et mairie</t>
  </si>
  <si>
    <t>à Carrefour</t>
  </si>
  <si>
    <t xml:space="preserve">promenade </t>
  </si>
  <si>
    <t>Fr promenade</t>
  </si>
  <si>
    <t>16h BPA/virement</t>
  </si>
  <si>
    <t>14h45 FR rhumato</t>
  </si>
  <si>
    <t>16h Fr</t>
  </si>
  <si>
    <t xml:space="preserve">16h15 Fr </t>
  </si>
  <si>
    <t>Fnac/1001 piles</t>
  </si>
  <si>
    <t>parc</t>
  </si>
  <si>
    <t>16h rempl</t>
  </si>
  <si>
    <t>Babette  à la maison</t>
  </si>
  <si>
    <t>16h30 Fr kiné</t>
  </si>
  <si>
    <t>Voisine tisane</t>
  </si>
  <si>
    <t>Décath/Castorama</t>
  </si>
  <si>
    <t>Fr mairie Anne</t>
  </si>
  <si>
    <t>16h Opti St Ismier</t>
  </si>
  <si>
    <t>15h30 en ville</t>
  </si>
  <si>
    <t>Aer Lingus 553</t>
  </si>
  <si>
    <t>Glengariff</t>
  </si>
  <si>
    <t>Killarney</t>
  </si>
  <si>
    <t>Ferry Tarbert</t>
  </si>
  <si>
    <t>Dolmen</t>
  </si>
  <si>
    <t>16h30 Fr Mairie/</t>
  </si>
  <si>
    <t>Lorie/Entrepôt</t>
  </si>
  <si>
    <t>du Cher</t>
  </si>
  <si>
    <t>Ballade Sappey</t>
  </si>
  <si>
    <t>16h30 Fr</t>
  </si>
  <si>
    <t>Dde subvention</t>
  </si>
  <si>
    <t>spot</t>
  </si>
  <si>
    <t>Décath/Eau Vive</t>
  </si>
  <si>
    <t>Vélo pt Domène</t>
  </si>
  <si>
    <t>Jeunes allemands</t>
  </si>
  <si>
    <t>Vima/Géant</t>
  </si>
  <si>
    <t>16h UQBGP</t>
  </si>
  <si>
    <t>Barcelonettes</t>
  </si>
  <si>
    <t>Lettes attestations</t>
  </si>
  <si>
    <t>Bricoman/achat peinture façade Mozaik mono 10l base 2 ref 408513</t>
  </si>
  <si>
    <t>bureau tabac</t>
  </si>
  <si>
    <t>Fr, courses ville</t>
  </si>
  <si>
    <t>Fr, ville Sandrine</t>
  </si>
  <si>
    <t>Barraux/Alpe</t>
  </si>
  <si>
    <t>Carrefour(photos)</t>
  </si>
  <si>
    <t>Fr, pot AVF</t>
  </si>
  <si>
    <t>et Alice</t>
  </si>
  <si>
    <t>Fr, Al vètements la Remise</t>
  </si>
  <si>
    <t>16h30 Fr, Dr</t>
  </si>
  <si>
    <t>15h30 Arr Alice</t>
  </si>
  <si>
    <t>17H Qdv</t>
  </si>
  <si>
    <t>rue F. Poulat</t>
  </si>
  <si>
    <t>Lyon rue de la Ré</t>
  </si>
  <si>
    <t>Fr Renata/tel</t>
  </si>
  <si>
    <t>ophtalmo</t>
  </si>
  <si>
    <t>17h J. Mouro</t>
  </si>
  <si>
    <t>S. Berger</t>
  </si>
  <si>
    <t>(poignée,pistolet)</t>
  </si>
  <si>
    <t>Boulanger (congélateur)</t>
  </si>
  <si>
    <t>Fr Dr Baccam</t>
  </si>
  <si>
    <t>Fnac/Arthaud</t>
  </si>
  <si>
    <t>17.05 Dublin</t>
  </si>
  <si>
    <t>Ladies View</t>
  </si>
  <si>
    <t>Poulnabrone</t>
  </si>
  <si>
    <t>Charlas/connecteur</t>
  </si>
  <si>
    <t>passeport</t>
  </si>
  <si>
    <t>17.55 St Doulchard</t>
  </si>
  <si>
    <t>Marais</t>
  </si>
  <si>
    <t>Uriage ballade</t>
  </si>
  <si>
    <t>acuponcture</t>
  </si>
  <si>
    <t xml:space="preserve">Paquet/savon </t>
  </si>
  <si>
    <t>crevaison</t>
  </si>
  <si>
    <t>Ikeéa/Gd Place/Giga</t>
  </si>
  <si>
    <t>point activités</t>
  </si>
  <si>
    <t>17h15 Fr Dr Curatella</t>
  </si>
  <si>
    <t>17h chez Picard</t>
  </si>
  <si>
    <t>Paiement diges,LGM</t>
  </si>
  <si>
    <t>travaux maison</t>
  </si>
  <si>
    <t>Le 5/boisson</t>
  </si>
  <si>
    <t>Fr, hopital M.Mathieu</t>
  </si>
  <si>
    <t>distri Echo Meylan</t>
  </si>
  <si>
    <t>Spot salle de bains</t>
  </si>
  <si>
    <t>16h30 coiffeur</t>
  </si>
  <si>
    <t>Aude/johann</t>
  </si>
  <si>
    <t>Bar en face</t>
  </si>
  <si>
    <t>18h30 Café des Arts</t>
  </si>
  <si>
    <t>Café</t>
  </si>
  <si>
    <t>prep Scot</t>
  </si>
  <si>
    <t>18h Scot</t>
  </si>
  <si>
    <t>retour Renata/Géant</t>
  </si>
  <si>
    <t>Nettoyer 2 marches</t>
  </si>
  <si>
    <t>18h diner</t>
  </si>
  <si>
    <t>18h Dplts</t>
  </si>
  <si>
    <t>devis peintre</t>
  </si>
  <si>
    <t xml:space="preserve">Apéritif </t>
  </si>
  <si>
    <t>retour Meylan</t>
  </si>
  <si>
    <t>Doolin(19h)</t>
  </si>
  <si>
    <t>Doolin marche</t>
  </si>
  <si>
    <t>install spot</t>
  </si>
  <si>
    <t>réparation maison</t>
  </si>
  <si>
    <t>Fr, judo</t>
  </si>
  <si>
    <t>Fr, Rima/Taravo</t>
  </si>
  <si>
    <t>17h Fr kiné</t>
  </si>
  <si>
    <t>18h Retour Fr</t>
  </si>
  <si>
    <t>coupeur de feu</t>
  </si>
  <si>
    <t>champagne</t>
  </si>
  <si>
    <t>S.Bellini/march rap</t>
  </si>
  <si>
    <t>Juliette/judo</t>
  </si>
  <si>
    <t>Aurélie/album</t>
  </si>
  <si>
    <t>Qdv</t>
  </si>
  <si>
    <t>18h30 Vernissage</t>
  </si>
  <si>
    <t>rectorat</t>
  </si>
  <si>
    <t>Densification</t>
  </si>
  <si>
    <t>18h45 ciné Echirolles</t>
  </si>
  <si>
    <t>19h30 décès</t>
  </si>
  <si>
    <t>salle audio</t>
  </si>
  <si>
    <t>18h30 Diner</t>
  </si>
  <si>
    <t>Fr Décathlon</t>
  </si>
  <si>
    <t>19h Pizzeria</t>
  </si>
  <si>
    <t>Fanny/parents</t>
  </si>
  <si>
    <t>pour moi</t>
  </si>
  <si>
    <t>Rainbow Glengariff</t>
  </si>
  <si>
    <t>Danny Man Pub</t>
  </si>
  <si>
    <t>Caragh Restaurant</t>
  </si>
  <si>
    <t>Pub O'Connors</t>
  </si>
  <si>
    <t>Pub Mc Dermott's</t>
  </si>
  <si>
    <t>Alice arrive</t>
  </si>
  <si>
    <t>Diner chez Clercs</t>
  </si>
  <si>
    <t>Diner Clercs</t>
  </si>
  <si>
    <t>F.Richard pot</t>
  </si>
  <si>
    <t>19h15 arr Meylan</t>
  </si>
  <si>
    <t>avec Juliette</t>
  </si>
  <si>
    <t>d"Aix /Annie</t>
  </si>
  <si>
    <t>Ducrocq</t>
  </si>
  <si>
    <t>Dégivrage</t>
  </si>
  <si>
    <t>expo Centre Arts</t>
  </si>
  <si>
    <t>Atl Oak/Bée</t>
  </si>
  <si>
    <t>20h Cirque du Soleil</t>
  </si>
  <si>
    <t>Nos Plus belles</t>
  </si>
  <si>
    <t>Tisane/chartreuse</t>
  </si>
  <si>
    <t>20h diner Alice</t>
  </si>
  <si>
    <t>chez Marcelle</t>
  </si>
  <si>
    <t>chez Picards</t>
  </si>
  <si>
    <t>Fuite mal vaisselle</t>
  </si>
  <si>
    <t>Ht Meylan</t>
  </si>
  <si>
    <t>Gorde/Picards</t>
  </si>
  <si>
    <t>car CI invalide</t>
  </si>
  <si>
    <t>Findlater Pub Howth</t>
  </si>
  <si>
    <t>Musique pubs</t>
  </si>
  <si>
    <t>Musique</t>
  </si>
  <si>
    <t>Cédric/Delphine</t>
  </si>
  <si>
    <t>Concert</t>
  </si>
  <si>
    <t>F. Richard/</t>
  </si>
  <si>
    <t>Fr marche/télé</t>
  </si>
  <si>
    <t>Rdv parc</t>
  </si>
  <si>
    <t xml:space="preserve">Allemands </t>
  </si>
  <si>
    <t>congel/F.Richard</t>
  </si>
  <si>
    <t>20h Accueil nx</t>
  </si>
  <si>
    <t>dine maison</t>
  </si>
  <si>
    <t>20h Amphitrion</t>
  </si>
  <si>
    <t>dine ville</t>
  </si>
  <si>
    <t>Halle Garnier Lyon</t>
  </si>
  <si>
    <t>Mc Do/à la maison</t>
  </si>
  <si>
    <t>avec frère Christian</t>
  </si>
  <si>
    <t>3 tableaux, 1 livre</t>
  </si>
  <si>
    <t>Sandrine/Hugo</t>
  </si>
  <si>
    <t xml:space="preserve"> +Bées</t>
  </si>
  <si>
    <t>Ferryview House</t>
  </si>
  <si>
    <t>Islandview Killarney</t>
  </si>
  <si>
    <t>Beautys House</t>
  </si>
  <si>
    <t>Pairc Lodge</t>
  </si>
  <si>
    <t>Somme</t>
  </si>
  <si>
    <t>Changetai</t>
  </si>
  <si>
    <t>arrivée</t>
  </si>
  <si>
    <t>Ayguinards/Sandrine</t>
  </si>
  <si>
    <t>dorment à la maison</t>
  </si>
  <si>
    <t>Cion Fêtes</t>
  </si>
  <si>
    <t>drapeaux</t>
  </si>
  <si>
    <t>AVF/Décibeldonne/Pristi</t>
  </si>
  <si>
    <t>Cath?Franç,Ali/Sim</t>
  </si>
  <si>
    <t>avec Ludovic</t>
  </si>
  <si>
    <t>Forum Libération à MC2</t>
  </si>
  <si>
    <t>8h30 Fr Dr</t>
  </si>
  <si>
    <t>8h30 FR kiné</t>
  </si>
  <si>
    <t>SG, poste</t>
  </si>
  <si>
    <t>Livraison alim</t>
  </si>
  <si>
    <t>F.Richard parquet</t>
  </si>
  <si>
    <t>8h30 peintre/wc</t>
  </si>
  <si>
    <t>8h25 peintre/wc</t>
  </si>
  <si>
    <t>8h20 peintre/wc</t>
  </si>
  <si>
    <t>8h30 Fr, Iraj</t>
  </si>
  <si>
    <t>Pain</t>
  </si>
  <si>
    <t>9h30 Gauche</t>
  </si>
  <si>
    <t>9h rdv</t>
  </si>
  <si>
    <t>9h Fr scanner</t>
  </si>
  <si>
    <t>ont dormi à la maison</t>
  </si>
  <si>
    <t>9h Ballade</t>
  </si>
  <si>
    <t>9h Cath Jonville</t>
  </si>
  <si>
    <t>Pentecote</t>
  </si>
  <si>
    <t xml:space="preserve">9h Scot </t>
  </si>
  <si>
    <t>Doolin</t>
  </si>
  <si>
    <t>9h Echo/Imp ND</t>
  </si>
  <si>
    <t>Sac couch/garage</t>
  </si>
  <si>
    <t>9h45 Modelage</t>
  </si>
  <si>
    <t>11h Fr coiffeur</t>
  </si>
  <si>
    <t>9h dép Péret</t>
  </si>
  <si>
    <t>Dépôt chèques</t>
  </si>
  <si>
    <t>Chèques</t>
  </si>
  <si>
    <t>Dépôt ch BPA</t>
  </si>
  <si>
    <t>Alice/Simon Paris</t>
  </si>
  <si>
    <t>Départ Aude</t>
  </si>
  <si>
    <t>11h Odlo</t>
  </si>
  <si>
    <t>11h ouverture</t>
  </si>
  <si>
    <t>10h Classes</t>
  </si>
  <si>
    <t>moderne</t>
  </si>
  <si>
    <t>10h cérémonie</t>
  </si>
  <si>
    <t>10h Fr psy/Pichot</t>
  </si>
  <si>
    <t>Vercors</t>
  </si>
  <si>
    <t>Signaleur n° 9</t>
  </si>
  <si>
    <t>10h30 chez Nadine</t>
  </si>
  <si>
    <t>7 ch Accacias</t>
  </si>
  <si>
    <t>Galway</t>
  </si>
  <si>
    <t>aéroport</t>
  </si>
  <si>
    <t>Fr local AVF</t>
  </si>
  <si>
    <t>Dej Le Café Carrefour</t>
  </si>
  <si>
    <t>Juliette/AVF</t>
  </si>
  <si>
    <t>Poste/Salaires</t>
  </si>
  <si>
    <t>Pré Gourmand</t>
  </si>
  <si>
    <t>Poste/DL</t>
  </si>
  <si>
    <t>10h20 Valence</t>
  </si>
  <si>
    <t>11h Baptème</t>
  </si>
  <si>
    <t>16479.80 €</t>
  </si>
  <si>
    <t>Zumba</t>
  </si>
  <si>
    <t>Buro+ SMH</t>
  </si>
  <si>
    <t>Johann,Alice</t>
  </si>
  <si>
    <t>Journal</t>
  </si>
  <si>
    <t>10h Dép La Bresse</t>
  </si>
  <si>
    <t>achat sous pull</t>
  </si>
  <si>
    <t>11h30 Justice</t>
  </si>
  <si>
    <t>populaires</t>
  </si>
  <si>
    <t>11h30 L'eau</t>
  </si>
  <si>
    <t>11h BPA/Ducrocq</t>
  </si>
  <si>
    <t>Christian Jonville</t>
  </si>
  <si>
    <t>Fr/Alice Grand Place</t>
  </si>
  <si>
    <t>12h Alice/Simon</t>
  </si>
  <si>
    <t>11h45 Fr kiné</t>
  </si>
  <si>
    <t>Caropolis</t>
  </si>
  <si>
    <t>11h Fr AVF</t>
  </si>
  <si>
    <t>Chemin de la Dhuy</t>
  </si>
  <si>
    <t>11h Fr/Nad départ gare</t>
  </si>
  <si>
    <t>E. Capuozo</t>
  </si>
  <si>
    <t>rendre voit</t>
  </si>
  <si>
    <t>11h Fr picnic</t>
  </si>
  <si>
    <t>Départ Caro/Layna</t>
  </si>
  <si>
    <t>10h45 Qi Qoung</t>
  </si>
  <si>
    <t>Covoiturage Jacqueline</t>
  </si>
  <si>
    <t>Asaëlle</t>
  </si>
  <si>
    <t>11h débr/forum</t>
  </si>
  <si>
    <t>fiscale</t>
  </si>
  <si>
    <t>11h30 Europe</t>
  </si>
  <si>
    <t>Buffet /Corenc</t>
  </si>
  <si>
    <t>à la gare</t>
  </si>
  <si>
    <t>Dej refuge</t>
  </si>
  <si>
    <t>instal Mairie</t>
  </si>
  <si>
    <t>Déj Paélla</t>
  </si>
  <si>
    <t>Dej Caro/Layna</t>
  </si>
  <si>
    <t>Montre/Carrefour</t>
  </si>
  <si>
    <t>déj Fat Freddy's</t>
  </si>
  <si>
    <t>12.05 Dublin</t>
  </si>
  <si>
    <t>Dej Chez Clerc</t>
  </si>
  <si>
    <t>Dej chez BMF</t>
  </si>
  <si>
    <t>Pte Dinan</t>
  </si>
  <si>
    <t>Dej Cornangher</t>
  </si>
  <si>
    <t>12h30 Fr kiné</t>
  </si>
  <si>
    <t>12h dej F.Richard</t>
  </si>
  <si>
    <t>12h Dej Carrefour Meylan</t>
  </si>
  <si>
    <t>Gymn Ayguinards</t>
  </si>
  <si>
    <t>Péret</t>
  </si>
  <si>
    <t>12h Fr, dej C.Niel</t>
  </si>
  <si>
    <t>Dej Rd Point</t>
  </si>
  <si>
    <t>pouvoir économique</t>
  </si>
  <si>
    <t>14h Annie ballade</t>
  </si>
  <si>
    <t>13h30 crémation</t>
  </si>
  <si>
    <t>La Mandibule</t>
  </si>
  <si>
    <t>Dej gare</t>
  </si>
  <si>
    <t>de Gève</t>
  </si>
  <si>
    <t>13h30 Fr AVF</t>
  </si>
  <si>
    <t>13h55 Fr Lyon St Ex</t>
  </si>
  <si>
    <t>Aer Lingus 552</t>
  </si>
  <si>
    <t>récup Juliette/Hugo</t>
  </si>
  <si>
    <t>Paie</t>
  </si>
  <si>
    <t>Dej Pont Aven</t>
  </si>
  <si>
    <t xml:space="preserve"> +Caroline</t>
  </si>
  <si>
    <t>Crozon</t>
  </si>
  <si>
    <t>Belle Isle en Terre</t>
  </si>
  <si>
    <t xml:space="preserve"> +Julliette/Hugo</t>
  </si>
  <si>
    <t>13h30 Fr/F.Richard</t>
  </si>
  <si>
    <t>Fr, shoping</t>
  </si>
  <si>
    <t>Odysséum</t>
  </si>
  <si>
    <t>Dej Cabrières</t>
  </si>
  <si>
    <t>Richards</t>
  </si>
  <si>
    <t>14h Fr Dr Aslot</t>
  </si>
  <si>
    <t>14h30 F. Hollande</t>
  </si>
  <si>
    <t>14h30 S. Royal</t>
  </si>
  <si>
    <t>14h Les médias</t>
  </si>
  <si>
    <t>15h Rdv SG</t>
  </si>
  <si>
    <t>14h Fr soutien scolaire</t>
  </si>
  <si>
    <t>Fleurs/Ile Verte</t>
  </si>
  <si>
    <t>14h Fr soutien</t>
  </si>
  <si>
    <t>14h30 Fr dentiste</t>
  </si>
  <si>
    <t>avec Cath Jonville</t>
  </si>
  <si>
    <t>14h Scrabble</t>
  </si>
  <si>
    <t>15h Rencontre</t>
  </si>
  <si>
    <t>14h30 Uriage</t>
  </si>
  <si>
    <t>14h Fr radio</t>
  </si>
  <si>
    <t>Easyjet 4317</t>
  </si>
  <si>
    <t>Galaway</t>
  </si>
  <si>
    <t>Fr France à la maison</t>
  </si>
  <si>
    <t>picnic Capucins</t>
  </si>
  <si>
    <t>UQBGP juin</t>
  </si>
  <si>
    <t>piles bouton</t>
  </si>
  <si>
    <t>14h St Doulcharf</t>
  </si>
  <si>
    <t>Courses Leclerc</t>
  </si>
  <si>
    <t>Vivaine Cornangher</t>
  </si>
  <si>
    <t>Piscine/Hugo</t>
  </si>
  <si>
    <t>Dessert</t>
  </si>
  <si>
    <t>Alinéa,rideaux</t>
  </si>
  <si>
    <t>14h Fr, M Pernet</t>
  </si>
  <si>
    <t>Y.Faure</t>
  </si>
  <si>
    <t>14h Fr en ville</t>
  </si>
  <si>
    <t>Cartoosh</t>
  </si>
  <si>
    <t>Dej Polygone</t>
  </si>
  <si>
    <t>Le Sanglier</t>
  </si>
  <si>
    <t>Paie UQBGP</t>
  </si>
  <si>
    <t>Carrefour/charriot</t>
  </si>
  <si>
    <t>14h M.Mathieu</t>
  </si>
  <si>
    <t>Achat sous pull</t>
  </si>
  <si>
    <t>Fr Gémo</t>
  </si>
  <si>
    <t>PLU/Ozil</t>
  </si>
  <si>
    <t>crédibles</t>
  </si>
  <si>
    <t>16h45 colombarium cimetière Grenoble</t>
  </si>
  <si>
    <t>15h Fr acuponctrice</t>
  </si>
  <si>
    <t>Autrans</t>
  </si>
  <si>
    <t>Annie/Catherine</t>
  </si>
  <si>
    <t>Mr Rochet/SG</t>
  </si>
  <si>
    <t>avec M.Sala</t>
  </si>
  <si>
    <t>dos</t>
  </si>
  <si>
    <t>15h35 Brest</t>
  </si>
  <si>
    <t>15.10 Lyon</t>
  </si>
  <si>
    <t>Optical Center</t>
  </si>
  <si>
    <t>Plage Cosen</t>
  </si>
  <si>
    <t>Ballade Brest</t>
  </si>
  <si>
    <t>Penn Hir</t>
  </si>
  <si>
    <t>Gouesnou</t>
  </si>
  <si>
    <t>Françoise Auffret</t>
  </si>
  <si>
    <t>15h résultats labo</t>
  </si>
  <si>
    <t>Fr Copy Meylan</t>
  </si>
  <si>
    <t>Fr/Juliette/AVF</t>
  </si>
  <si>
    <t>F &amp; B Richard</t>
  </si>
  <si>
    <t>docs Volley</t>
  </si>
  <si>
    <t>15h15 Fr Dr Moiroud</t>
  </si>
  <si>
    <t>Ducrocq/zumba</t>
  </si>
  <si>
    <t>15h30 Fr Dr</t>
  </si>
  <si>
    <t>Fr, SMH, scrap</t>
  </si>
  <si>
    <t>Impri ND/Echo</t>
  </si>
  <si>
    <t>Le Hohneck</t>
  </si>
  <si>
    <t>Café Manu/</t>
  </si>
  <si>
    <t>Fr, FR Carrefour</t>
  </si>
  <si>
    <t>Odlo</t>
  </si>
  <si>
    <t>avec MF Bée</t>
  </si>
  <si>
    <t>16h30 Droite-gauche</t>
  </si>
  <si>
    <t>cimet St Roch</t>
  </si>
  <si>
    <t>16h Conf CSR</t>
  </si>
  <si>
    <t>16h Mestre/WC</t>
  </si>
  <si>
    <t>paye mai</t>
  </si>
  <si>
    <t>F &amp; JP Richard</t>
  </si>
  <si>
    <t>bus</t>
  </si>
  <si>
    <t>lunettes Hugo</t>
  </si>
  <si>
    <t>Quimper</t>
  </si>
  <si>
    <t>Camaret</t>
  </si>
  <si>
    <t>16h Fr Dr Chevallier</t>
  </si>
  <si>
    <t>Poste/Prestataires</t>
  </si>
  <si>
    <t>Tour Meylan</t>
  </si>
  <si>
    <t>C. Lafosse/SCR</t>
  </si>
  <si>
    <t>16h Fr, Mairie</t>
  </si>
  <si>
    <t>Laver Laguna</t>
  </si>
  <si>
    <t>15h15 Péret</t>
  </si>
  <si>
    <t>Fr, Anne scrabble</t>
  </si>
  <si>
    <t>Curatella</t>
  </si>
  <si>
    <t>Attestat Ev corp</t>
  </si>
  <si>
    <t>Courriers</t>
  </si>
  <si>
    <t>Fixer aérateur</t>
  </si>
  <si>
    <t>15h45 elect/wc</t>
  </si>
  <si>
    <t xml:space="preserve"> Arr Florent,</t>
  </si>
  <si>
    <t>Danny</t>
  </si>
  <si>
    <t>17h AS partent</t>
  </si>
  <si>
    <t>Uriage/Sandrine</t>
  </si>
  <si>
    <t>Corenc</t>
  </si>
  <si>
    <t>17h30 Inauguration</t>
  </si>
  <si>
    <t>Fr marche Marie Annick</t>
  </si>
  <si>
    <t>pot Alice</t>
  </si>
  <si>
    <t>Fnac (Irlande)</t>
  </si>
  <si>
    <t>Sardaigne</t>
  </si>
  <si>
    <t>17h visite</t>
  </si>
  <si>
    <t>tram</t>
  </si>
  <si>
    <t>Fr Mairie/AVF</t>
  </si>
  <si>
    <t>Mairie</t>
  </si>
  <si>
    <t>17h50 Nantes</t>
  </si>
  <si>
    <t>17h Fr Mairie</t>
  </si>
  <si>
    <t>Alim HP Bertrand</t>
  </si>
  <si>
    <t>17h SG +2000/av</t>
  </si>
  <si>
    <t>Fr Karcher terrasse</t>
  </si>
  <si>
    <t>Isol bureau</t>
  </si>
  <si>
    <t>Laverie Ile Verte</t>
  </si>
  <si>
    <t>plaque/spots</t>
  </si>
  <si>
    <t>17h45 Hugo/Juliette</t>
  </si>
  <si>
    <t>Al,Ay,B, J</t>
  </si>
  <si>
    <t>Christelle,Lou</t>
  </si>
  <si>
    <t>Françoise thé</t>
  </si>
  <si>
    <t>Apicil</t>
  </si>
  <si>
    <t>18h30 les</t>
  </si>
  <si>
    <t>Restaurant</t>
  </si>
  <si>
    <t>18h30 Cluq</t>
  </si>
  <si>
    <t>Fr chez couturière</t>
  </si>
  <si>
    <t>Aurélie Ducrocq</t>
  </si>
  <si>
    <t>18h départ</t>
  </si>
  <si>
    <t>bus pour Meylan</t>
  </si>
  <si>
    <t>18h30 Fi.mi.tsa</t>
  </si>
  <si>
    <t>Hotel Ibis</t>
  </si>
  <si>
    <t>Pharm/F.Richard</t>
  </si>
  <si>
    <t>Dicussion "garage"</t>
  </si>
  <si>
    <t>Fr range aff</t>
  </si>
  <si>
    <t>18h30 Russe mardi</t>
  </si>
  <si>
    <t>Retour ch hote</t>
  </si>
  <si>
    <t>isolant/filtre</t>
  </si>
  <si>
    <t>couverture bz</t>
  </si>
  <si>
    <t>ça marche</t>
  </si>
  <si>
    <t>gare pour 18h26</t>
  </si>
  <si>
    <t>Didier et Robin/</t>
  </si>
  <si>
    <t>Effraction</t>
  </si>
  <si>
    <t>montagnes</t>
  </si>
  <si>
    <t>prés Scot</t>
  </si>
  <si>
    <t>Alice/Simon Home</t>
  </si>
  <si>
    <t>robe sudaf Alice</t>
  </si>
  <si>
    <t>19h30 AVF</t>
  </si>
  <si>
    <t>Diner Home</t>
  </si>
  <si>
    <t>Diner Rémy</t>
  </si>
  <si>
    <t>Fr et Rima</t>
  </si>
  <si>
    <t>Diner Richards</t>
  </si>
  <si>
    <t>Centre Nantes</t>
  </si>
  <si>
    <t>19h Gouesnou</t>
  </si>
  <si>
    <t>Diner Pierre/Monique</t>
  </si>
  <si>
    <t>Diner Cornangher</t>
  </si>
  <si>
    <t>Dépanner Twingo</t>
  </si>
  <si>
    <t>Intermédiaires</t>
  </si>
  <si>
    <t>Diner Péret</t>
  </si>
  <si>
    <t>chat Sandrine</t>
  </si>
  <si>
    <t>18h Fr, Dr Jourdan Jambon</t>
  </si>
  <si>
    <t>19h30 Atlantic Oak</t>
  </si>
  <si>
    <t>Rami,Tarot</t>
  </si>
  <si>
    <t>Léo</t>
  </si>
  <si>
    <t>chez concierges</t>
  </si>
  <si>
    <t>Jean Pierre bière</t>
  </si>
  <si>
    <t>20h30 rest</t>
  </si>
  <si>
    <t xml:space="preserve">20h diner </t>
  </si>
  <si>
    <t>20h30 F.Richard</t>
  </si>
  <si>
    <t>20h diner</t>
  </si>
  <si>
    <t>20h30 Fr Fêtes</t>
  </si>
  <si>
    <t>F. Toffa/Tisane</t>
  </si>
  <si>
    <t>M &amp; Véro Sala</t>
  </si>
  <si>
    <t>20h Fr Hexagone</t>
  </si>
  <si>
    <t>Mairie Monbonnot</t>
  </si>
  <si>
    <t>20h10 Ciné</t>
  </si>
  <si>
    <t>Nadine aff Brest</t>
  </si>
  <si>
    <t>Françoise Nadine</t>
  </si>
  <si>
    <t>Hotel Central</t>
  </si>
  <si>
    <t>Pot Richard</t>
  </si>
  <si>
    <t>Fr Françoise</t>
  </si>
  <si>
    <t>pot UQBGP</t>
  </si>
  <si>
    <t>avec Aude</t>
  </si>
  <si>
    <t>Diner chez BMF</t>
  </si>
  <si>
    <t>Diner Gens de Mer</t>
  </si>
  <si>
    <t>20h15 Saïgon</t>
  </si>
  <si>
    <t>Ch hote</t>
  </si>
  <si>
    <t>Chèques Zumba</t>
  </si>
  <si>
    <t>CH</t>
  </si>
  <si>
    <t>Capo/échecs/pot enfants</t>
  </si>
  <si>
    <t>20h AG Terrasses</t>
  </si>
  <si>
    <t>Diner Noël</t>
  </si>
  <si>
    <t>Pnom Penh</t>
  </si>
  <si>
    <t>Hlila/Sandrine</t>
  </si>
  <si>
    <t>réservation billet et tisane</t>
  </si>
  <si>
    <t>Café Alpes</t>
  </si>
  <si>
    <t>(Philippe un moment)</t>
  </si>
  <si>
    <t>Chocolat/Nadine</t>
  </si>
  <si>
    <t>Allianz</t>
  </si>
  <si>
    <t>Le Prénom</t>
  </si>
  <si>
    <t>vin blanc</t>
  </si>
  <si>
    <t>Ibis Lannion</t>
  </si>
  <si>
    <t>Richard/pot</t>
  </si>
  <si>
    <t>Rima à la maison</t>
  </si>
  <si>
    <t xml:space="preserve"> + Valérie</t>
  </si>
  <si>
    <t>Brest + Valérie</t>
  </si>
  <si>
    <t>appt Monique</t>
  </si>
  <si>
    <t>17 r.Mermoz</t>
  </si>
  <si>
    <t>Aurélie à la maison</t>
  </si>
  <si>
    <t xml:space="preserve"> +Didier</t>
  </si>
  <si>
    <t>Richards à la maison</t>
  </si>
  <si>
    <t xml:space="preserve">Promenade </t>
  </si>
  <si>
    <t>Décathlon(chambres)</t>
  </si>
  <si>
    <t>11h30 Fr dej cantine</t>
  </si>
  <si>
    <t>P&amp;M à l'appt</t>
  </si>
  <si>
    <t>janvier</t>
  </si>
  <si>
    <t>12h30  Déj c Pierre</t>
  </si>
  <si>
    <t>Séverine/Rachel</t>
  </si>
  <si>
    <t>Fr café</t>
  </si>
  <si>
    <t>14h30 Mère</t>
  </si>
  <si>
    <t>réunion</t>
  </si>
  <si>
    <t>14h45 MC2</t>
  </si>
  <si>
    <t>Ballade Le Sappey</t>
  </si>
  <si>
    <t>visite CSR</t>
  </si>
  <si>
    <t>Perros Guirec</t>
  </si>
  <si>
    <t>gouter</t>
  </si>
  <si>
    <t>Géant Casino</t>
  </si>
  <si>
    <t>Visite Ct Perchec</t>
  </si>
  <si>
    <t>Fr chant</t>
  </si>
  <si>
    <t>Moulin Vert</t>
  </si>
  <si>
    <t>Réveillon à la maison</t>
  </si>
  <si>
    <t>Ballade Lannion</t>
  </si>
  <si>
    <t>JP &amp; F, Bertrand</t>
  </si>
  <si>
    <t>Vacances scolaires 2011-2012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</si>
  <si>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</si>
  <si>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</si>
  <si>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</si>
  <si>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</si>
  <si>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</si>
  <si>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</si>
  <si>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</si>
  <si>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Aout 2011</t>
  </si>
  <si>
    <t>Septembre 2011</t>
  </si>
  <si>
    <t>Octobre 2011</t>
  </si>
  <si>
    <t>Novembre 2011</t>
  </si>
  <si>
    <t>Décembre 2011</t>
  </si>
  <si>
    <t>8.00 Manifestation</t>
  </si>
  <si>
    <t>8h CFP</t>
  </si>
  <si>
    <t>Serrurier</t>
  </si>
  <si>
    <t>Zone 30</t>
  </si>
  <si>
    <t>9.30 Lannion</t>
  </si>
  <si>
    <t>colonne fuite</t>
  </si>
  <si>
    <t>9h30 Visite</t>
  </si>
  <si>
    <t>9h20 Fr orthoptiste</t>
  </si>
  <si>
    <t>9h30 Synchrotron</t>
  </si>
  <si>
    <t>garage Richard</t>
  </si>
  <si>
    <t>10.00 F kiné</t>
  </si>
  <si>
    <t>10.30</t>
  </si>
  <si>
    <t>10.00 ES</t>
  </si>
  <si>
    <t>10.00 Enterrement</t>
  </si>
  <si>
    <t>Départ</t>
  </si>
  <si>
    <t>Fr dentiste</t>
  </si>
  <si>
    <t>10.30 Départ</t>
  </si>
  <si>
    <t>Sentier</t>
  </si>
  <si>
    <t>Braderie</t>
  </si>
  <si>
    <t>10.30 Ploubezre</t>
  </si>
  <si>
    <t>Athanor</t>
  </si>
  <si>
    <t>10h départ</t>
  </si>
  <si>
    <t>Raymond</t>
  </si>
  <si>
    <t>Chaudes Aygues</t>
  </si>
  <si>
    <t>des Crevasses</t>
  </si>
  <si>
    <t>11.30 Pédernec</t>
  </si>
  <si>
    <t>12.00 GT Scot</t>
  </si>
  <si>
    <t>11.30 Dr Doukhan</t>
  </si>
  <si>
    <t>Arnaud</t>
  </si>
  <si>
    <t>12.00 Déjeuner</t>
  </si>
  <si>
    <t>St Chély</t>
  </si>
  <si>
    <t>Col du</t>
  </si>
  <si>
    <t>12.15 Déj Perros</t>
  </si>
  <si>
    <t>12.00 Belle ile en Terre</t>
  </si>
  <si>
    <t>Pluie</t>
  </si>
  <si>
    <t>12h Déj Simon</t>
  </si>
  <si>
    <t>12h arrivée</t>
  </si>
  <si>
    <t>12h15 Fr dej</t>
  </si>
  <si>
    <t>12h30 dej</t>
  </si>
  <si>
    <t>dermato</t>
  </si>
  <si>
    <t>picnic</t>
  </si>
  <si>
    <t>Prapoutel</t>
  </si>
  <si>
    <t>E. Villier</t>
  </si>
  <si>
    <t>Lautaret</t>
  </si>
  <si>
    <t>Pierre, Monique, mère Françoise</t>
  </si>
  <si>
    <t>13.00 Déj Morlaix</t>
  </si>
  <si>
    <t>Déj Vannes</t>
  </si>
  <si>
    <t>Déj Arzon</t>
  </si>
  <si>
    <t>C&amp;A</t>
  </si>
  <si>
    <t>13h déj Home</t>
  </si>
  <si>
    <t>Floriane/ Grand Place</t>
  </si>
  <si>
    <t>Bargeton</t>
  </si>
  <si>
    <t>Fr St Mury</t>
  </si>
  <si>
    <t>Crx Messe</t>
  </si>
  <si>
    <t>et Pierre, As</t>
  </si>
  <si>
    <t>Landos</t>
  </si>
  <si>
    <t>Samovar</t>
  </si>
  <si>
    <t>14.30 Gouesnou</t>
  </si>
  <si>
    <t>Ballade Iroise</t>
  </si>
  <si>
    <t>14h Ciné</t>
  </si>
  <si>
    <t>14.30 QdV</t>
  </si>
  <si>
    <t>Valence</t>
  </si>
  <si>
    <t>15.50 Ciné</t>
  </si>
  <si>
    <t>avec</t>
  </si>
  <si>
    <t>Lanildut</t>
  </si>
  <si>
    <t>Vizille</t>
  </si>
  <si>
    <t>15h15 Rima</t>
  </si>
  <si>
    <t xml:space="preserve">Jus de fruit </t>
  </si>
  <si>
    <t>Ballade Quartier</t>
  </si>
  <si>
    <t>Gpe support</t>
  </si>
  <si>
    <t>Babette</t>
  </si>
  <si>
    <t>vnte enchères</t>
  </si>
  <si>
    <t>Le Gamin en vélo</t>
  </si>
  <si>
    <t>16.00 Pont Trélénez</t>
  </si>
  <si>
    <t>Melon</t>
  </si>
  <si>
    <t>Hugo</t>
  </si>
  <si>
    <t xml:space="preserve">Visite </t>
  </si>
  <si>
    <t>café à la maison</t>
  </si>
  <si>
    <t>de Bonne</t>
  </si>
  <si>
    <t>gateaux</t>
  </si>
  <si>
    <t>Stade Alpes</t>
  </si>
  <si>
    <t>Marcelle</t>
  </si>
  <si>
    <t>Bonne</t>
  </si>
  <si>
    <t>et Odette</t>
  </si>
  <si>
    <t>Le Faou</t>
  </si>
  <si>
    <t>Argenton</t>
  </si>
  <si>
    <t>Juloette</t>
  </si>
  <si>
    <t>Récupérer</t>
  </si>
  <si>
    <t>BD pour Simon</t>
  </si>
  <si>
    <t>18.00 Fr</t>
  </si>
  <si>
    <t>18.30 Cours</t>
  </si>
  <si>
    <t>bijou</t>
  </si>
  <si>
    <t>Avec Caro/Layna</t>
  </si>
  <si>
    <t xml:space="preserve"> + enfants</t>
  </si>
  <si>
    <t>vélo Décathlon</t>
  </si>
  <si>
    <t xml:space="preserve">chez Marcelle </t>
  </si>
  <si>
    <t>Jacques &amp; Monique</t>
  </si>
  <si>
    <t>Diner Lannion</t>
  </si>
  <si>
    <t>Diner Ruffé Brest</t>
  </si>
  <si>
    <t>19h Fr salsa</t>
  </si>
  <si>
    <t>Réveillon Noël</t>
  </si>
  <si>
    <t>Auberge</t>
  </si>
  <si>
    <t>Le Chazelet</t>
  </si>
  <si>
    <t>Parents Solène</t>
  </si>
  <si>
    <t>F &amp; Bertrand</t>
  </si>
  <si>
    <t>20h 6 Jours</t>
  </si>
  <si>
    <t>20h diner Saïgon</t>
  </si>
  <si>
    <t>l'Edelweiss La Grave</t>
  </si>
  <si>
    <t>Lannion Pierre &amp; Monique</t>
  </si>
  <si>
    <t>Raphaël,Yanis</t>
  </si>
  <si>
    <t>Cendrine</t>
  </si>
  <si>
    <t>Picard/Bee</t>
  </si>
  <si>
    <t>F kiné</t>
  </si>
  <si>
    <t>7.47 Départ</t>
  </si>
  <si>
    <t>8.00 Installation</t>
  </si>
  <si>
    <t>Fr prise de sang</t>
  </si>
  <si>
    <t>8.50 Scanner</t>
  </si>
  <si>
    <t>8h30 Récup boitier Free version 6</t>
  </si>
  <si>
    <t>9.00 Réunion</t>
  </si>
  <si>
    <t>9.00 Fr microkiné</t>
  </si>
  <si>
    <t>9.00 Archives</t>
  </si>
  <si>
    <t>Benoit gare</t>
  </si>
  <si>
    <t>5 volets</t>
  </si>
  <si>
    <t>9.00 J. Billet</t>
  </si>
  <si>
    <t>9.00 Fr</t>
  </si>
  <si>
    <t>Optimist</t>
  </si>
  <si>
    <t>SG Béalières</t>
  </si>
  <si>
    <t>9.30 Forum</t>
  </si>
  <si>
    <t>Belledonnne</t>
  </si>
  <si>
    <t>9h30 MC2</t>
  </si>
  <si>
    <t>9h Fr dentiste</t>
  </si>
  <si>
    <t>10.00 F Micro kiné</t>
  </si>
  <si>
    <t xml:space="preserve">10.00 F </t>
  </si>
  <si>
    <t>10.00 départ</t>
  </si>
  <si>
    <t>10.00 Support</t>
  </si>
  <si>
    <t>10.30 Lahgglo</t>
  </si>
  <si>
    <t>10.00 Clos</t>
  </si>
  <si>
    <t>projection</t>
  </si>
  <si>
    <t>Prep conf</t>
  </si>
  <si>
    <t>10.00 Recueil</t>
  </si>
  <si>
    <t>10.00 Qdv</t>
  </si>
  <si>
    <t>Audition</t>
  </si>
  <si>
    <t>10.00 Fr Dr</t>
  </si>
  <si>
    <t>10.0 Fr dentiste</t>
  </si>
  <si>
    <t xml:space="preserve">Réparation </t>
  </si>
  <si>
    <t>Poney</t>
  </si>
  <si>
    <t>10.15 Arzon</t>
  </si>
  <si>
    <t>10.15 Paris</t>
  </si>
  <si>
    <t>des Associations</t>
  </si>
  <si>
    <t>Primaires</t>
  </si>
  <si>
    <t>10h kiné</t>
  </si>
  <si>
    <t>10h30 MC2</t>
  </si>
  <si>
    <t>République</t>
  </si>
  <si>
    <t>10h45 Fr Zaina</t>
  </si>
  <si>
    <t>Billet</t>
  </si>
  <si>
    <t>Dr Perrin</t>
  </si>
  <si>
    <t>Eric's</t>
  </si>
  <si>
    <t>budget</t>
  </si>
  <si>
    <t>Capucin</t>
  </si>
  <si>
    <t>docts histoire</t>
  </si>
  <si>
    <t>11.00 Visite</t>
  </si>
  <si>
    <t>Prep Rencontre</t>
  </si>
  <si>
    <t xml:space="preserve">11.30 gare </t>
  </si>
  <si>
    <t>EP Scot</t>
  </si>
  <si>
    <t>206CC/batterie</t>
  </si>
  <si>
    <t>Repas anniversaire</t>
  </si>
  <si>
    <t>Evry</t>
  </si>
  <si>
    <t>Déj St Ours</t>
  </si>
  <si>
    <t>écran, projecteur</t>
  </si>
  <si>
    <t>citoyennes</t>
  </si>
  <si>
    <t>11h20 Fr orhoptiste</t>
  </si>
  <si>
    <t>des idées</t>
  </si>
  <si>
    <t>10h30 ballade</t>
  </si>
  <si>
    <t>12.00 F kiné</t>
  </si>
  <si>
    <t>12.00 GT</t>
  </si>
  <si>
    <t>Perraudin</t>
  </si>
  <si>
    <t>12.30 Déjeuner</t>
  </si>
  <si>
    <t>13.00 Grignotte</t>
  </si>
  <si>
    <t xml:space="preserve">12.00 GT </t>
  </si>
  <si>
    <t>12.00 Fr déjeuner</t>
  </si>
  <si>
    <t>Younès, Caro</t>
  </si>
  <si>
    <t>du 26 mai</t>
  </si>
  <si>
    <t>Valance Manu</t>
  </si>
  <si>
    <t>12.00 déjeuner</t>
  </si>
  <si>
    <t>12.00 Fr dej</t>
  </si>
  <si>
    <t>mariage</t>
  </si>
  <si>
    <t>12.31 Denise</t>
  </si>
  <si>
    <t>Younès/caro</t>
  </si>
  <si>
    <t>12h GT</t>
  </si>
  <si>
    <t>Culture</t>
  </si>
  <si>
    <t>12h30 Déj chez</t>
  </si>
  <si>
    <t>Scot</t>
  </si>
  <si>
    <t>13.30 F ciné</t>
  </si>
  <si>
    <t>13.00 Randonnée</t>
  </si>
  <si>
    <t>Soraya</t>
  </si>
  <si>
    <t>13.30 Sala</t>
  </si>
  <si>
    <t>avec MF Kot</t>
  </si>
  <si>
    <t>Paladru</t>
  </si>
  <si>
    <t>13.00</t>
  </si>
  <si>
    <t>Anne et Gisèle</t>
  </si>
  <si>
    <t>Aude &amp; Johann</t>
  </si>
  <si>
    <t>Déj Bistrot Romain</t>
  </si>
  <si>
    <t>Dej Beaune</t>
  </si>
  <si>
    <t>13h Fr achat lunettes</t>
  </si>
  <si>
    <t>Conclusion</t>
  </si>
  <si>
    <t>A480</t>
  </si>
  <si>
    <t>13h30 Fr Juliette</t>
  </si>
  <si>
    <t>Yannick, Viviane</t>
  </si>
  <si>
    <t>13h30 Prépa</t>
  </si>
  <si>
    <t>Soraya/Mehdi</t>
  </si>
  <si>
    <t>14.30 F marche</t>
  </si>
  <si>
    <t>Picard/col du Coq</t>
  </si>
  <si>
    <t>14.30 Ballade</t>
  </si>
  <si>
    <t>14.15 Raquette</t>
  </si>
  <si>
    <t>L'Ecailler</t>
  </si>
  <si>
    <t>14.00 Réunion</t>
  </si>
  <si>
    <t xml:space="preserve">14.30 Bastille </t>
  </si>
  <si>
    <t>pédalo</t>
  </si>
  <si>
    <t>fête foraine</t>
  </si>
  <si>
    <t>14.00 Piscine</t>
  </si>
  <si>
    <t>14.30 Audition</t>
  </si>
  <si>
    <t>14.00 Qdv</t>
  </si>
  <si>
    <t>14.00 Fr/Anne</t>
  </si>
  <si>
    <t>Fr Annie et</t>
  </si>
  <si>
    <t>Café Sandrine</t>
  </si>
  <si>
    <t>à St Jorioz</t>
  </si>
  <si>
    <t>Fr piscine/Yanis</t>
  </si>
  <si>
    <t>14.30 Angers</t>
  </si>
  <si>
    <t>Bd Italiens</t>
  </si>
  <si>
    <t>Annie Rivet</t>
  </si>
  <si>
    <t>Brocante</t>
  </si>
  <si>
    <t>Powerpoint</t>
  </si>
  <si>
    <t>AMD</t>
  </si>
  <si>
    <t>14h Fr Babette</t>
  </si>
  <si>
    <t>14h Fr Juliette</t>
  </si>
  <si>
    <t>14h Fr AVF</t>
  </si>
  <si>
    <t>14h30 Bastille</t>
  </si>
  <si>
    <t>14h Fr ostéo</t>
  </si>
  <si>
    <t>dej Villard</t>
  </si>
  <si>
    <t>avec Anne</t>
  </si>
  <si>
    <t>14.30 chez</t>
  </si>
  <si>
    <t>F. Laurie avec</t>
  </si>
  <si>
    <t>Chercher</t>
  </si>
  <si>
    <t>M.Amblard</t>
  </si>
  <si>
    <t>M. Sala</t>
  </si>
  <si>
    <t>Lans</t>
  </si>
  <si>
    <t>Bachat Bouloud</t>
  </si>
  <si>
    <t>volet roulant</t>
  </si>
  <si>
    <t>Prep RDv Maire</t>
  </si>
  <si>
    <t>Spect Eoliennes</t>
  </si>
  <si>
    <t>Troc de l'Ile</t>
  </si>
  <si>
    <t>bowling</t>
  </si>
  <si>
    <t>Libéré</t>
  </si>
  <si>
    <t>14.30 Livraison</t>
  </si>
  <si>
    <t>Anne à la maison</t>
  </si>
  <si>
    <t>Gibert Jeune</t>
  </si>
  <si>
    <t>et ses enfants</t>
  </si>
  <si>
    <t>14.15 Pornic</t>
  </si>
  <si>
    <t>SG Ayginards</t>
  </si>
  <si>
    <t>15h récup</t>
  </si>
  <si>
    <t>récupère Twingo 1</t>
  </si>
  <si>
    <t>Fr Darty</t>
  </si>
  <si>
    <t>Trévignin</t>
  </si>
  <si>
    <t>AG</t>
  </si>
  <si>
    <t>15h Fr dentiste</t>
  </si>
  <si>
    <t>permanence</t>
  </si>
  <si>
    <t>montée</t>
  </si>
  <si>
    <t>Dr Arlot Grenoble</t>
  </si>
  <si>
    <t>ballade Pont en Royans</t>
  </si>
  <si>
    <t>Marie Jo</t>
  </si>
  <si>
    <t>chéquier CE</t>
  </si>
  <si>
    <t>Paté lapin</t>
  </si>
  <si>
    <t>mach à coudre</t>
  </si>
  <si>
    <t>Villard de</t>
  </si>
  <si>
    <t>en Vercors</t>
  </si>
  <si>
    <t>La Madrague</t>
  </si>
  <si>
    <t>16.00 Lahgglo</t>
  </si>
  <si>
    <t>Chez Amblard</t>
  </si>
  <si>
    <t>billard</t>
  </si>
  <si>
    <t>canapé clic-clac</t>
  </si>
  <si>
    <t>Mobalpa</t>
  </si>
  <si>
    <t>dessert</t>
  </si>
  <si>
    <t>Darty/pèse personne</t>
  </si>
  <si>
    <t>16.30 Pornic</t>
  </si>
  <si>
    <t>Macon</t>
  </si>
  <si>
    <t>Twingo 2</t>
  </si>
  <si>
    <t>Al Carrefour</t>
  </si>
  <si>
    <t>Ferron</t>
  </si>
  <si>
    <t>shopping Villard</t>
  </si>
  <si>
    <t>Paquita</t>
  </si>
  <si>
    <t>Courrier B. Loiseau</t>
  </si>
  <si>
    <t>Luges</t>
  </si>
  <si>
    <t>Mr Store</t>
  </si>
  <si>
    <t>La Joliette</t>
  </si>
  <si>
    <t>17.30 Les Granges</t>
  </si>
  <si>
    <t>dans le</t>
  </si>
  <si>
    <t>achat logiciel</t>
  </si>
  <si>
    <t>17.18 gare</t>
  </si>
  <si>
    <t>Atlas</t>
  </si>
  <si>
    <t>Aix</t>
  </si>
  <si>
    <t>Carrefour/plein Twingo</t>
  </si>
  <si>
    <t>Plage</t>
  </si>
  <si>
    <t>17.00 Angers</t>
  </si>
  <si>
    <t>17.50 Meylan</t>
  </si>
  <si>
    <t>17h30 Fr Dr</t>
  </si>
  <si>
    <t>206CC</t>
  </si>
  <si>
    <t>17h Fr Dr Arlot</t>
  </si>
  <si>
    <t>17h Mestre</t>
  </si>
  <si>
    <t>Larnaudie</t>
  </si>
  <si>
    <t>17.55 Ciné</t>
  </si>
  <si>
    <t>Carole Perron</t>
  </si>
  <si>
    <t>18.00 Qdv</t>
  </si>
  <si>
    <t>18.30 Univ</t>
  </si>
  <si>
    <t>Tavernolles</t>
  </si>
  <si>
    <t>Hotel Le Couvent</t>
  </si>
  <si>
    <t>Hotel Sud</t>
  </si>
  <si>
    <t>quartier</t>
  </si>
  <si>
    <t>retour logiciel</t>
  </si>
  <si>
    <t>18.00 Prep</t>
  </si>
  <si>
    <t>3 frères Younès</t>
  </si>
  <si>
    <t>Fr shoping</t>
  </si>
  <si>
    <t>18.30 Paris</t>
  </si>
  <si>
    <t>Coquard</t>
  </si>
  <si>
    <t>ostéo Grenoble</t>
  </si>
  <si>
    <t>18h Fr Dr Morel</t>
  </si>
  <si>
    <t>18h30 film</t>
  </si>
  <si>
    <t>18h30 Fr AVF</t>
  </si>
  <si>
    <t>18h30 Conseil</t>
  </si>
  <si>
    <t>grpe travail</t>
  </si>
  <si>
    <t>PDU</t>
  </si>
  <si>
    <t>Scupt,peint</t>
  </si>
  <si>
    <t>St Maximin</t>
  </si>
  <si>
    <t>rédaction</t>
  </si>
  <si>
    <t>19.00 Diner</t>
  </si>
  <si>
    <t>Comité ligne</t>
  </si>
  <si>
    <t>Diner F.Richard</t>
  </si>
  <si>
    <t>18.30 Apéro</t>
  </si>
  <si>
    <t>ex Ec Buclos</t>
  </si>
  <si>
    <t>19h 40 Fr piscine</t>
  </si>
  <si>
    <t>19h Salsa</t>
  </si>
  <si>
    <t>Tahrir</t>
  </si>
  <si>
    <t>Acueil nvx</t>
  </si>
  <si>
    <t>synd Les Terrasses</t>
  </si>
  <si>
    <t>20.30 CA</t>
  </si>
  <si>
    <t>20.00 Diner</t>
  </si>
  <si>
    <t>Les Granges</t>
  </si>
  <si>
    <t>20.30 Qdv</t>
  </si>
  <si>
    <t>19.45 Fontaine</t>
  </si>
  <si>
    <t>18.30 Fr Gospel</t>
  </si>
  <si>
    <t>et F.Toffa</t>
  </si>
  <si>
    <t>dinatoire</t>
  </si>
  <si>
    <t>Dessert à la maison</t>
  </si>
  <si>
    <t>avec Benoit</t>
  </si>
  <si>
    <t>Diner pès hotel</t>
  </si>
  <si>
    <t>Windpassinger</t>
  </si>
  <si>
    <t>20h30 Com</t>
  </si>
  <si>
    <t xml:space="preserve">Garder </t>
  </si>
  <si>
    <t>20h30 MC2</t>
  </si>
  <si>
    <t>Entrecote</t>
  </si>
  <si>
    <t>Amblard, tart</t>
  </si>
  <si>
    <t>Shanghai/Picard</t>
  </si>
  <si>
    <t>Couvent Royal</t>
  </si>
  <si>
    <t>Godiva</t>
  </si>
  <si>
    <t>Maupertuis ?</t>
  </si>
  <si>
    <t>Dét Babel</t>
  </si>
  <si>
    <t>21.00 Fr AVF</t>
  </si>
  <si>
    <t>Lamy</t>
  </si>
  <si>
    <t>Hotel d'Espagne</t>
  </si>
  <si>
    <t>Flam's</t>
  </si>
  <si>
    <t>Cabinet médical</t>
  </si>
  <si>
    <t>Environnement</t>
  </si>
  <si>
    <t>Le Suicidé</t>
  </si>
  <si>
    <t>Yannick ,Viviane, Romain</t>
  </si>
  <si>
    <t>7.00 Livraison</t>
  </si>
  <si>
    <t>Fr AVF</t>
  </si>
  <si>
    <t>Pré arrêt du Scot</t>
  </si>
  <si>
    <t>9.00 Séminaire</t>
  </si>
  <si>
    <t>grilles</t>
  </si>
  <si>
    <t>9.30 Villeneuve</t>
  </si>
  <si>
    <t xml:space="preserve">réunion à Aix </t>
  </si>
  <si>
    <t>Fr Dr Steger</t>
  </si>
  <si>
    <t>8.45 Fr ophtalmo</t>
  </si>
  <si>
    <t>8h40 Alice</t>
  </si>
  <si>
    <t>9h Fr Ostéo</t>
  </si>
  <si>
    <t>9h Fr AVF Décibeldonne</t>
  </si>
  <si>
    <t xml:space="preserve">9h déposer </t>
  </si>
  <si>
    <t>9h30 aide</t>
  </si>
  <si>
    <t>9h Marché</t>
  </si>
  <si>
    <t>10.00 Alimentation</t>
  </si>
  <si>
    <t>10.00 Internet</t>
  </si>
  <si>
    <t>photo crochon</t>
  </si>
  <si>
    <t>10.45 Dr Descour</t>
  </si>
  <si>
    <t>10.00 Installation</t>
  </si>
  <si>
    <t>Fr radio sinus</t>
  </si>
  <si>
    <t>10 Visite</t>
  </si>
  <si>
    <t>St Ex Lyon</t>
  </si>
  <si>
    <t>Fr Annie</t>
  </si>
  <si>
    <t>10h45 Dr</t>
  </si>
  <si>
    <t>10h45 Zaina</t>
  </si>
  <si>
    <t>déménagement</t>
  </si>
  <si>
    <t>Récup doc AVF Copy Meylan</t>
  </si>
  <si>
    <t>de Noël</t>
  </si>
  <si>
    <t>Fr Paquet</t>
  </si>
  <si>
    <t>Asiastar</t>
  </si>
  <si>
    <t>salaires</t>
  </si>
  <si>
    <t>11.30 Fr Déjeuner</t>
  </si>
  <si>
    <t>Bourse du Travail</t>
  </si>
  <si>
    <t>Conseil</t>
  </si>
  <si>
    <t>10.00 Sébastien</t>
  </si>
  <si>
    <t>cardiologue</t>
  </si>
  <si>
    <t>expo</t>
  </si>
  <si>
    <t>11.30 Fr lecture</t>
  </si>
  <si>
    <t xml:space="preserve">11.00 en ville </t>
  </si>
  <si>
    <t>Appt r.Dauphiné</t>
  </si>
  <si>
    <t>11 Fr ostéo</t>
  </si>
  <si>
    <t>Maison Bergès</t>
  </si>
  <si>
    <t>Arch Meylan</t>
  </si>
  <si>
    <t>10h30 Fr</t>
  </si>
  <si>
    <t>récup Samovar à Copy Meylan</t>
  </si>
  <si>
    <t>Descour</t>
  </si>
  <si>
    <t>Fr dej Soraya</t>
  </si>
  <si>
    <t>11h Fr orthoptiste</t>
  </si>
  <si>
    <t xml:space="preserve">11h30 Fr </t>
  </si>
  <si>
    <t>11h45 Fr dentiste</t>
  </si>
  <si>
    <t>CC Buclos</t>
  </si>
  <si>
    <t>Jardin</t>
  </si>
  <si>
    <t>12.15 Déjeuner</t>
  </si>
  <si>
    <t>Ass Retraite</t>
  </si>
  <si>
    <t>Dévt</t>
  </si>
  <si>
    <t>Gresse</t>
  </si>
  <si>
    <t>achats Alice</t>
  </si>
  <si>
    <t>12.15 Fr cardio</t>
  </si>
  <si>
    <t>Dej Grenoble</t>
  </si>
  <si>
    <t>Dej Amblard</t>
  </si>
  <si>
    <t>12h GT Scot</t>
  </si>
  <si>
    <t xml:space="preserve"> retraite Annie</t>
  </si>
  <si>
    <t>GT Scot</t>
  </si>
  <si>
    <t xml:space="preserve">12h récup </t>
  </si>
  <si>
    <t>avec Babette</t>
  </si>
  <si>
    <t xml:space="preserve">12h15 dj Home </t>
  </si>
  <si>
    <t>avec Alice St Ex</t>
  </si>
  <si>
    <t>13.30</t>
  </si>
  <si>
    <t>13.00 Déjeuner</t>
  </si>
  <si>
    <t>13.00 Fr kiné</t>
  </si>
  <si>
    <t>13.45 Déjeuner</t>
  </si>
  <si>
    <t>13.30 Scrabble</t>
  </si>
  <si>
    <t>13.45 Cérémonie</t>
  </si>
  <si>
    <t>13.30 Chgt</t>
  </si>
  <si>
    <t>Coccinelle</t>
  </si>
  <si>
    <t xml:space="preserve">Déjeuner </t>
  </si>
  <si>
    <t>chez Duteil</t>
  </si>
  <si>
    <t>Déj Home</t>
  </si>
  <si>
    <t>Del Les Eléphants</t>
  </si>
  <si>
    <t>Eveil Corporel</t>
  </si>
  <si>
    <t>Eiffage</t>
  </si>
  <si>
    <t>4.55 Lyon</t>
  </si>
  <si>
    <t>F. Ameduri</t>
  </si>
  <si>
    <t xml:space="preserve">L'Est avec </t>
  </si>
  <si>
    <t>Casino Crs J Jaurès</t>
  </si>
  <si>
    <t>mère Monique</t>
  </si>
  <si>
    <t>14.00 Recueil</t>
  </si>
  <si>
    <t>14.00 Mme Hehn</t>
  </si>
  <si>
    <t>14.00 Expo</t>
  </si>
  <si>
    <t>chauffe eau</t>
  </si>
  <si>
    <t>14.00 ES</t>
  </si>
  <si>
    <t>14.00 Fr enterrement</t>
  </si>
  <si>
    <t>Les Eléphants</t>
  </si>
  <si>
    <t>17,rue Turgot</t>
  </si>
  <si>
    <t>Fr Mme Agaesse</t>
  </si>
  <si>
    <t>Palais Parlement</t>
  </si>
  <si>
    <t>Glénat</t>
  </si>
  <si>
    <t>13h45 Fr RPB</t>
  </si>
  <si>
    <t>14h Juliette</t>
  </si>
  <si>
    <t>Brest</t>
  </si>
  <si>
    <t>Très adjoint</t>
  </si>
  <si>
    <t>Jonville</t>
  </si>
  <si>
    <t>15.00 Fr Yvonne Frigeri</t>
  </si>
  <si>
    <t>15.15 retour</t>
  </si>
  <si>
    <t>15.00 Interview</t>
  </si>
  <si>
    <t>documents</t>
  </si>
  <si>
    <t>Présentation</t>
  </si>
  <si>
    <t xml:space="preserve">Livraison </t>
  </si>
  <si>
    <t>Mehdi &amp; Soraya</t>
  </si>
  <si>
    <t>fleurs</t>
  </si>
  <si>
    <t>Brigitte Leydier</t>
  </si>
  <si>
    <t>Saxo Jardin</t>
  </si>
  <si>
    <t>Marie Jo,</t>
  </si>
  <si>
    <t>3 appts</t>
  </si>
  <si>
    <t>ostéo</t>
  </si>
  <si>
    <t>15h Fr clinique</t>
  </si>
  <si>
    <t>Fr/Alice</t>
  </si>
  <si>
    <t>Mais Intl</t>
  </si>
  <si>
    <t>St Laurent</t>
  </si>
  <si>
    <t>Anne/ Catherine</t>
  </si>
  <si>
    <t>Fr Dr Stegel</t>
  </si>
  <si>
    <t>Soutien</t>
  </si>
  <si>
    <t>Bque Pop Alpes</t>
  </si>
  <si>
    <t>15h20 ciné</t>
  </si>
  <si>
    <t>Annie, Catherine</t>
  </si>
  <si>
    <t>choucroute</t>
  </si>
  <si>
    <t>Françoise et</t>
  </si>
  <si>
    <t>17.30 Brest</t>
  </si>
  <si>
    <t>16.00 Fr ostéopathe</t>
  </si>
  <si>
    <t>16.00 Galette</t>
  </si>
  <si>
    <t>16.00 Fin</t>
  </si>
  <si>
    <t>J. Billet</t>
  </si>
  <si>
    <t>16.00 Mairie</t>
  </si>
  <si>
    <t>histoire</t>
  </si>
  <si>
    <t>16.00 J. Billet</t>
  </si>
  <si>
    <t>Col de</t>
  </si>
  <si>
    <t>17.15 Fr bilan</t>
  </si>
  <si>
    <t>de ville</t>
  </si>
  <si>
    <t>pour</t>
  </si>
  <si>
    <t>radio/scanner</t>
  </si>
  <si>
    <t>Maison Stenhal</t>
  </si>
  <si>
    <t>Visite Marc</t>
  </si>
  <si>
    <t>16h30 Fr Centre Social</t>
  </si>
  <si>
    <t>Corenc/attestation</t>
  </si>
  <si>
    <t>Intouchables</t>
  </si>
  <si>
    <t>Celio, Fnac</t>
  </si>
  <si>
    <t>Tarot</t>
  </si>
  <si>
    <t>18.55 Lyon</t>
  </si>
  <si>
    <t>à</t>
  </si>
  <si>
    <t>Repas</t>
  </si>
  <si>
    <t>l'Arselier</t>
  </si>
  <si>
    <t>17.50 Ciné</t>
  </si>
  <si>
    <t>Lina</t>
  </si>
  <si>
    <t>Romain</t>
  </si>
  <si>
    <t>dostête</t>
  </si>
  <si>
    <t>D'Alembert</t>
  </si>
  <si>
    <t>Ikéa lampes</t>
  </si>
  <si>
    <t>Pathé Chavant</t>
  </si>
  <si>
    <t>Décathlon, Picard</t>
  </si>
  <si>
    <t>Rummikub</t>
  </si>
  <si>
    <t>à Brest/Lannion</t>
  </si>
  <si>
    <t>18.00 Horizons</t>
  </si>
  <si>
    <t>18.00 Comité</t>
  </si>
  <si>
    <t>chez</t>
  </si>
  <si>
    <t>18.00 AG</t>
  </si>
  <si>
    <t>18.30 Diner</t>
  </si>
  <si>
    <t>Fille du</t>
  </si>
  <si>
    <t>Minuit à Paris</t>
  </si>
  <si>
    <t>18.00 Comité lignes</t>
  </si>
  <si>
    <t>av Plaine Fleurie</t>
  </si>
  <si>
    <t>Boissons</t>
  </si>
  <si>
    <t>18.30 Qualité de Ville</t>
  </si>
  <si>
    <t>avec Ducrocq</t>
  </si>
  <si>
    <t>20.00 Le Sud</t>
  </si>
  <si>
    <t>ligne SMTC</t>
  </si>
  <si>
    <t xml:space="preserve">19.00 Diner </t>
  </si>
  <si>
    <t>GT</t>
  </si>
  <si>
    <t>Rivet</t>
  </si>
  <si>
    <t>Puisatier</t>
  </si>
  <si>
    <t>Audioviselle</t>
  </si>
  <si>
    <t>19.00 Fête</t>
  </si>
  <si>
    <t>the Marie Jo</t>
  </si>
  <si>
    <t>Feu artifice</t>
  </si>
  <si>
    <t>Diner Sandrine</t>
  </si>
  <si>
    <t>Sandrine, enf</t>
  </si>
  <si>
    <t>19h40 Fr</t>
  </si>
  <si>
    <t>Arrivée JP &amp; Françoise</t>
  </si>
  <si>
    <t>salle Cluq</t>
  </si>
  <si>
    <t>Hotel du Dauphin</t>
  </si>
  <si>
    <t>20.00 Nouvel an</t>
  </si>
  <si>
    <t>20.30 Tisane</t>
  </si>
  <si>
    <t>20.00 Soirée</t>
  </si>
  <si>
    <t>20.30 Conf</t>
  </si>
  <si>
    <t>20.15 Diner</t>
  </si>
  <si>
    <t>des Voisins</t>
  </si>
  <si>
    <t>Steinner</t>
  </si>
  <si>
    <t>Freydière</t>
  </si>
  <si>
    <t>omelette</t>
  </si>
  <si>
    <t>LCR du Bois</t>
  </si>
  <si>
    <t>Diner Grignotte</t>
  </si>
  <si>
    <t>20h CA</t>
  </si>
  <si>
    <t>20h30 SMTC</t>
  </si>
  <si>
    <t>20.35 Gare routière</t>
  </si>
  <si>
    <t>Russe/Claix</t>
  </si>
  <si>
    <t>chez Mario/Cécile</t>
  </si>
  <si>
    <t>AVF/Montbonnot</t>
  </si>
  <si>
    <t>J.Billet</t>
  </si>
  <si>
    <t>Pernet Meylan</t>
  </si>
  <si>
    <t>Fantin Latour</t>
  </si>
  <si>
    <t>Picards,Bee</t>
  </si>
  <si>
    <t>Décibeldonne</t>
  </si>
  <si>
    <t>8.00 F Balnéa</t>
  </si>
  <si>
    <t xml:space="preserve">7h.00 Récup </t>
  </si>
  <si>
    <t>Pb odeurs</t>
  </si>
  <si>
    <t xml:space="preserve">8.00 Métro </t>
  </si>
  <si>
    <t>Déposer</t>
  </si>
  <si>
    <t>Retour</t>
  </si>
  <si>
    <t>9.15 Fr</t>
  </si>
  <si>
    <t>odeurs</t>
  </si>
  <si>
    <t>206CC Peugeot</t>
  </si>
  <si>
    <t>9h30 Dr Dupé</t>
  </si>
  <si>
    <t>9h Feu Vert</t>
  </si>
  <si>
    <t>10.00 récupérer</t>
  </si>
  <si>
    <t>10.45 F dentiste</t>
  </si>
  <si>
    <t>10.00 Coursier</t>
  </si>
  <si>
    <t>St Etienne</t>
  </si>
  <si>
    <t>9.30 Gr Support</t>
  </si>
  <si>
    <t>10h15 Fr thalasso</t>
  </si>
  <si>
    <t>Fr thalasso</t>
  </si>
  <si>
    <t>10h30 Fr dentiste</t>
  </si>
  <si>
    <t>10h45 Fr dentiste</t>
  </si>
  <si>
    <t>pneux neige</t>
  </si>
  <si>
    <t>PC Asiastar</t>
  </si>
  <si>
    <t>11.30 F kiné</t>
  </si>
  <si>
    <t>11.00 Entretiens</t>
  </si>
  <si>
    <t>QdV</t>
  </si>
  <si>
    <t>Notre Dame</t>
  </si>
  <si>
    <t>La Grande Motte</t>
  </si>
  <si>
    <t>St Rémy</t>
  </si>
  <si>
    <t xml:space="preserve">Dr Desrumeaux </t>
  </si>
  <si>
    <t>Aide Cornanguer</t>
  </si>
  <si>
    <t>11h30 dej cantine</t>
  </si>
  <si>
    <t>11h Repas</t>
  </si>
  <si>
    <t>11h Younès &amp; Caro</t>
  </si>
  <si>
    <t>Balnéa</t>
  </si>
  <si>
    <t>Meylan ma ville</t>
  </si>
  <si>
    <t>étudiants</t>
  </si>
  <si>
    <t>déjeuner</t>
  </si>
  <si>
    <t>Aller retour</t>
  </si>
  <si>
    <t>ND Garde</t>
  </si>
  <si>
    <t>Voiron</t>
  </si>
  <si>
    <t>aménagement</t>
  </si>
  <si>
    <t>Déj Villard</t>
  </si>
  <si>
    <t>avec copines</t>
  </si>
  <si>
    <t>Lecture</t>
  </si>
  <si>
    <t>Lesdiguières</t>
  </si>
  <si>
    <t>Alice dej</t>
  </si>
  <si>
    <t>13.30 Echecs</t>
  </si>
  <si>
    <t>13.00 Qdv</t>
  </si>
  <si>
    <t>à St Ours</t>
  </si>
  <si>
    <t>Auberge Nemoz</t>
  </si>
  <si>
    <t>avec enfants</t>
  </si>
  <si>
    <t>St Marcellin</t>
  </si>
  <si>
    <t>appart 7 r Dauphiné</t>
  </si>
  <si>
    <t>déj Le Sappey</t>
  </si>
  <si>
    <t>13h30 Juliette</t>
  </si>
  <si>
    <t>Chez Aude</t>
  </si>
  <si>
    <t>14.30 F kiné</t>
  </si>
  <si>
    <t>Bistro Romain</t>
  </si>
  <si>
    <t>La Ferrière</t>
  </si>
  <si>
    <t>Le Ponant</t>
  </si>
  <si>
    <t>Mornas</t>
  </si>
  <si>
    <t>14.30 Visite</t>
  </si>
  <si>
    <t>Vérif colonnes</t>
  </si>
  <si>
    <t>récupérer</t>
  </si>
  <si>
    <t>Bois Barbu</t>
  </si>
  <si>
    <t>14h Fr dentiste</t>
  </si>
  <si>
    <t>14.00 UQBGP</t>
  </si>
  <si>
    <t>14h scrabble</t>
  </si>
  <si>
    <t>14h30 Fr radio</t>
  </si>
  <si>
    <t>Boudoudou Domène</t>
  </si>
  <si>
    <t>Younès &amp; Caro</t>
  </si>
  <si>
    <t>déjeunent</t>
  </si>
  <si>
    <t>15.30 F</t>
  </si>
  <si>
    <t>chez Mme Murge</t>
  </si>
  <si>
    <t>Montbazin</t>
  </si>
  <si>
    <t>colonnes</t>
  </si>
  <si>
    <t>ISS</t>
  </si>
  <si>
    <t>Gorges Bourne</t>
  </si>
  <si>
    <t>Fr kiné</t>
  </si>
  <si>
    <t>mach à laver</t>
  </si>
  <si>
    <t>inscriptions</t>
  </si>
  <si>
    <t>15h présentation</t>
  </si>
  <si>
    <t>Fr Poste</t>
  </si>
  <si>
    <t>Fr et Fr Richard</t>
  </si>
  <si>
    <t>Ballade vélo</t>
  </si>
  <si>
    <t>Floran Ile Verte</t>
  </si>
  <si>
    <t>16.00 F acuponcteur</t>
  </si>
  <si>
    <t>Dr Moiroud</t>
  </si>
  <si>
    <t>16.00</t>
  </si>
  <si>
    <t>puis Valérie</t>
  </si>
  <si>
    <t>Arrivée LGM</t>
  </si>
  <si>
    <t>Prado</t>
  </si>
  <si>
    <t>Lescène,ISS</t>
  </si>
  <si>
    <t>panneaux</t>
  </si>
  <si>
    <t>15h Fr kiné</t>
  </si>
  <si>
    <t>16h Fr kiné</t>
  </si>
  <si>
    <t>Ville</t>
  </si>
  <si>
    <t>16h Fr Dentiste</t>
  </si>
  <si>
    <t>206CC à</t>
  </si>
  <si>
    <t>15h plateforme</t>
  </si>
  <si>
    <t>Gémo</t>
  </si>
  <si>
    <t>16h Fr coiffeur</t>
  </si>
  <si>
    <t>JP Richard</t>
  </si>
  <si>
    <t>AR St Ours</t>
  </si>
  <si>
    <t>17.00 Fr Mairie</t>
  </si>
  <si>
    <t>17.00 Rencontre</t>
  </si>
  <si>
    <t>caméra</t>
  </si>
  <si>
    <t>Fr retour</t>
  </si>
  <si>
    <t>17h30 Chez Sandrine</t>
  </si>
  <si>
    <t>J. Machado</t>
  </si>
  <si>
    <t>18h37 Arrivée</t>
  </si>
  <si>
    <t>Fr/Al en ville</t>
  </si>
  <si>
    <t>Fr +Fr Richard</t>
  </si>
  <si>
    <t>médicaments</t>
  </si>
  <si>
    <t>Déposer autre</t>
  </si>
  <si>
    <t>18.00 QdV</t>
  </si>
  <si>
    <t>18.00 GT</t>
  </si>
  <si>
    <t>18.00 SMTC</t>
  </si>
  <si>
    <t>Aude/Catherine</t>
  </si>
  <si>
    <t>Eau dans regards</t>
  </si>
  <si>
    <t>vide sanitaire</t>
  </si>
  <si>
    <t>ping pong</t>
  </si>
  <si>
    <t>18h QdV</t>
  </si>
  <si>
    <t>Carreefour</t>
  </si>
  <si>
    <t>Alice/ Fr Richard</t>
  </si>
  <si>
    <t>marche Meylan</t>
  </si>
  <si>
    <t>Gobron</t>
  </si>
  <si>
    <t>ch hote</t>
  </si>
  <si>
    <t>Fontaine</t>
  </si>
  <si>
    <t>Retour vers</t>
  </si>
  <si>
    <t>devant immeuble</t>
  </si>
  <si>
    <t>organisation</t>
  </si>
  <si>
    <t>19h30 MC2</t>
  </si>
  <si>
    <t>19h40 Fr aquagym</t>
  </si>
  <si>
    <t>19h Réveillon</t>
  </si>
  <si>
    <t>0.45 Alicze &amp; Simon</t>
  </si>
  <si>
    <t>Bourgoin Jallieu</t>
  </si>
  <si>
    <t>20.00 F.Foresti</t>
  </si>
  <si>
    <t>20.30 Réunion</t>
  </si>
  <si>
    <t>20.30 Cion</t>
  </si>
  <si>
    <t>20.00</t>
  </si>
  <si>
    <t>20.00 Qdv</t>
  </si>
  <si>
    <t>Diner Gignac</t>
  </si>
  <si>
    <t>Arles</t>
  </si>
  <si>
    <t>Mr Petit</t>
  </si>
  <si>
    <t>Ciné plein air</t>
  </si>
  <si>
    <t>Octopus</t>
  </si>
  <si>
    <t>20h diner Alice &amp; Simon</t>
  </si>
  <si>
    <t>chez Aude/Johann</t>
  </si>
  <si>
    <t>arrivent à la maison</t>
  </si>
  <si>
    <t>St Etienne/Zénith</t>
  </si>
  <si>
    <t>QdV BGP</t>
  </si>
  <si>
    <t>Crolles</t>
  </si>
  <si>
    <t>Grau du Roi</t>
  </si>
  <si>
    <t>Cornanguer</t>
  </si>
  <si>
    <t>Amblard/Reinneis</t>
  </si>
  <si>
    <t>Atlantic Oak</t>
  </si>
  <si>
    <t>Alice, Richards</t>
  </si>
  <si>
    <t>Younès &amp; Caro, Alice</t>
  </si>
  <si>
    <t>7.30 St Ex</t>
  </si>
  <si>
    <t>départ Alice &amp; Simon</t>
  </si>
  <si>
    <t>9h Fr Rhumato</t>
  </si>
  <si>
    <t>Castorama(forèt)</t>
  </si>
  <si>
    <t>10.15 Départ</t>
  </si>
  <si>
    <t>Espalion</t>
  </si>
  <si>
    <t>artisan</t>
  </si>
  <si>
    <t>Aller chercher</t>
  </si>
  <si>
    <t>10h Fr rhumato</t>
  </si>
  <si>
    <t>Installer</t>
  </si>
  <si>
    <t>10h technicien</t>
  </si>
  <si>
    <t>couteaux</t>
  </si>
  <si>
    <t>cash BPA</t>
  </si>
  <si>
    <t>Bourges</t>
  </si>
  <si>
    <t>11h30 Dr Proères</t>
  </si>
  <si>
    <t>Darier Chatelain</t>
  </si>
  <si>
    <t>12h Fr dej Marie Odile</t>
  </si>
  <si>
    <t>pare-baignoire</t>
  </si>
  <si>
    <t>Free (freeze)</t>
  </si>
  <si>
    <t>12.15 Aimé</t>
  </si>
  <si>
    <t>12.00 A. Rivet</t>
  </si>
  <si>
    <t>avec P&amp;M Amblard</t>
  </si>
  <si>
    <t xml:space="preserve">Repas </t>
  </si>
  <si>
    <t>12.00 Doc</t>
  </si>
  <si>
    <t>Déj chez Denise</t>
  </si>
  <si>
    <t>Dej Simon/</t>
  </si>
  <si>
    <t>dentiste Meylan</t>
  </si>
  <si>
    <t>Banque Populaire</t>
  </si>
  <si>
    <t>plage Grand Travers</t>
  </si>
  <si>
    <t>chez May</t>
  </si>
  <si>
    <t>Bozouls</t>
  </si>
  <si>
    <t>L'Aubrac</t>
  </si>
  <si>
    <t>Fête</t>
  </si>
  <si>
    <t>4 pages Qdv</t>
  </si>
  <si>
    <t>Angers</t>
  </si>
  <si>
    <t>Fr/Al Dej</t>
  </si>
  <si>
    <t xml:space="preserve"> 12/14</t>
  </si>
  <si>
    <t>JP/Fr Richard</t>
  </si>
  <si>
    <t>13h dj Carrefour</t>
  </si>
  <si>
    <t>Menuisier</t>
  </si>
  <si>
    <t>14.00 F Balnéa</t>
  </si>
  <si>
    <t>Arrivée La Grande</t>
  </si>
  <si>
    <t>avec Pierre</t>
  </si>
  <si>
    <t>Nasbinals</t>
  </si>
  <si>
    <t>CSR</t>
  </si>
  <si>
    <t>14.00 Dessin</t>
  </si>
  <si>
    <t xml:space="preserve">des </t>
  </si>
  <si>
    <t>14.00 Retour</t>
  </si>
  <si>
    <t>France Telecom</t>
  </si>
  <si>
    <t>Salaires</t>
  </si>
  <si>
    <t>14h30 Fr scrabble</t>
  </si>
  <si>
    <t>part à Lyon</t>
  </si>
  <si>
    <t>Société Générale</t>
  </si>
  <si>
    <t xml:space="preserve">Signat </t>
  </si>
  <si>
    <t>Mairie SMH</t>
  </si>
  <si>
    <t>Motte</t>
  </si>
  <si>
    <t>Anne Sophie</t>
  </si>
  <si>
    <t>Estaing</t>
  </si>
  <si>
    <t>Marchastel</t>
  </si>
  <si>
    <t>Fleurs</t>
  </si>
  <si>
    <t>Proj PDU/CRDP</t>
  </si>
  <si>
    <t>St Donan</t>
  </si>
  <si>
    <t>Patrouille</t>
  </si>
  <si>
    <t>Asso Meylan</t>
  </si>
  <si>
    <t>Courrier</t>
  </si>
  <si>
    <t>Annie/Anne</t>
  </si>
  <si>
    <t>Fr ville</t>
  </si>
  <si>
    <t>Castorama(barre d'entrée)</t>
  </si>
  <si>
    <t>15h Copy Meylan</t>
  </si>
  <si>
    <t xml:space="preserve">contrat </t>
  </si>
  <si>
    <t>16.30 F kiné</t>
  </si>
  <si>
    <t>16.00 F RERS</t>
  </si>
  <si>
    <t>16.00 Conf</t>
  </si>
  <si>
    <t>Paul &amp; Marie</t>
  </si>
  <si>
    <t>Entraygues</t>
  </si>
  <si>
    <t>Aubrac</t>
  </si>
  <si>
    <t>16.00 Visite</t>
  </si>
  <si>
    <t>dans Meylan</t>
  </si>
  <si>
    <t>Envoyer 206CC</t>
  </si>
  <si>
    <t>soutien</t>
  </si>
  <si>
    <t>ISF</t>
  </si>
  <si>
    <t>16h15 Livraison</t>
  </si>
  <si>
    <t>Départ Younès &amp; Caro</t>
  </si>
  <si>
    <t>Commandeur</t>
  </si>
  <si>
    <t>support scolaire</t>
  </si>
  <si>
    <t>F Babette</t>
  </si>
  <si>
    <t>Proal/Russie</t>
  </si>
  <si>
    <t>Bes Bédène</t>
  </si>
  <si>
    <t>Chat Montpeyroux</t>
  </si>
  <si>
    <t>Bernard MF</t>
  </si>
  <si>
    <t>Ploubezre</t>
  </si>
  <si>
    <t>Chercher 206CC</t>
  </si>
  <si>
    <t>Rideaux</t>
  </si>
  <si>
    <t>206CC gare</t>
  </si>
  <si>
    <t>pare baignoire</t>
  </si>
  <si>
    <t>Arthaud</t>
  </si>
  <si>
    <t>18.00 Support</t>
  </si>
  <si>
    <t>Mais Tourisme</t>
  </si>
  <si>
    <t>Soulages</t>
  </si>
  <si>
    <t>18.00 GT Qdv</t>
  </si>
  <si>
    <t>18.00 Réforme</t>
  </si>
  <si>
    <t>18.30 Rencontre</t>
  </si>
  <si>
    <t xml:space="preserve">Récupérer </t>
  </si>
  <si>
    <t>18.00 Présentation</t>
  </si>
  <si>
    <t>Diner Pédernec</t>
  </si>
  <si>
    <t>18h30 Russe deb</t>
  </si>
  <si>
    <t>18.30 Réunion publique</t>
  </si>
  <si>
    <t>territoriale</t>
  </si>
  <si>
    <t>19.00 PLU</t>
  </si>
  <si>
    <t>MDA</t>
  </si>
  <si>
    <t>friteuse</t>
  </si>
  <si>
    <t>DOO</t>
  </si>
  <si>
    <t>débutants</t>
  </si>
  <si>
    <t xml:space="preserve">19h30 Fr </t>
  </si>
  <si>
    <t>Fr Richard</t>
  </si>
  <si>
    <t>Scot/CRDP</t>
  </si>
  <si>
    <t>l'Ombrine</t>
  </si>
  <si>
    <t>l'Aubrac</t>
  </si>
  <si>
    <t>ch d'hote</t>
  </si>
  <si>
    <t>Laguiole</t>
  </si>
  <si>
    <t>CRDP</t>
  </si>
  <si>
    <t>20.00 Gospel</t>
  </si>
  <si>
    <t>20.00 Ciné</t>
  </si>
  <si>
    <t>20.30 CA UQBGP</t>
  </si>
  <si>
    <t>Dr Jambon-Jourdan</t>
  </si>
  <si>
    <t>Ch hote Pègues</t>
  </si>
  <si>
    <t>des Buclos</t>
  </si>
  <si>
    <t>Place Lavalette</t>
  </si>
  <si>
    <t>d'été</t>
  </si>
  <si>
    <t>15.30 rdv</t>
  </si>
  <si>
    <t>Etudiantes IUG</t>
  </si>
  <si>
    <t>Vacances scolaires 2010-2011</t>
  </si>
  <si>
    <t>Mars 2010</t>
  </si>
  <si>
    <t>Avril 2010</t>
  </si>
  <si>
    <t>Mai 2010</t>
  </si>
  <si>
    <t>Juin 2010</t>
  </si>
  <si>
    <t>Juillet 2010</t>
  </si>
  <si>
    <t>Aout 2010</t>
  </si>
  <si>
    <t>Septembre 2010</t>
  </si>
  <si>
    <t>Octobre 2010</t>
  </si>
  <si>
    <t>Novembre 2010</t>
  </si>
  <si>
    <t>Décembre 2010</t>
  </si>
  <si>
    <t>3.23 Naissance</t>
  </si>
  <si>
    <t>Déposer cash</t>
  </si>
  <si>
    <t>9.00 Genève</t>
  </si>
  <si>
    <t>Layna à Annecy</t>
  </si>
  <si>
    <t>Payer</t>
  </si>
  <si>
    <t xml:space="preserve">Pb tél </t>
  </si>
  <si>
    <t>avec Mouloud</t>
  </si>
  <si>
    <t>10.00 F</t>
  </si>
  <si>
    <t>Pont de</t>
  </si>
  <si>
    <t>11.45 CSR</t>
  </si>
  <si>
    <t>Fournil</t>
  </si>
  <si>
    <t>Sala</t>
  </si>
  <si>
    <t>Départ Meylan</t>
  </si>
  <si>
    <t>11.00 Communion</t>
  </si>
  <si>
    <t>Banque C de Ge</t>
  </si>
  <si>
    <t>Mallemort</t>
  </si>
  <si>
    <t>11.00 Réception</t>
  </si>
  <si>
    <t>RPB</t>
  </si>
  <si>
    <t>12.00</t>
  </si>
  <si>
    <t>Beauvoisin</t>
  </si>
  <si>
    <t>Alice déjeuner</t>
  </si>
  <si>
    <t>Emmanuel</t>
  </si>
  <si>
    <t>Visite A. Sala</t>
  </si>
  <si>
    <t>Alleins</t>
  </si>
  <si>
    <t>Moiroud</t>
  </si>
  <si>
    <t>Biviers</t>
  </si>
  <si>
    <t>Goncelin</t>
  </si>
  <si>
    <t>Commanderie</t>
  </si>
  <si>
    <t>14.00</t>
  </si>
  <si>
    <t>Biennale</t>
  </si>
  <si>
    <t>FNAC</t>
  </si>
  <si>
    <t>15.05 Rencontrer</t>
  </si>
  <si>
    <t>Istres</t>
  </si>
  <si>
    <t xml:space="preserve">Retour </t>
  </si>
  <si>
    <t>14.00 Braderie</t>
  </si>
  <si>
    <t xml:space="preserve">14.00 Fr </t>
  </si>
  <si>
    <t>14.00 F</t>
  </si>
  <si>
    <t>Ancillon</t>
  </si>
  <si>
    <t>Controverse</t>
  </si>
  <si>
    <t>meubles &amp; Déco</t>
  </si>
  <si>
    <t>Alice Genève</t>
  </si>
  <si>
    <t>Enfants</t>
  </si>
  <si>
    <t>La Fontaine</t>
  </si>
  <si>
    <t>16.30 Pot</t>
  </si>
  <si>
    <t>17.30 Arrivée</t>
  </si>
  <si>
    <t>Martigues</t>
  </si>
  <si>
    <t>Monter 1er</t>
  </si>
  <si>
    <t>Monter 2ème</t>
  </si>
  <si>
    <t>Christine</t>
  </si>
  <si>
    <t>ENSAG</t>
  </si>
  <si>
    <t>17.00 Récup</t>
  </si>
  <si>
    <t>Payer rép 206CC</t>
  </si>
  <si>
    <t>de Sarac CLH</t>
  </si>
  <si>
    <t>17.00 Françoise</t>
  </si>
  <si>
    <t>départ Claire</t>
  </si>
  <si>
    <t>Aude &amp; Will</t>
  </si>
  <si>
    <t>lit</t>
  </si>
  <si>
    <t>lit Mehdi</t>
  </si>
  <si>
    <t>18.30</t>
  </si>
  <si>
    <t>18.00</t>
  </si>
  <si>
    <t>18.30 Salle CM</t>
  </si>
  <si>
    <t>kiné Echirolles</t>
  </si>
  <si>
    <t>départ Londres</t>
  </si>
  <si>
    <t>Dépôt affaires</t>
  </si>
  <si>
    <t>Cours</t>
  </si>
  <si>
    <t>SMTC</t>
  </si>
  <si>
    <t>Entrée Ouest</t>
  </si>
  <si>
    <t>Salle audio</t>
  </si>
  <si>
    <t xml:space="preserve">20.00 Diner </t>
  </si>
  <si>
    <t>21.25 Retour</t>
  </si>
  <si>
    <t>Diner à La Tronche</t>
  </si>
  <si>
    <t>Diner restau</t>
  </si>
  <si>
    <t>Picard/Couscous</t>
  </si>
  <si>
    <t>Caffè Forte</t>
  </si>
  <si>
    <t>Mouloud Caffè Forte</t>
  </si>
  <si>
    <t>japonais</t>
  </si>
  <si>
    <t>8.00 Amener</t>
  </si>
  <si>
    <t>9.00</t>
  </si>
  <si>
    <t>9.00 Entretien</t>
  </si>
  <si>
    <t>9.00 Dépôt</t>
  </si>
  <si>
    <t>9.00 Horizons</t>
  </si>
  <si>
    <t>9.45 Johannesburg</t>
  </si>
  <si>
    <t>9.30 Alice</t>
  </si>
  <si>
    <t>9.00 Fr bureau</t>
  </si>
  <si>
    <t>9.00 Plan</t>
  </si>
  <si>
    <t>Laguna</t>
  </si>
  <si>
    <t>Champier</t>
  </si>
  <si>
    <t>clim appart</t>
  </si>
  <si>
    <t>10.00 Contribution</t>
  </si>
  <si>
    <t>Laguna SMH</t>
  </si>
  <si>
    <t>incrip yoga</t>
  </si>
  <si>
    <t>10.30 PFI</t>
  </si>
  <si>
    <t>FORUM</t>
  </si>
  <si>
    <t>10.30 Fr Kiné</t>
  </si>
  <si>
    <t>10.00 micro kiné</t>
  </si>
  <si>
    <t>Climat</t>
  </si>
  <si>
    <t>10.00 F.</t>
  </si>
  <si>
    <t>ventilateur</t>
  </si>
  <si>
    <t>circuit</t>
  </si>
  <si>
    <t>Scot au Cluq</t>
  </si>
  <si>
    <t>révision</t>
  </si>
  <si>
    <t xml:space="preserve">fermeture </t>
  </si>
  <si>
    <t>11.00 Départ</t>
  </si>
  <si>
    <t>11.30 SG Meylan</t>
  </si>
  <si>
    <t>Assosiations</t>
  </si>
  <si>
    <t>11.30 Dr Cumin</t>
  </si>
  <si>
    <t>11.00 Fr Kiné</t>
  </si>
  <si>
    <t>11.00 EMD</t>
  </si>
  <si>
    <t>Salle</t>
  </si>
  <si>
    <t>microkiné</t>
  </si>
  <si>
    <t>Dennis</t>
  </si>
  <si>
    <t>12.45 Portable</t>
  </si>
  <si>
    <t>Diner Aix</t>
  </si>
  <si>
    <t>12.30 Visite</t>
  </si>
  <si>
    <t>cercueil</t>
  </si>
  <si>
    <t>12.00 Repas</t>
  </si>
  <si>
    <t>Lions Park</t>
  </si>
  <si>
    <t>examen</t>
  </si>
  <si>
    <t>du Laussy</t>
  </si>
  <si>
    <t>régionales</t>
  </si>
  <si>
    <t>au Tournoi</t>
  </si>
  <si>
    <t>avec les Roux</t>
  </si>
  <si>
    <t>à la Métro</t>
  </si>
  <si>
    <t>PFI/ M.Sala</t>
  </si>
  <si>
    <t>St Jorioz</t>
  </si>
  <si>
    <t>Piza e vino</t>
  </si>
  <si>
    <t>Gières</t>
  </si>
  <si>
    <t>13.30 F</t>
  </si>
  <si>
    <t>Charavines</t>
  </si>
  <si>
    <t xml:space="preserve">14.30 </t>
  </si>
  <si>
    <t>retour noces</t>
  </si>
  <si>
    <t>14.30 UQBGP</t>
  </si>
  <si>
    <t>14.00 Françoise</t>
  </si>
  <si>
    <t>Ville désirable</t>
  </si>
  <si>
    <t>15 rue</t>
  </si>
  <si>
    <t>15.00</t>
  </si>
  <si>
    <t>Caroline &amp;</t>
  </si>
  <si>
    <t>15.00 Rdv</t>
  </si>
  <si>
    <t>Visite André</t>
  </si>
  <si>
    <t>15.30 Visite</t>
  </si>
  <si>
    <t>Récup costume</t>
  </si>
  <si>
    <t xml:space="preserve">15.00 Décès </t>
  </si>
  <si>
    <t xml:space="preserve">Françoise avec </t>
  </si>
  <si>
    <t>chez Monique</t>
  </si>
  <si>
    <t>V. Hugo</t>
  </si>
  <si>
    <t xml:space="preserve"> + ballade</t>
  </si>
  <si>
    <t>16.00 Achats</t>
  </si>
  <si>
    <t>16.00 Montage</t>
  </si>
  <si>
    <t>16.30 AM Sala</t>
  </si>
  <si>
    <t>Me Posak</t>
  </si>
  <si>
    <t>Rocheplane</t>
  </si>
  <si>
    <t>Moulin</t>
  </si>
  <si>
    <t>St Mury</t>
  </si>
  <si>
    <t>dépôt manteau</t>
  </si>
  <si>
    <t>A. Sala</t>
  </si>
  <si>
    <t>16.00 Messe</t>
  </si>
  <si>
    <t>16.00 Mariage</t>
  </si>
  <si>
    <t>Soccer City</t>
  </si>
  <si>
    <t>Visite Y.Pelenc</t>
  </si>
  <si>
    <t>16.00 F Kiné</t>
  </si>
  <si>
    <t>16.00 Fête</t>
  </si>
  <si>
    <t>16.00 Concert</t>
  </si>
  <si>
    <t xml:space="preserve">17.30 </t>
  </si>
  <si>
    <t xml:space="preserve">à la </t>
  </si>
  <si>
    <t>pneus Laguna</t>
  </si>
  <si>
    <t>pneus AV</t>
  </si>
  <si>
    <t>17.15 Ciné</t>
  </si>
  <si>
    <t>17.00 GT Scot</t>
  </si>
  <si>
    <t>de la Tourne</t>
  </si>
  <si>
    <t>17.55 Alice</t>
  </si>
  <si>
    <t>A.Sala</t>
  </si>
  <si>
    <t>17.00 Navette</t>
  </si>
  <si>
    <t>La Tronche</t>
  </si>
  <si>
    <t>Récup 206CC</t>
  </si>
  <si>
    <t>Déménagement</t>
  </si>
  <si>
    <t>archives 1997</t>
  </si>
  <si>
    <t>Balalaïka</t>
  </si>
  <si>
    <t>Concours</t>
  </si>
  <si>
    <t>18.30 CA</t>
  </si>
  <si>
    <t>Kiné F</t>
  </si>
  <si>
    <t>18.00 Ciné</t>
  </si>
  <si>
    <t>et Aude</t>
  </si>
  <si>
    <t>18.30 Pot</t>
  </si>
  <si>
    <t>Sevrier</t>
  </si>
  <si>
    <t>Gre-Lyon</t>
  </si>
  <si>
    <t>18.00 UQBGP</t>
  </si>
  <si>
    <t>Mehdi &amp;</t>
  </si>
  <si>
    <t>18.30 1er cours</t>
  </si>
  <si>
    <t>18.00 Cours</t>
  </si>
  <si>
    <t>Ecole</t>
  </si>
  <si>
    <t>Entrée Est</t>
  </si>
  <si>
    <t>Diner Thai Exp</t>
  </si>
  <si>
    <t>Innovallée</t>
  </si>
  <si>
    <t>Cours Russe</t>
  </si>
  <si>
    <t>18.30 Lahgglo</t>
  </si>
  <si>
    <t>St Exupéry</t>
  </si>
  <si>
    <t>départ Françoise</t>
  </si>
  <si>
    <t>Inscriptions</t>
  </si>
  <si>
    <t>19.30 Françoise</t>
  </si>
  <si>
    <t>Soraya à</t>
  </si>
  <si>
    <t>Russe débutants</t>
  </si>
  <si>
    <t xml:space="preserve">19.00 Conf </t>
  </si>
  <si>
    <t>SMH</t>
  </si>
  <si>
    <t>20.00 Métro</t>
  </si>
  <si>
    <t>CA, Echirolles</t>
  </si>
  <si>
    <t>20.00 Concert</t>
  </si>
  <si>
    <t>20.00 Réforme</t>
  </si>
  <si>
    <t>Jardins de</t>
  </si>
  <si>
    <t>21.00 Lyon</t>
  </si>
  <si>
    <t>20.00 Braai</t>
  </si>
  <si>
    <t>AVF Ayguinards</t>
  </si>
  <si>
    <t>20.30 AG</t>
  </si>
  <si>
    <t>19.00 FR Maison</t>
  </si>
  <si>
    <t>20.05 Grenoble</t>
  </si>
  <si>
    <t>Supélec</t>
  </si>
  <si>
    <t>Picard à la maison</t>
  </si>
  <si>
    <t>retour CDs</t>
  </si>
  <si>
    <t>Saigon/ Bee</t>
  </si>
  <si>
    <t>Sacré Cœur Grenoble</t>
  </si>
  <si>
    <t>territoir MDA</t>
  </si>
  <si>
    <t>Le Saigon</t>
  </si>
  <si>
    <t>22.10/23.20 Paris</t>
  </si>
  <si>
    <t>maison Alice</t>
  </si>
  <si>
    <t>Montecasino</t>
  </si>
  <si>
    <t>23.07 Paris</t>
  </si>
  <si>
    <t>Hotel Alpexpo</t>
  </si>
  <si>
    <t>Hotel Léonard de Vince Paris 11e</t>
  </si>
  <si>
    <t>Plombier</t>
  </si>
  <si>
    <t>8.30 F kiné</t>
  </si>
  <si>
    <t>Porte garage</t>
  </si>
  <si>
    <t>9.00 Amener</t>
  </si>
  <si>
    <t>Nelspruit</t>
  </si>
  <si>
    <t>9.00 Cours</t>
  </si>
  <si>
    <t>9.00 Stage</t>
  </si>
  <si>
    <t>9.00 Fr AVF</t>
  </si>
  <si>
    <t>9.00 Dr</t>
  </si>
  <si>
    <t>rue Martyrs</t>
  </si>
  <si>
    <t>10.00M. Ozil</t>
  </si>
  <si>
    <t>D. Brower</t>
  </si>
  <si>
    <t>10.00</t>
  </si>
  <si>
    <t>EDF</t>
  </si>
  <si>
    <t>206CC carross</t>
  </si>
  <si>
    <t xml:space="preserve">10.00 Rdv </t>
  </si>
  <si>
    <t>10.45 Départ</t>
  </si>
  <si>
    <t>Blyde Canyon</t>
  </si>
  <si>
    <t>Visite stade</t>
  </si>
  <si>
    <t>Durban</t>
  </si>
  <si>
    <t>Simon's</t>
  </si>
  <si>
    <t>Faire la</t>
  </si>
  <si>
    <t>Uniformation</t>
  </si>
  <si>
    <t>EBP</t>
  </si>
  <si>
    <t>10.30 F</t>
  </si>
  <si>
    <t>10.30 Rdv</t>
  </si>
  <si>
    <t>mise en place</t>
  </si>
  <si>
    <t>11.50 Départ</t>
  </si>
  <si>
    <t>Benoit/Nadia</t>
  </si>
  <si>
    <t>River</t>
  </si>
  <si>
    <t>Kruger Park</t>
  </si>
  <si>
    <t>Mahdiba</t>
  </si>
  <si>
    <t>Town</t>
  </si>
  <si>
    <t>demande</t>
  </si>
  <si>
    <t xml:space="preserve">Novotel </t>
  </si>
  <si>
    <t>11.00 Pot</t>
  </si>
  <si>
    <t>11.00 M.Sala</t>
  </si>
  <si>
    <t>11.30 Babette</t>
  </si>
  <si>
    <t>11.30 Photo</t>
  </si>
  <si>
    <t>kiné</t>
  </si>
  <si>
    <t>Adacsae</t>
  </si>
  <si>
    <t>12.00GT Scot</t>
  </si>
  <si>
    <t>inter</t>
  </si>
  <si>
    <t>Le Grau du Roi</t>
  </si>
  <si>
    <t>12.00 Brunch</t>
  </si>
  <si>
    <t>de subvention</t>
  </si>
  <si>
    <t>12.00 Dej</t>
  </si>
  <si>
    <t>Jardins</t>
  </si>
  <si>
    <t>voir</t>
  </si>
  <si>
    <t>12.00 F &amp;JP</t>
  </si>
  <si>
    <t>Le Saké</t>
  </si>
  <si>
    <t>Bernard, MF</t>
  </si>
  <si>
    <t>déjeuner chef</t>
  </si>
  <si>
    <t>Sandton</t>
  </si>
  <si>
    <t>stade</t>
  </si>
  <si>
    <t>Cape Point</t>
  </si>
  <si>
    <t>Scot/Contrib CG</t>
  </si>
  <si>
    <t>M. Sala maison</t>
  </si>
  <si>
    <t>Taj Atlas</t>
  </si>
  <si>
    <t>Fabien</t>
  </si>
  <si>
    <t>Ibis</t>
  </si>
  <si>
    <t>avec Cluq</t>
  </si>
  <si>
    <t>Ozil/Mouro</t>
  </si>
  <si>
    <t>Aigues Mortes</t>
  </si>
  <si>
    <t>Caroline</t>
  </si>
  <si>
    <t xml:space="preserve">Départ </t>
  </si>
  <si>
    <t>Ohrigstad</t>
  </si>
  <si>
    <t>uShaka World</t>
  </si>
  <si>
    <t>Hout Bay</t>
  </si>
  <si>
    <t>14.00 Fin cours</t>
  </si>
  <si>
    <t>14.00 FR</t>
  </si>
  <si>
    <t>Moretel</t>
  </si>
  <si>
    <t>14.30 F</t>
  </si>
  <si>
    <t>La Frise Grenoble</t>
  </si>
  <si>
    <t>Brouwer</t>
  </si>
  <si>
    <t>Déjeuner Atlantic Oak</t>
  </si>
  <si>
    <t>Contribution</t>
  </si>
  <si>
    <t>Voir A. Sala</t>
  </si>
  <si>
    <t>15.00 Alice</t>
  </si>
  <si>
    <t>15.30 Rdv</t>
  </si>
  <si>
    <t>Marine</t>
  </si>
  <si>
    <t>Chez M.Sala</t>
  </si>
  <si>
    <t>Caro,Layna,</t>
  </si>
  <si>
    <t>Infotique</t>
  </si>
  <si>
    <t>Expo Résistance</t>
  </si>
  <si>
    <t>Genève</t>
  </si>
  <si>
    <t>16.40 Arrivée</t>
  </si>
  <si>
    <t>Aller voir</t>
  </si>
  <si>
    <t>pôle emploi</t>
  </si>
  <si>
    <t>Bque Popula</t>
  </si>
  <si>
    <t>ire</t>
  </si>
  <si>
    <t>Cape Town</t>
  </si>
  <si>
    <t>Journée Patrim</t>
  </si>
  <si>
    <t>Artistes</t>
  </si>
  <si>
    <t>Dépôt 206CC</t>
  </si>
  <si>
    <t>P. Jardins</t>
  </si>
  <si>
    <t>Paris 11e</t>
  </si>
  <si>
    <t>16.30 Kiné</t>
  </si>
  <si>
    <t>Expo chocolat</t>
  </si>
  <si>
    <t>17.30</t>
  </si>
  <si>
    <t>André Sala</t>
  </si>
  <si>
    <t>le long</t>
  </si>
  <si>
    <t>17.30 Rdv</t>
  </si>
  <si>
    <t>17.20 Alice</t>
  </si>
  <si>
    <t>Melle Magnat</t>
  </si>
  <si>
    <t>White River</t>
  </si>
  <si>
    <t>Musée</t>
  </si>
  <si>
    <t>Départ B&amp;MF</t>
  </si>
  <si>
    <t>17.30 Françoise</t>
  </si>
  <si>
    <t>17.30 Conf</t>
  </si>
  <si>
    <t>17.00 Alice</t>
  </si>
  <si>
    <t>18.30 Cours Russe</t>
  </si>
  <si>
    <t>Isère</t>
  </si>
  <si>
    <t>Hotel St Clair</t>
  </si>
  <si>
    <t>Mme Verrier</t>
  </si>
  <si>
    <t>18.00 Départ</t>
  </si>
  <si>
    <t>17.30 SG</t>
  </si>
  <si>
    <t>gare pour</t>
  </si>
  <si>
    <t>Amener Alice</t>
  </si>
  <si>
    <t>Hannah</t>
  </si>
  <si>
    <t>18.30 Réunion</t>
  </si>
  <si>
    <t>18.00 Fin cours</t>
  </si>
  <si>
    <t>AVF LCR du Bois</t>
  </si>
  <si>
    <t>Russie</t>
  </si>
  <si>
    <t>&amp; Simon partent</t>
  </si>
  <si>
    <t>19.00 Fr Gospel</t>
  </si>
  <si>
    <t>19.00Projet Ville</t>
  </si>
  <si>
    <t>19.00 EDF</t>
  </si>
  <si>
    <t>Mr Arnaud</t>
  </si>
  <si>
    <t>19.00 Benoit</t>
  </si>
  <si>
    <t>aéroport Lyon</t>
  </si>
  <si>
    <t>Lodge</t>
  </si>
  <si>
    <t>St Martin d'Hères</t>
  </si>
  <si>
    <t>19.30 Diner</t>
  </si>
  <si>
    <t>Diner Soraya</t>
  </si>
  <si>
    <t>19.45</t>
  </si>
  <si>
    <t>19.45 Soirée</t>
  </si>
  <si>
    <t>CEES</t>
  </si>
  <si>
    <t>sur Lyon</t>
  </si>
  <si>
    <t>avec Fr 3</t>
  </si>
  <si>
    <t xml:space="preserve">20.00 Diner chez </t>
  </si>
  <si>
    <t>20.30 Récupérer</t>
  </si>
  <si>
    <t>mis en service</t>
  </si>
  <si>
    <t>20.30 Associations</t>
  </si>
  <si>
    <t>21.00 Picard</t>
  </si>
  <si>
    <t>&amp; Nadia</t>
  </si>
  <si>
    <t>20.00 Nelspruit</t>
  </si>
  <si>
    <t>Waterfront</t>
  </si>
  <si>
    <t>16 rue G.Sand</t>
  </si>
  <si>
    <t>Marc&amp;MF Bee</t>
  </si>
  <si>
    <t>22.48</t>
  </si>
  <si>
    <t>F. Toffa tisane</t>
  </si>
  <si>
    <t>Bee</t>
  </si>
  <si>
    <t>M.Sala à Hollard</t>
  </si>
  <si>
    <t>21.40 Arrivée Meylan</t>
  </si>
  <si>
    <t>UQBGP Le Habert</t>
  </si>
  <si>
    <t>Meylan/ Buclos</t>
  </si>
  <si>
    <t>feu artifice</t>
  </si>
  <si>
    <t>Nomndeni</t>
  </si>
  <si>
    <t>Simply Fish</t>
  </si>
  <si>
    <t>Pier 107</t>
  </si>
  <si>
    <t>Balducci</t>
  </si>
  <si>
    <t>Cocoa</t>
  </si>
  <si>
    <t>Décibelledonne</t>
  </si>
  <si>
    <t>ann Alice Sappey</t>
  </si>
  <si>
    <t>DEPART</t>
  </si>
  <si>
    <t>8.00 CC Buclos</t>
  </si>
  <si>
    <t>8.30 Participation</t>
  </si>
  <si>
    <t>VACANCES</t>
  </si>
  <si>
    <t>9.00 Parlement</t>
  </si>
  <si>
    <t>9.00 Scot</t>
  </si>
  <si>
    <t>9.45 Françoise</t>
  </si>
  <si>
    <t>9.00 Françoise</t>
  </si>
  <si>
    <t>9.00 SG Béalières</t>
  </si>
  <si>
    <t>habitants</t>
  </si>
  <si>
    <t>10.00 Contrib</t>
  </si>
  <si>
    <t>ALSACE</t>
  </si>
  <si>
    <t>Strasbourg</t>
  </si>
  <si>
    <t>Novotel</t>
  </si>
  <si>
    <t>kaba</t>
  </si>
  <si>
    <t>Franschhoek</t>
  </si>
  <si>
    <t>achat batterie</t>
  </si>
  <si>
    <t>10.50 Le Cap</t>
  </si>
  <si>
    <t xml:space="preserve">Musée </t>
  </si>
  <si>
    <t>Pretoria</t>
  </si>
  <si>
    <t>Yoga Horizons</t>
  </si>
  <si>
    <t>Polytec Gre</t>
  </si>
  <si>
    <t>10.00 Fr</t>
  </si>
  <si>
    <t>La Terrasse</t>
  </si>
  <si>
    <t>Voreppe</t>
  </si>
  <si>
    <t>11.00 Amblard</t>
  </si>
  <si>
    <t xml:space="preserve">11.00 Départ </t>
  </si>
  <si>
    <t>app photo</t>
  </si>
  <si>
    <t>Jobourg</t>
  </si>
  <si>
    <t>Apartheid</t>
  </si>
  <si>
    <t>SMH/Métro</t>
  </si>
  <si>
    <t>11.20 Fr</t>
  </si>
  <si>
    <t>Perception</t>
  </si>
  <si>
    <t>11.00 Conf</t>
  </si>
  <si>
    <t>11.00 F kiné</t>
  </si>
  <si>
    <t>Meubles</t>
  </si>
  <si>
    <t>Ecole Béalières</t>
  </si>
  <si>
    <t>12.00 Etiopathe</t>
  </si>
  <si>
    <t>JP Chardon</t>
  </si>
  <si>
    <t>12.00 F repas</t>
  </si>
  <si>
    <t>Bar du Village</t>
  </si>
  <si>
    <t>mère Lannion</t>
  </si>
  <si>
    <t>restau</t>
  </si>
  <si>
    <t>Sandton City</t>
  </si>
  <si>
    <t>Kempton</t>
  </si>
  <si>
    <t>Scot/Audition CG</t>
  </si>
  <si>
    <t>Françoise va 2 jours</t>
  </si>
  <si>
    <t>13.55 Ciné</t>
  </si>
  <si>
    <t>Blagui</t>
  </si>
  <si>
    <t>Mouro</t>
  </si>
  <si>
    <t>Le Mas</t>
  </si>
  <si>
    <t>14.00 Amblard</t>
  </si>
  <si>
    <t>Dr Schowb</t>
  </si>
  <si>
    <t>14.00 Départ</t>
  </si>
  <si>
    <t xml:space="preserve">14.00 Départ </t>
  </si>
  <si>
    <t>14.00 Robben</t>
  </si>
  <si>
    <t>Park</t>
  </si>
  <si>
    <t>14.30 Françoise</t>
  </si>
  <si>
    <t>14.30</t>
  </si>
  <si>
    <t>en balnéothérapie</t>
  </si>
  <si>
    <t>Les Petits</t>
  </si>
  <si>
    <t>Visite Caro</t>
  </si>
  <si>
    <t>14.00 Fr</t>
  </si>
  <si>
    <t>14.30 Crémation</t>
  </si>
  <si>
    <t xml:space="preserve">14.00 F </t>
  </si>
  <si>
    <t>15.00 CSR</t>
  </si>
  <si>
    <t>Ozil</t>
  </si>
  <si>
    <t>Brignoud</t>
  </si>
  <si>
    <t>La Murette</t>
  </si>
  <si>
    <t>Fr gastro</t>
  </si>
  <si>
    <t>Eimendra</t>
  </si>
  <si>
    <t>St Doulchard</t>
  </si>
  <si>
    <t>Bricolages</t>
  </si>
  <si>
    <t>Convenant</t>
  </si>
  <si>
    <t>Island</t>
  </si>
  <si>
    <t>Table</t>
  </si>
  <si>
    <t>Scrable</t>
  </si>
  <si>
    <t>Activités</t>
  </si>
  <si>
    <t>CRDP/Déplcts</t>
  </si>
  <si>
    <t>à Aix les Bains avec Anne</t>
  </si>
  <si>
    <t>Darty cafetière</t>
  </si>
  <si>
    <t>Mouchoirs</t>
  </si>
  <si>
    <t xml:space="preserve">Mairie </t>
  </si>
  <si>
    <t>et Layna</t>
  </si>
  <si>
    <t>Yves Pelenc</t>
  </si>
  <si>
    <t>Mon Tourisme</t>
  </si>
  <si>
    <t>Visite M. Sala</t>
  </si>
  <si>
    <t>16.30 Fin Scot</t>
  </si>
  <si>
    <t>16.50 St</t>
  </si>
  <si>
    <t>Perchec</t>
  </si>
  <si>
    <t>Guimaec</t>
  </si>
  <si>
    <t>Hermanus</t>
  </si>
  <si>
    <t>Mountain</t>
  </si>
  <si>
    <t>Marion Lodge</t>
  </si>
  <si>
    <t>Achat bague</t>
  </si>
  <si>
    <t>ex Ecol Buclos</t>
  </si>
  <si>
    <t>15.45 Retour</t>
  </si>
  <si>
    <t>avec Soraya</t>
  </si>
  <si>
    <t>signe</t>
  </si>
  <si>
    <t>Norvège</t>
  </si>
  <si>
    <t>16.00 Pot départ</t>
  </si>
  <si>
    <t>17.00 Ciné</t>
  </si>
  <si>
    <t>pour dossier</t>
  </si>
  <si>
    <t>Doulchard</t>
  </si>
  <si>
    <t>16.50 Arrivée</t>
  </si>
  <si>
    <t>17.50 Arrivée</t>
  </si>
  <si>
    <t>Locquirec</t>
  </si>
  <si>
    <t>baleines</t>
  </si>
  <si>
    <t>Camps Bay</t>
  </si>
  <si>
    <t>diamant</t>
  </si>
  <si>
    <t>Y. Pelenc</t>
  </si>
  <si>
    <t>18.30 Projet Ville</t>
  </si>
  <si>
    <t>The Ghost</t>
  </si>
  <si>
    <t>et impots</t>
  </si>
  <si>
    <t>Lipsheim</t>
  </si>
  <si>
    <t>Zutdendorf</t>
  </si>
  <si>
    <t>Kaysersberg</t>
  </si>
  <si>
    <t>19.00</t>
  </si>
  <si>
    <t>18.35 St Exup</t>
  </si>
  <si>
    <t>Locquémeau</t>
  </si>
  <si>
    <t>Pick &amp; Pay</t>
  </si>
  <si>
    <t>19.30 Johannesb</t>
  </si>
  <si>
    <t>18.30 C. Aude</t>
  </si>
  <si>
    <t>18.00 Devis</t>
  </si>
  <si>
    <t>18.30 Cluq</t>
  </si>
  <si>
    <t>Scenarii</t>
  </si>
  <si>
    <t>Writer</t>
  </si>
  <si>
    <t>Mélodies</t>
  </si>
  <si>
    <t>Chambres</t>
  </si>
  <si>
    <t>Le Vigneron</t>
  </si>
  <si>
    <t>Mobilité</t>
  </si>
  <si>
    <t>19.30 Crèperie</t>
  </si>
  <si>
    <t>Volley</t>
  </si>
  <si>
    <t>porte garage</t>
  </si>
  <si>
    <t>19.30 MC2</t>
  </si>
  <si>
    <t>Salle CM</t>
  </si>
  <si>
    <t>d'Alsace</t>
  </si>
  <si>
    <t>Douce Nuit</t>
  </si>
  <si>
    <t>1 place Jouvet</t>
  </si>
  <si>
    <t>Fête des</t>
  </si>
  <si>
    <t>Pierre &amp;</t>
  </si>
  <si>
    <t>mère</t>
  </si>
  <si>
    <t>Braai</t>
  </si>
  <si>
    <t>20.00 Crèperie</t>
  </si>
  <si>
    <t>20.00 CA</t>
  </si>
  <si>
    <t>21.00 Laser</t>
  </si>
  <si>
    <t>Diner chinois</t>
  </si>
  <si>
    <t xml:space="preserve">20.00 Fr </t>
  </si>
  <si>
    <t>20.00 Conservatoire</t>
  </si>
  <si>
    <t>Percussions</t>
  </si>
  <si>
    <t>Diner Jonville</t>
  </si>
  <si>
    <t>voisins</t>
  </si>
  <si>
    <t>Sea Point</t>
  </si>
  <si>
    <t>appart</t>
  </si>
  <si>
    <t>Butcher's shop</t>
  </si>
  <si>
    <t>Mezepoli</t>
  </si>
  <si>
    <t>Goodman</t>
  </si>
  <si>
    <t>Game Grenoble</t>
  </si>
  <si>
    <t>Amblard+Soraya</t>
  </si>
  <si>
    <t>Hexagone</t>
  </si>
  <si>
    <t>Mus Métisse</t>
  </si>
  <si>
    <t>Trio Dramé</t>
  </si>
  <si>
    <t>8.45</t>
  </si>
  <si>
    <t>8.15 Brest</t>
  </si>
  <si>
    <t>6.05/7.25</t>
  </si>
  <si>
    <t>8.00 Véolia</t>
  </si>
  <si>
    <t>Déposer Laguna</t>
  </si>
  <si>
    <t>Ouessant</t>
  </si>
  <si>
    <t>Clermont Fd</t>
  </si>
  <si>
    <t>Paris</t>
  </si>
  <si>
    <t>9.30 CRAM</t>
  </si>
  <si>
    <t>9.00 Radio</t>
  </si>
  <si>
    <t>9.00 Plombier</t>
  </si>
  <si>
    <t>9.00 F acuponcteur</t>
  </si>
  <si>
    <t>11.00</t>
  </si>
  <si>
    <t>10.00 Livraison</t>
  </si>
  <si>
    <t>10.00 Fête</t>
  </si>
  <si>
    <t>9.30 Lyon</t>
  </si>
  <si>
    <t>B. Gros</t>
  </si>
  <si>
    <t>départ retraite</t>
  </si>
  <si>
    <t>écho épaule Fr</t>
  </si>
  <si>
    <t>10.00 Fr Kiné</t>
  </si>
  <si>
    <t>Brouwer gare</t>
  </si>
  <si>
    <t>table</t>
  </si>
  <si>
    <t>Neuchatel</t>
  </si>
  <si>
    <t>Vourey</t>
  </si>
  <si>
    <t>Decibelledonne</t>
  </si>
  <si>
    <t>Lunettes</t>
  </si>
  <si>
    <t>11.00 FR</t>
  </si>
  <si>
    <t>L'Inventaire</t>
  </si>
  <si>
    <t>F. picnic</t>
  </si>
  <si>
    <t>12.00 A&amp;S</t>
  </si>
  <si>
    <t>12.30 Déj</t>
  </si>
  <si>
    <t>12.00 A.Rivet</t>
  </si>
  <si>
    <t>J &amp; M Nicolas</t>
  </si>
  <si>
    <t>Port Brest</t>
  </si>
  <si>
    <t>Tours</t>
  </si>
  <si>
    <t>Amblard/Gre</t>
  </si>
  <si>
    <t>13.45 Desrumaux</t>
  </si>
  <si>
    <t>Château</t>
  </si>
  <si>
    <t>Sarcenas</t>
  </si>
  <si>
    <t>Sév/Rac/San</t>
  </si>
  <si>
    <t>bain</t>
  </si>
  <si>
    <t>Françoise déjeune avec Annie Rivet à Carrefour</t>
  </si>
  <si>
    <t>14.00 Prémalliance</t>
  </si>
  <si>
    <t>Etipathe</t>
  </si>
  <si>
    <t>Bistrot Romain</t>
  </si>
  <si>
    <t>Déméngts</t>
  </si>
  <si>
    <t>Faiencerie</t>
  </si>
  <si>
    <t>hop La Tronche</t>
  </si>
  <si>
    <t>15.30 Ferm isère</t>
  </si>
  <si>
    <t xml:space="preserve">Politique </t>
  </si>
  <si>
    <t>16.00 Récup Laguna SMH</t>
  </si>
  <si>
    <t>Mme Glatron</t>
  </si>
  <si>
    <t>Quartier Bonne</t>
  </si>
  <si>
    <t>mesure portes</t>
  </si>
  <si>
    <t>sociale</t>
  </si>
  <si>
    <t>Françoise à St Ismier</t>
  </si>
  <si>
    <t>&amp;</t>
  </si>
  <si>
    <t>17.30 Kiné F</t>
  </si>
  <si>
    <t>17.30 Inventaire</t>
  </si>
  <si>
    <t>17.00 récup tel</t>
  </si>
  <si>
    <t>chez Bee</t>
  </si>
  <si>
    <t>garage</t>
  </si>
  <si>
    <t>Charbon/MT</t>
  </si>
  <si>
    <t>Soins de beauté</t>
  </si>
  <si>
    <t>Allison</t>
  </si>
  <si>
    <t>voir table</t>
  </si>
  <si>
    <t>17.30 Dr Chuh Ming</t>
  </si>
  <si>
    <t>Mulhouse</t>
  </si>
  <si>
    <t>18.00 Arrivée Meylan</t>
  </si>
  <si>
    <t>18.30 Apports</t>
  </si>
  <si>
    <t>18.30 Ouessant</t>
  </si>
  <si>
    <t>18.30 Russe</t>
  </si>
  <si>
    <t>18.00 Thé et</t>
  </si>
  <si>
    <t xml:space="preserve"> + Apollon</t>
  </si>
  <si>
    <t>Rdv Mme Le Maire</t>
  </si>
  <si>
    <t>Hotel Le Strasbourg</t>
  </si>
  <si>
    <t xml:space="preserve">F. Pot </t>
  </si>
  <si>
    <t>consultation</t>
  </si>
  <si>
    <t>19.00 Réveillon</t>
  </si>
  <si>
    <t>Déplcts</t>
  </si>
  <si>
    <t>20.00 Diner Palermo</t>
  </si>
  <si>
    <t>St Vincent</t>
  </si>
  <si>
    <t>Pizzeria</t>
  </si>
  <si>
    <t>diner + Alice&amp;Simon</t>
  </si>
  <si>
    <t>chez Jacques &amp; Monique</t>
  </si>
  <si>
    <t>Diner Mercure</t>
  </si>
  <si>
    <t>Fac Pharma</t>
  </si>
  <si>
    <t>Cafe Forte</t>
  </si>
  <si>
    <t>Mercuze</t>
  </si>
  <si>
    <t>J&amp;M,M&amp;MF</t>
  </si>
  <si>
    <t>départ 21h</t>
  </si>
  <si>
    <t>plus amis</t>
  </si>
  <si>
    <t>A&amp;S admin</t>
  </si>
  <si>
    <t>11.45 Repas</t>
  </si>
  <si>
    <t>Achat batt</t>
  </si>
  <si>
    <t>19.00 A&amp;S partent</t>
  </si>
  <si>
    <t>UQBGP Buclos</t>
  </si>
  <si>
    <t>Vincent/Legait</t>
  </si>
  <si>
    <t>biscuits</t>
  </si>
  <si>
    <t>16h Dr Mazeau</t>
  </si>
  <si>
    <t>18h30 Mme Le Maire</t>
  </si>
  <si>
    <t>17h Fr, Dr Jourdan-Jambon</t>
  </si>
  <si>
    <t>16h Fr, Casto, Ikéa</t>
  </si>
  <si>
    <t>Annonce salon</t>
  </si>
  <si>
    <t>14h Fr, Dr Mazeau</t>
  </si>
  <si>
    <t>Uriage/carrefour</t>
  </si>
  <si>
    <t>Bibliothèque</t>
  </si>
  <si>
    <t>Dessert Serres</t>
  </si>
  <si>
    <t>15h30 Dep Serres</t>
  </si>
  <si>
    <t>François Jonville</t>
  </si>
  <si>
    <t>rentre tard du Vercors</t>
  </si>
  <si>
    <t>20h30 Diner Punjab</t>
  </si>
  <si>
    <t>avec Sandrine, Harry</t>
  </si>
  <si>
    <t>19h Apéro Sandrine, Harry, Juliette, Hugo</t>
  </si>
  <si>
    <t>Réparer vélo</t>
  </si>
  <si>
    <t>Ayguinards/journal</t>
  </si>
  <si>
    <t>12h Dép Meylan</t>
  </si>
  <si>
    <t>13h30 Dej Le Marronnier</t>
  </si>
  <si>
    <t>Bar Atypik/chute Françoise</t>
  </si>
  <si>
    <t>19h25 Meylan</t>
  </si>
  <si>
    <t>16h Fr, Dr Darrier Chatelain</t>
  </si>
  <si>
    <t>16h Fr, signature Mitaillères</t>
  </si>
  <si>
    <t>14h Fr, Marie, Grand Place</t>
  </si>
  <si>
    <t>Guillaume, mise en place porte</t>
  </si>
  <si>
    <t>11h Aurélie, coiffe Françoise</t>
  </si>
  <si>
    <t>Apéro Aurélie</t>
  </si>
  <si>
    <t>18h30 Fr, chorale AVF</t>
  </si>
  <si>
    <t>20h30 UQBGP</t>
  </si>
  <si>
    <t>Comcom</t>
  </si>
  <si>
    <t>Fourvière/Croix Rousse</t>
  </si>
  <si>
    <t>Le long de la Saone</t>
  </si>
  <si>
    <t>Guillaume/joint gonds</t>
  </si>
  <si>
    <t>12h Fr, en ville, tissu</t>
  </si>
  <si>
    <t xml:space="preserve">16h30 Visite salon, dame de Tencin, tel: </t>
  </si>
  <si>
    <t>9h30 Fr, permanence AVF avec Marie</t>
  </si>
  <si>
    <t>16h30 C. de Combret</t>
  </si>
  <si>
    <t>Marteau à AVF</t>
  </si>
  <si>
    <t>Arthaud/Carrefour</t>
  </si>
  <si>
    <t>12h Dej avec Marie à la maison</t>
  </si>
  <si>
    <t>14h Fr, Ikéa avec Marie</t>
  </si>
  <si>
    <t>15h Ecole Buclos télé pour Russe</t>
  </si>
  <si>
    <t>Aurélie/gateau de l'avant, crème caramel</t>
  </si>
  <si>
    <t>10h Compostage Villeneuve</t>
  </si>
  <si>
    <t>10h Lombricompostage Echirolles</t>
  </si>
  <si>
    <t>20h30 Couple AVF</t>
  </si>
  <si>
    <t>17h30 Maïssa</t>
  </si>
  <si>
    <t>cours annulé/grève des bus bloquant Elena à Chavant</t>
  </si>
  <si>
    <t>15h Fr, AVF lecture</t>
  </si>
  <si>
    <t>Diener/Carrefour</t>
  </si>
  <si>
    <t>Guillaume/facture</t>
  </si>
  <si>
    <t>Frédéric et Joëlle</t>
  </si>
  <si>
    <t>18h Charte participation</t>
  </si>
  <si>
    <t>9h15 Fr, Dr Mazeau</t>
  </si>
  <si>
    <t>11h30 Fr avec Catherine et pizza et Picard</t>
  </si>
  <si>
    <t>10h30 Fr, Dr Mazeau</t>
  </si>
  <si>
    <t>16h Fr, Eau Vive</t>
  </si>
  <si>
    <t>19h Adam</t>
  </si>
  <si>
    <t>Aude et Johann au ciné</t>
  </si>
  <si>
    <t>C. Aude, inscriptions volley</t>
  </si>
  <si>
    <t>Carrefour pot avec Daniel</t>
  </si>
  <si>
    <t>20h Saïgon</t>
  </si>
  <si>
    <t>avec Jacques &amp; Monique</t>
  </si>
  <si>
    <t>S. Reinneis/pull</t>
  </si>
  <si>
    <t>fête foraine/pot</t>
  </si>
  <si>
    <t>Guillaume paramétrage cardiofréquencemètre Françoise</t>
  </si>
  <si>
    <t>16h Flashmob cc Bonne</t>
  </si>
  <si>
    <t>12h Dej Atlantic Oak</t>
  </si>
  <si>
    <t>Sandrine/Harry récup Maya</t>
  </si>
  <si>
    <t>Poterie/pharmacie</t>
  </si>
  <si>
    <t>11h Fr, marche rapide</t>
  </si>
  <si>
    <t>Fr, mal gros orteil droit</t>
  </si>
  <si>
    <t>11h Dr Bricaz F</t>
  </si>
  <si>
    <t>médecins 7/7</t>
  </si>
  <si>
    <t>13h Adam</t>
  </si>
  <si>
    <t>18h30 Aude récupère Adam</t>
  </si>
  <si>
    <t>salle n°4</t>
  </si>
  <si>
    <t>Johann</t>
  </si>
  <si>
    <t>20h Soirée AVF</t>
  </si>
  <si>
    <t>13h30 Fr, Mairie</t>
  </si>
  <si>
    <t>17h15 éveil corporel</t>
  </si>
  <si>
    <t>Mme Bouvier Avazeri/attestation</t>
  </si>
  <si>
    <t>méthode</t>
  </si>
  <si>
    <t>9h45 Livraison salon Habitat</t>
  </si>
  <si>
    <t>12h30 Aurélie</t>
  </si>
  <si>
    <t>col pull Adam</t>
  </si>
  <si>
    <t>Arthaud, Boudoudou</t>
  </si>
  <si>
    <t>Carrefour, P. Vincent</t>
  </si>
  <si>
    <t>pb couleur</t>
  </si>
  <si>
    <t>Diner avec Aurélie</t>
  </si>
  <si>
    <t>nems, hakao</t>
  </si>
  <si>
    <t>Aurélie coiffe Fr</t>
  </si>
  <si>
    <t>18h Dr Jourdan Jambon</t>
  </si>
  <si>
    <t>12h Fr, repas Annie, Anne à Tarteline Grenoble</t>
  </si>
  <si>
    <t>Poste/avenants</t>
  </si>
  <si>
    <t>P. Vincent/avenants</t>
  </si>
  <si>
    <t>Guillaume/AG 12 déc</t>
  </si>
  <si>
    <t>11h Caro, Layna</t>
  </si>
  <si>
    <t>12h30 Dej à la maison</t>
  </si>
  <si>
    <t>17h En ville avec Caro, Layna</t>
  </si>
  <si>
    <t>18h Younès arrive</t>
  </si>
  <si>
    <t>10h Marche Younès Layna</t>
  </si>
  <si>
    <t>Fr, au marché Ayguinards</t>
  </si>
  <si>
    <t>Café à la maison</t>
  </si>
  <si>
    <t>17h Dép Younès, Caro, Layna</t>
  </si>
  <si>
    <t>17h30 Aurélie</t>
  </si>
  <si>
    <t>18h Apéro Daniel &amp; Aurélie</t>
  </si>
  <si>
    <t>forêt noire</t>
  </si>
  <si>
    <t>18h Fr, apéro chez Philippot avec Marie</t>
  </si>
  <si>
    <t>8h15 Adam avec Johann</t>
  </si>
  <si>
    <t>Fr, Poste</t>
  </si>
  <si>
    <t>Courriers/Ec Buclos/Carrefour</t>
  </si>
  <si>
    <t>20h30 Prépa AG Les Terrasses</t>
  </si>
  <si>
    <t>18h Aude récupère Adam</t>
  </si>
  <si>
    <t>Echange salon</t>
  </si>
  <si>
    <t>en marron par Habitat</t>
  </si>
  <si>
    <t>14h Deplts Meylan</t>
  </si>
  <si>
    <t>attente 12 à 14 semaines</t>
  </si>
  <si>
    <t>14h Fr, poste/colis Alice</t>
  </si>
  <si>
    <t>Décathlon/pneu vélo crevé</t>
  </si>
  <si>
    <t>14h30 Marie, marche puis bridge</t>
  </si>
  <si>
    <t>14h Fr, sortie PA café Forêt Noire Grenoble</t>
  </si>
  <si>
    <t>13h15 Fr, Maïssa</t>
  </si>
  <si>
    <t>20h Adam avec Johann</t>
  </si>
  <si>
    <t>20h45 Aude reprend Adam</t>
  </si>
  <si>
    <t>Pharmacie/extinction de voix Fr</t>
  </si>
  <si>
    <t>Janvier 2015</t>
  </si>
  <si>
    <t>Novembre 2015</t>
  </si>
  <si>
    <t>Décembre 2015</t>
  </si>
  <si>
    <t>Octobre 2015</t>
  </si>
  <si>
    <t>Septembre 2015</t>
  </si>
  <si>
    <t>Aout 2015</t>
  </si>
  <si>
    <t>Juillet 2015</t>
  </si>
  <si>
    <t>Juin 2015</t>
  </si>
  <si>
    <t>Mai 2015</t>
  </si>
  <si>
    <t>Avril 2015</t>
  </si>
  <si>
    <t>Mars 2015</t>
  </si>
  <si>
    <t>Février 2015</t>
  </si>
  <si>
    <t>20h Soirée deplts Meylan</t>
  </si>
  <si>
    <t>BPA/Imp ND</t>
  </si>
  <si>
    <t>Aurélie/coiffe Fr</t>
  </si>
  <si>
    <t>Fr ne va pas à Lyon avec AVF</t>
  </si>
  <si>
    <t>Courrier chez P.Vincent</t>
  </si>
  <si>
    <t>Dr Aline Prost</t>
  </si>
  <si>
    <t>Fr au lit</t>
  </si>
  <si>
    <t>Robin, pas de cours</t>
  </si>
  <si>
    <t>Pharmacie/G.Rivet</t>
  </si>
  <si>
    <t>SOS Médecins à la maison</t>
  </si>
  <si>
    <t>Fr encore au lit</t>
  </si>
  <si>
    <t>12h30 Fr, Dr Jourdan Jambon</t>
  </si>
  <si>
    <t>Elle reste au lit</t>
  </si>
  <si>
    <t>N. Liégeois</t>
  </si>
  <si>
    <t>9h30 Journée déchets IMT Grenoble</t>
  </si>
  <si>
    <t>16h30 C. Jonville à la maison</t>
  </si>
  <si>
    <t>18h Apéro risques à la bibliothèque des Béalières</t>
  </si>
  <si>
    <t>9h30 Sandrine pharmacie des Buclos</t>
  </si>
  <si>
    <t>10h30 SOS Médecins</t>
  </si>
  <si>
    <t>13h20 Fr, scanner Crolles</t>
  </si>
  <si>
    <t>10h Fr, scanner poumon Grenoble</t>
  </si>
  <si>
    <t>Grand Frais/Chaussures Louis</t>
  </si>
  <si>
    <t>17h Réunion Mme Le Maire</t>
  </si>
  <si>
    <t>15h Départ du salon avec 2 hommes dont un vigneron</t>
  </si>
  <si>
    <t>E</t>
  </si>
  <si>
    <t>Aurélie/finale du Meilleur Patissier sur M6</t>
  </si>
  <si>
    <t>16h Alpexpo</t>
  </si>
  <si>
    <t>20h30 Meliès</t>
  </si>
  <si>
    <t>14h EBP</t>
  </si>
  <si>
    <t>14h Fr, Marie en ville mercerie</t>
  </si>
  <si>
    <t>Réparer la roue ar vélo</t>
  </si>
  <si>
    <t>balade en vélo</t>
  </si>
  <si>
    <t>Paie novembre</t>
  </si>
  <si>
    <t>13h30 FR, chez Sylvie Pasqualini étiquettes AVF</t>
  </si>
  <si>
    <t>14h30 Mr Brisbois</t>
  </si>
  <si>
    <t>Mercerie/mètre couture</t>
  </si>
  <si>
    <t>Aurélie coiffe Françoise</t>
  </si>
  <si>
    <t>10h30 Fr, Robin</t>
  </si>
  <si>
    <t>V. Callot</t>
  </si>
  <si>
    <t>Fr, Dr Jourdan Jambon et Labo</t>
  </si>
  <si>
    <t>Labo/analyse urine Fr</t>
  </si>
  <si>
    <t>Fr, en ville avec F.Toffa et Adam</t>
  </si>
  <si>
    <t>Santé et pollution</t>
  </si>
  <si>
    <t>Marchés de Noël</t>
  </si>
  <si>
    <t>18h30 Gone Girl</t>
  </si>
  <si>
    <t>S.Salles/E.Hudry Clergeon</t>
  </si>
  <si>
    <t>17h30 Voisins Vigilants</t>
  </si>
  <si>
    <t>B.Perraudin/MJ Schoeni</t>
  </si>
  <si>
    <t>14h Marie tricot</t>
  </si>
  <si>
    <t>Dist Echo</t>
  </si>
  <si>
    <t>Garage Renault/Carrefour/Labo</t>
  </si>
  <si>
    <t>16h Prep Réunion Maire</t>
  </si>
  <si>
    <t>20h30 Fr, Dr Jourdan Jambon</t>
  </si>
  <si>
    <t>18h30 Rdv E. Simonova</t>
  </si>
  <si>
    <t>10h30 A&amp;S St Ex</t>
  </si>
  <si>
    <t>Vallon/Echo</t>
  </si>
  <si>
    <t>JC Bourgeois/Echo</t>
  </si>
  <si>
    <t>14h Lahgglo</t>
  </si>
  <si>
    <t>Oprération B. Roux</t>
  </si>
  <si>
    <t>17h45 Eveil corporel</t>
  </si>
  <si>
    <t>Fr, AVF tombola</t>
  </si>
  <si>
    <t>14h Fr, Marie Ikea</t>
  </si>
  <si>
    <t>Berlioz/Carrefour</t>
  </si>
  <si>
    <t>14h Fr, Annie en ville</t>
  </si>
  <si>
    <t>Récup arbre Noël</t>
  </si>
  <si>
    <t>S. Castagna/Echo</t>
  </si>
  <si>
    <t>9h30 Compostage Lahgglo</t>
  </si>
  <si>
    <t>Echo/C.Vogt</t>
  </si>
  <si>
    <t>Krishka blessée patte arrière droit</t>
  </si>
  <si>
    <t>11h Dep Meylan à Lahgglo</t>
  </si>
  <si>
    <t>15h Commandeur/pantalon</t>
  </si>
  <si>
    <t>Fr, Nespresso, Galeries</t>
  </si>
  <si>
    <t>Patisserie Buclos</t>
  </si>
  <si>
    <t>10h Fr, Marché Noël</t>
  </si>
  <si>
    <t>Dist Echo all Château</t>
  </si>
  <si>
    <t>Fr, Marché Noël tombola</t>
  </si>
  <si>
    <t>Marché Noël</t>
  </si>
  <si>
    <t>19h IQ Béalières</t>
  </si>
  <si>
    <t>20h AG Les Terrasses</t>
  </si>
  <si>
    <t>avec les Bées</t>
  </si>
  <si>
    <t>14h30 Gateaux café</t>
  </si>
  <si>
    <t>Aurélie, paris brest</t>
  </si>
  <si>
    <t>Aurélie/moka</t>
  </si>
  <si>
    <t>10h30 Fr, Marie</t>
  </si>
  <si>
    <t>11h Fr, Belledonne visite pour colloscopie Marie</t>
  </si>
  <si>
    <t>11h Chez François avec C. Jonville</t>
  </si>
  <si>
    <t>Loyers F. Jonville</t>
  </si>
  <si>
    <t>10h15 Fr, podologue</t>
  </si>
  <si>
    <t>16h C. Jonville</t>
  </si>
  <si>
    <t>18h30 La Métropole Maison de la Musique Mr Perrin</t>
  </si>
  <si>
    <t>Tabac presse Béalières</t>
  </si>
  <si>
    <t>18h30 Fr, vaccin grippe</t>
  </si>
  <si>
    <t>18h Rdv éveil corp</t>
  </si>
  <si>
    <t>13h Adam amené par Aude</t>
  </si>
  <si>
    <t>20h Départ Adam</t>
  </si>
  <si>
    <t>20h15 R. Blanc/gym</t>
  </si>
  <si>
    <t>AVF tombola</t>
  </si>
  <si>
    <t>19h Vernissage expo</t>
  </si>
  <si>
    <t>5h24 Grenoble</t>
  </si>
  <si>
    <t>9h34 Paris Gare de Lyon</t>
  </si>
  <si>
    <t>6h46/7h34 Lyon Part Dieu</t>
  </si>
  <si>
    <t>10h51 Paris Montparnasse</t>
  </si>
  <si>
    <t>13h38 St Nazaire</t>
  </si>
  <si>
    <t>11h Paris Chevaleret</t>
  </si>
  <si>
    <t>15h Fr, Marie rhumato</t>
  </si>
  <si>
    <t>Fr, vaccin grippe</t>
  </si>
  <si>
    <t>G. Giambra/le chat</t>
  </si>
  <si>
    <t>13h Fr, Maïssa</t>
  </si>
  <si>
    <t>14h Fr, Marie robe</t>
  </si>
  <si>
    <t>avec Marie radio</t>
  </si>
  <si>
    <t>En ville choco, livre</t>
  </si>
  <si>
    <t>Fr, école Grand Pré</t>
  </si>
  <si>
    <t>avec Alain L, sa compagne de La Tronche Le Manhattan et Denis de Poisat</t>
  </si>
  <si>
    <t>Dej aire la Chaponne</t>
  </si>
  <si>
    <t>Récup Twingo à Autodauphiné</t>
  </si>
  <si>
    <t>17h A la maison</t>
  </si>
  <si>
    <t>dépose à Autodauphiné</t>
  </si>
  <si>
    <t>Marie à la maison</t>
  </si>
  <si>
    <t>8h Fr, Twingo à Autodauphiné</t>
  </si>
  <si>
    <t>16h St Nazaire gare</t>
  </si>
  <si>
    <t>et Gésabelle de Suresnes</t>
  </si>
  <si>
    <t>22h Arr Hotel Mary's 2</t>
  </si>
  <si>
    <t>20h45 Arr Neuilly Plaisance</t>
  </si>
  <si>
    <t>Arrèt Le Mans boissons</t>
  </si>
  <si>
    <t>avec Jean et Nicole</t>
  </si>
  <si>
    <t>En cas à Pornic</t>
  </si>
  <si>
    <t>Promenade à Pornic avec Nicole</t>
  </si>
  <si>
    <t>Vin chaud au Cadran</t>
  </si>
  <si>
    <t>Diner chez Jean et Nicole</t>
  </si>
  <si>
    <t>Marche à Pornic</t>
  </si>
  <si>
    <t>Kwingn amann aux halles</t>
  </si>
  <si>
    <t>Déj chez Jean et Nicole</t>
  </si>
  <si>
    <t>J &amp; N m'amènent à St Nazaire</t>
  </si>
  <si>
    <t>19h20 Caro et Layna arrivent</t>
  </si>
  <si>
    <t>Départ de Caro et Layna</t>
  </si>
  <si>
    <t>F.Toffa aide Fr à déplacer mon bureau</t>
  </si>
  <si>
    <t>10h Fr, Lire et faire lire</t>
  </si>
  <si>
    <t>17h30 Fr, épilation</t>
  </si>
  <si>
    <t>Labo pour Fr</t>
  </si>
  <si>
    <t>A &amp; S et Cath Jonville</t>
  </si>
  <si>
    <t>9h Dr Mazeau</t>
  </si>
  <si>
    <t>A &amp; S dinent en ville</t>
  </si>
  <si>
    <t>A &amp; S en ville</t>
  </si>
  <si>
    <t>A&amp;S dinent à la maison</t>
  </si>
  <si>
    <t>10h30 Al Dr Chung Minh</t>
  </si>
  <si>
    <t>13h Dej à la maison Alice</t>
  </si>
  <si>
    <t>Fr et Alice en ville</t>
  </si>
  <si>
    <t>8h30 Manuela</t>
  </si>
  <si>
    <t>Alice puis Simon</t>
  </si>
  <si>
    <t>dinent à la maison</t>
  </si>
  <si>
    <t>Simon avec sa mère</t>
  </si>
  <si>
    <t>13h Dej maison Alice et Simon</t>
  </si>
  <si>
    <t>A &amp; S partent à coté de Romans</t>
  </si>
  <si>
    <t>Copy Meylan AVF</t>
  </si>
  <si>
    <t>Cde Thiriet</t>
  </si>
  <si>
    <t>A &amp; S mangent à la maison du Quick</t>
  </si>
  <si>
    <t>19h50 Adam part avec Aude</t>
  </si>
  <si>
    <t>19h Alice donne manger Adam</t>
  </si>
  <si>
    <t>7h A s S rentrent</t>
  </si>
  <si>
    <t xml:space="preserve"> +Johann/Aude, Jacques &amp; Monique</t>
  </si>
  <si>
    <t>19h Diner anniv Alice à la maison</t>
  </si>
  <si>
    <t>A &amp; S,Carrefour viande</t>
  </si>
  <si>
    <t xml:space="preserve"> pierrade</t>
  </si>
  <si>
    <t>Simon va jouer Soccer 5 et sort avec ses copains</t>
  </si>
  <si>
    <t>Alice va diner chez Manu/Julie et sort</t>
  </si>
  <si>
    <t>20h/20h20 Johann bloqué dans ascenseur, débloqué par le technicien de ERA</t>
  </si>
  <si>
    <t>19h30 Pieds Paquets chez Picard avec Bées</t>
  </si>
  <si>
    <t>Carrefour/2 fois: fleur puis moutarde</t>
  </si>
  <si>
    <t>12h30 Dej maison Alice</t>
  </si>
  <si>
    <t>Alice va chez Aude</t>
  </si>
  <si>
    <t>Livraison Thiriet</t>
  </si>
  <si>
    <t>En ville: Etam, Galeries, Fnac</t>
  </si>
  <si>
    <t>rencontre A&amp;S en ville</t>
  </si>
  <si>
    <t>Fr, chez Richards</t>
  </si>
  <si>
    <t>21h A&amp;S rentrent</t>
  </si>
  <si>
    <t>10h45 Fr, poste pour AVF</t>
  </si>
  <si>
    <t>11h Alice amène Simon à St Ismier</t>
  </si>
  <si>
    <t>Alice amène Simon à St Ismier</t>
  </si>
  <si>
    <t>Fr, cc Buclos</t>
  </si>
  <si>
    <t>FR à la maison, chez Richards</t>
  </si>
  <si>
    <t>14h30 coiffeur Grand Pré</t>
  </si>
  <si>
    <t>Alice chez Aude aux Alliés</t>
  </si>
  <si>
    <t>Ikéa/Vima/Carrefour</t>
  </si>
  <si>
    <t>Alice passe à la maison</t>
  </si>
  <si>
    <t>Dej maison Richards</t>
  </si>
  <si>
    <t>Gad Elmaleh</t>
  </si>
  <si>
    <t>Cadeaux</t>
  </si>
  <si>
    <t>Réveillon Richards, Aude, Johann et Adam</t>
  </si>
  <si>
    <t>Fr, marche FR</t>
  </si>
  <si>
    <t>Alice courses</t>
  </si>
  <si>
    <t>Changer roues av Twingo</t>
  </si>
  <si>
    <t>Alice, en ville</t>
  </si>
  <si>
    <t>Alice et Simon dinent avec Doud au Café Louis</t>
  </si>
  <si>
    <t>Alice et Simon à la maison</t>
  </si>
  <si>
    <t>Simon dej avec Matt aux halles</t>
  </si>
  <si>
    <t>14h C. Perron aide robe Alice</t>
  </si>
  <si>
    <t>FR à la maison</t>
  </si>
  <si>
    <t>11h30 Dj anniv chez Catherine</t>
  </si>
  <si>
    <t>avec Carole/Mathieu/Nathan, François, Edouard et Alice/Simon</t>
  </si>
  <si>
    <t>17h30 Alice et Simon partent pour Lyon (chez Yo)</t>
  </si>
  <si>
    <t>Fr, chez Richard</t>
  </si>
  <si>
    <t>13h30 Adam avec Aude</t>
  </si>
  <si>
    <t>Uriage avec Adam</t>
  </si>
  <si>
    <t>18h30 Aude reprend Adam</t>
  </si>
  <si>
    <t>Fr et FR, Carrefour</t>
  </si>
  <si>
    <t>F. Richard/prep réveillon</t>
  </si>
  <si>
    <t>FR et JP vont appt Johann</t>
  </si>
  <si>
    <t>Fr, chez Aude et pharmacie</t>
  </si>
  <si>
    <t>Adam</t>
  </si>
  <si>
    <t>JP reprend Adam</t>
  </si>
  <si>
    <t>Alice va à SMH</t>
  </si>
  <si>
    <t>puis vient récupérer Simon pour Caffè Forte</t>
  </si>
  <si>
    <t>Dej avec Alice &amp; Simon</t>
  </si>
  <si>
    <t>Simon va chez sa mère</t>
  </si>
  <si>
    <t>Aude récupère le siège bébé</t>
  </si>
  <si>
    <t>Fr, chez le boucher et F. Richard</t>
  </si>
  <si>
    <t xml:space="preserve"> Richards, Bertrand, Toffas</t>
  </si>
  <si>
    <t>Alice &amp; Simon réveillon à Chapareillan</t>
  </si>
  <si>
    <t>4h45 A &amp; S rentrent</t>
  </si>
  <si>
    <t>Simon va déjeuner chez Catherine</t>
  </si>
  <si>
    <t>Alice au lit, mal de gorge</t>
  </si>
  <si>
    <t>Alice déjeune à la maison</t>
  </si>
  <si>
    <t>Alice va chez Catherine avec Simon</t>
  </si>
  <si>
    <t>21h30 A &amp; S rentrent</t>
  </si>
  <si>
    <t>Alice &amp; Simon vont faire des courses et déjeuner au Sappey</t>
  </si>
  <si>
    <t>Galette des rois avec Alice &amp; Simon</t>
  </si>
  <si>
    <t>Amener Simon en ville/Carrefour</t>
  </si>
  <si>
    <t>Boulangerie/boucherie</t>
  </si>
  <si>
    <t>19h45 So Krep avec Alice</t>
  </si>
  <si>
    <t>13h Fr, en ville avec FR</t>
  </si>
  <si>
    <t>20h Saigon avec Richards</t>
  </si>
  <si>
    <t>Enlever crèche</t>
  </si>
  <si>
    <t>10h Fr, Dr Chung Minh</t>
  </si>
  <si>
    <t>10h45 A &amp; S partent d'Orly pour Cayenne</t>
  </si>
  <si>
    <t>Thé avec Catherine et François</t>
  </si>
  <si>
    <t>14h30 Fr, Robin</t>
  </si>
  <si>
    <t>Journal Ayguinards</t>
  </si>
  <si>
    <t>10h16 A &amp; S  gare Grenoble pour Paris, ensuite à Versaillles chez Nico, ami qui était chez Enco à Brazzaville</t>
  </si>
  <si>
    <t xml:space="preserve">16h Galette chez Bées </t>
  </si>
  <si>
    <t>20h Fr, ciné avec FR</t>
  </si>
  <si>
    <t>21h Match GF38-OM</t>
  </si>
  <si>
    <t>14h Fr, Annie et Marie</t>
  </si>
  <si>
    <t>20h30 Compostage</t>
  </si>
  <si>
    <t>Ile Verte</t>
  </si>
  <si>
    <t>9h Copil compostage Unis Cité</t>
  </si>
  <si>
    <t>poste, marche, chez Marie</t>
  </si>
  <si>
    <t>19h30 Vœux Mairie</t>
  </si>
  <si>
    <t>20h Dplts Meylan</t>
  </si>
  <si>
    <t>13h30 Fr, sortie PA Ayguinards</t>
  </si>
  <si>
    <t>9h45 Fr, permanence AVF</t>
  </si>
  <si>
    <t>14h Fr, Marie en ville</t>
  </si>
  <si>
    <t>14h30 F.Legait prépa remises chèques</t>
  </si>
  <si>
    <t>12h Livraison salon</t>
  </si>
  <si>
    <t>10h30 Fr, bridge</t>
  </si>
  <si>
    <t>15h45 Fr, chez FR</t>
  </si>
  <si>
    <t>La poste</t>
  </si>
  <si>
    <t>16h45 Fr, Marie couture</t>
  </si>
  <si>
    <t>F et JP Richard partent à La Bresse</t>
  </si>
  <si>
    <t>BPA/Leader Price</t>
  </si>
  <si>
    <t>16h Fr, à Casto avec Guillaume Giambra</t>
  </si>
  <si>
    <t>Fin des prises d'otages</t>
  </si>
  <si>
    <t>Eau vive/boucher Plaine Fleurie</t>
  </si>
  <si>
    <t>Fr, Ayguinards puis marche avec F. Toffa</t>
  </si>
  <si>
    <t>17h Arrivée Bernard et Marie-France</t>
  </si>
  <si>
    <t>F. Toffa vient prendre une tisane</t>
  </si>
  <si>
    <t>12h30 Dej à la maison Bernard MF</t>
  </si>
  <si>
    <t>15h En ville</t>
  </si>
  <si>
    <t>pour marche républicaine</t>
  </si>
  <si>
    <t>Galette à la maison</t>
  </si>
  <si>
    <t>avec Jacques et Monique</t>
  </si>
  <si>
    <t>Diner au Saigon</t>
  </si>
  <si>
    <t>avec Bernard et MF</t>
  </si>
  <si>
    <t>Dej à la maison Bernard MF</t>
  </si>
  <si>
    <t>Fr, MF Grand Place</t>
  </si>
  <si>
    <t>16h20 Bernard rdv Curatella</t>
  </si>
  <si>
    <t>Diner maison Bernard MF</t>
  </si>
  <si>
    <t>9h20 Dép Bernard MF pour Guouesnou</t>
  </si>
  <si>
    <t>12h30 Fr, Wok Asia avec Marie</t>
  </si>
  <si>
    <t>8h45 Fr, Dr Darrier Chatelain</t>
  </si>
  <si>
    <t>Recherche Chalie Hebdo</t>
  </si>
  <si>
    <t>Bernard MF à Poitiers</t>
  </si>
  <si>
    <t>SMH MJC 163 Croizat</t>
  </si>
  <si>
    <t>14h Fr, Marie couture robe</t>
  </si>
  <si>
    <t>16h Mouloud Bentarcha</t>
  </si>
  <si>
    <t>Carrefour/Younès</t>
  </si>
  <si>
    <t>18h45 Aude récupère Adam</t>
  </si>
  <si>
    <t>13h30 Fr, Marie et Annie à Grand Place</t>
  </si>
  <si>
    <t>Fr, Marie robe Alice</t>
  </si>
  <si>
    <t>Déclaration fiscale</t>
  </si>
  <si>
    <t>Harry, cadeau Noël</t>
  </si>
  <si>
    <t>Ibis Style Viallet, de passage à Grenoble, le lendemain à Genève, puis Lyon, Lille, Bruxelles</t>
  </si>
  <si>
    <t>Daniel à la maison car Stéphane fait une fête</t>
  </si>
  <si>
    <t>Encre imprimante</t>
  </si>
  <si>
    <t>17h30 Adam amené par Aude</t>
  </si>
  <si>
    <t>23h Adam part avec Aude</t>
  </si>
  <si>
    <t>puis restau libanais</t>
  </si>
  <si>
    <t>Johann et Aude au ciné</t>
  </si>
  <si>
    <t>16h10 Une heure de tranquilité</t>
  </si>
  <si>
    <t>14h30 Coléoptère</t>
  </si>
  <si>
    <t>9h20 Fr, scanner, Clinique Mutualiste</t>
  </si>
  <si>
    <t>14h Fr, Marie robe Alice</t>
  </si>
  <si>
    <t>17h Fr, acuponcture</t>
  </si>
  <si>
    <t>12h Fr, dej M.Odile Fournil St Nicolas</t>
  </si>
  <si>
    <t>16h15 D.Ducrocq</t>
  </si>
  <si>
    <t>16h30 Fr, Dr Arlot</t>
  </si>
  <si>
    <t>Compostage</t>
  </si>
  <si>
    <t>19h Apéro Gobron</t>
  </si>
  <si>
    <t>12h Dej chez Marie Mathieu</t>
  </si>
  <si>
    <t>9h Casto avec G. Giambra/matériel pour placard dans la chambre</t>
  </si>
  <si>
    <t>10h Fr, AVF permanence</t>
  </si>
  <si>
    <t>Déclaration accident</t>
  </si>
  <si>
    <t>Karima Askratni</t>
  </si>
  <si>
    <t>G. Giambra/dressing, armoire</t>
  </si>
  <si>
    <t>Chez Askratni</t>
  </si>
  <si>
    <t>20h Spectacle Papagalli</t>
  </si>
  <si>
    <t>11h Fr, bridge</t>
  </si>
  <si>
    <t>13h30 Fr, AVF visite chez Bouton</t>
  </si>
  <si>
    <t>14h Unis-Cité</t>
  </si>
  <si>
    <t>Claire-Marie</t>
  </si>
  <si>
    <t>17h30 Adam avec Aude</t>
  </si>
  <si>
    <t>18h45 Aude reprend Adam</t>
  </si>
  <si>
    <t>Rupture conv Simonova par D. Ducrocq</t>
  </si>
  <si>
    <t>Arthaud, Ile Verte</t>
  </si>
  <si>
    <t>G. Giambra armoires</t>
  </si>
  <si>
    <t>Apéro avec Guillaume et Audrey</t>
  </si>
  <si>
    <t>Fr, mercerie, cordonnier</t>
  </si>
  <si>
    <t>19h15 Pot commerçants</t>
  </si>
  <si>
    <t>Maison quartier Buclos</t>
  </si>
  <si>
    <t>16h Métro La Tronche</t>
  </si>
  <si>
    <t>12h30 Fr, en ville avec Sandrine</t>
  </si>
  <si>
    <t>Casto/Darty/Carrefour</t>
  </si>
  <si>
    <t>20h Diner Saïgon</t>
  </si>
  <si>
    <t>avec Sandrine/Cecilia</t>
  </si>
  <si>
    <t>9h15 Fr, kiné</t>
  </si>
  <si>
    <t>14h Fr, Marie et Annie</t>
  </si>
  <si>
    <t>Tisane Ducrocqs</t>
  </si>
  <si>
    <t>18h Capoeira</t>
  </si>
  <si>
    <t>9h S. Borot/Mairie</t>
  </si>
  <si>
    <t>18h30 Fr, chorale</t>
  </si>
  <si>
    <t>19h AVF soirée crèpes</t>
  </si>
  <si>
    <t>14h Formation compostage</t>
  </si>
  <si>
    <t>16h45 Fr, kiné</t>
  </si>
  <si>
    <t>20h30 Compostage à Meylan</t>
  </si>
  <si>
    <t>10h30 AVF courses</t>
  </si>
  <si>
    <t>15h Fr, Natacha</t>
  </si>
  <si>
    <t>Fr, poste</t>
  </si>
  <si>
    <t>9h30 N. Excoffier/Buclos</t>
  </si>
  <si>
    <t>11h Y. Aldakova/Buclos</t>
  </si>
  <si>
    <t>12h30 Adam avec F. Toffa</t>
  </si>
  <si>
    <t>14h Marie bridge</t>
  </si>
  <si>
    <t>20h15 Aude récupère Adam</t>
  </si>
  <si>
    <t>et tricot</t>
  </si>
  <si>
    <t>14h Fr, Marie crèpes et rami</t>
  </si>
  <si>
    <t>11h AVF courses</t>
  </si>
  <si>
    <t>14h Fr, AVF crèpes</t>
  </si>
  <si>
    <t>AVF crèpes</t>
  </si>
  <si>
    <t>Leader Price</t>
  </si>
  <si>
    <t>et rue Bizet Grenoble</t>
  </si>
  <si>
    <t>13h Adam à la maison</t>
  </si>
  <si>
    <t>Johann à la maison/PC</t>
  </si>
  <si>
    <t>20h Diner A Confesse</t>
  </si>
  <si>
    <t>avec Picards et Bées et tisanes</t>
  </si>
  <si>
    <t>Il neige 10 cm</t>
  </si>
  <si>
    <t>Courrier Eyminées</t>
  </si>
  <si>
    <t>Aude fait film Simon</t>
  </si>
  <si>
    <t>Gaufres</t>
  </si>
  <si>
    <t>Finale handball</t>
  </si>
  <si>
    <t>17h30 Fr, Robin</t>
  </si>
  <si>
    <t>G.Giambra/seuils</t>
  </si>
  <si>
    <t>14h Fr, Marie scrabble</t>
  </si>
  <si>
    <t>95 ch du Pré des Ayes</t>
  </si>
  <si>
    <t>et marche</t>
  </si>
  <si>
    <t>20h Fr et Marie A. Roumanoff, Chavant</t>
  </si>
  <si>
    <t>Chez D. Ducrocq/projecteur</t>
  </si>
  <si>
    <t>Neige 20 cm</t>
  </si>
  <si>
    <t>11h Fr, Dr Arlot</t>
  </si>
  <si>
    <t>9h G. Giambra/dressing</t>
  </si>
  <si>
    <t>11h Brin de Grelinette</t>
  </si>
  <si>
    <t>Livr fleurs pour anniv Aude</t>
  </si>
  <si>
    <t>Fr, chez Paquet, cadeau Anniv Aude</t>
  </si>
  <si>
    <t>Chez Aude pour son anniv</t>
  </si>
  <si>
    <t>9h30 G.Giambra</t>
  </si>
  <si>
    <t>14h30 AVF St Ismier</t>
  </si>
  <si>
    <t>12h15 Dej Spuntino</t>
  </si>
  <si>
    <t>Herboristerie Rue Rousseau pour Fr</t>
  </si>
  <si>
    <t>G.Giambra/peinture dressing</t>
  </si>
  <si>
    <t>12h30 Amblards dej à la maison</t>
  </si>
  <si>
    <t>15h G.Giambra/pb largeur des portes</t>
  </si>
  <si>
    <t>Fr, Castorama/tiroirs</t>
  </si>
  <si>
    <t>ex école des Buclos</t>
  </si>
  <si>
    <t>G.Giambra/2ème couche dressing/étagères</t>
  </si>
  <si>
    <t>Aurélie/coloration Fr</t>
  </si>
  <si>
    <t>9h15 Fr, Mairie tickets ciné</t>
  </si>
  <si>
    <t>14h30 Visite Nexity</t>
  </si>
  <si>
    <t>15h Fr, mercerie</t>
  </si>
  <si>
    <t>Chez M.Bargeton/télé</t>
  </si>
  <si>
    <t>Fr, chez FR et Aude</t>
  </si>
  <si>
    <t>13h30 Adam</t>
  </si>
  <si>
    <t>Johann, Aude, F.Toffa</t>
  </si>
  <si>
    <t>11h Fr, radio genou</t>
  </si>
  <si>
    <t>Plaine Fleurie</t>
  </si>
  <si>
    <t>18h Départ Adam</t>
  </si>
  <si>
    <t>10h Kermesse des Fleurs</t>
  </si>
  <si>
    <t>Poste/Direccte</t>
  </si>
  <si>
    <t>FR, chez FR et Aude</t>
  </si>
  <si>
    <t>9h Jeunes</t>
  </si>
  <si>
    <t>à Buclos Grand Pré</t>
  </si>
  <si>
    <t>12h GT 12-12</t>
  </si>
  <si>
    <t>Fr, mange chez Marie</t>
  </si>
  <si>
    <t>G. Giambra/seuils de porte</t>
  </si>
  <si>
    <t>Fr,chez Mme Bachy</t>
  </si>
  <si>
    <t>Fr, pharma, marché</t>
  </si>
  <si>
    <t xml:space="preserve">10h30 Fr, Marie à Michallon pour visite du chirurgien qui l'a opérée </t>
  </si>
  <si>
    <t>Fr, Annie chez Ikea</t>
  </si>
  <si>
    <t>G.Giambra/seuils et penderies</t>
  </si>
  <si>
    <t>MJ Schoeni/courrier</t>
  </si>
  <si>
    <t>Déchetterie/Carrefour</t>
  </si>
  <si>
    <t>Carrefour/dessert Bées</t>
  </si>
  <si>
    <t>17h Adam</t>
  </si>
  <si>
    <t>18h30 Adam retour avec Aude</t>
  </si>
  <si>
    <t>G. Giambra/facture</t>
  </si>
  <si>
    <t>13h Fr, en ville, coiffeur</t>
  </si>
  <si>
    <t>Attentat au Danemark</t>
  </si>
  <si>
    <t>18h Adam</t>
  </si>
  <si>
    <t>19h Adam part</t>
  </si>
  <si>
    <t>9h Contrôle Urssaf</t>
  </si>
  <si>
    <t>15h Picards café</t>
  </si>
  <si>
    <t xml:space="preserve">17h10 Melies </t>
  </si>
  <si>
    <t>Timbuktu</t>
  </si>
  <si>
    <t>F. Richard tisane</t>
  </si>
  <si>
    <t>avec Catherine</t>
  </si>
  <si>
    <t>11h C. Jonville/cadeaux Simon</t>
  </si>
  <si>
    <t>12h30 Dej F.Richard</t>
  </si>
  <si>
    <t>F.Richard, Aude, Adam</t>
  </si>
  <si>
    <t>à la maison, avec Adam</t>
  </si>
  <si>
    <t>F.Richard et Adam</t>
  </si>
  <si>
    <t>Fr, F.Richard et Adam</t>
  </si>
  <si>
    <t>marche et chez F.Richard</t>
  </si>
  <si>
    <t>18h30 Chauffage bois maison Musique</t>
  </si>
  <si>
    <t>14h Fr, FR Grand Place</t>
  </si>
  <si>
    <t>Castorama/spot</t>
  </si>
  <si>
    <t>10h D. Ducrocq Ec Buclos Docs</t>
  </si>
  <si>
    <t>Radi Fr, Carrefour</t>
  </si>
  <si>
    <t>14h Fr, FR Castorama</t>
  </si>
  <si>
    <t>17h Compostage Fontaine</t>
  </si>
  <si>
    <t>7h30 Courrier P.Vincent</t>
  </si>
  <si>
    <t>16h Fr, FR et Adam</t>
  </si>
  <si>
    <t>Uriage et Opticien SMH</t>
  </si>
  <si>
    <t>Lustre salon</t>
  </si>
  <si>
    <t>C. Jonville/pour Simon</t>
  </si>
  <si>
    <t>19h30 Apéro chez Sandrine</t>
  </si>
  <si>
    <t>13h Dej Grand Place Charly's Diner</t>
  </si>
  <si>
    <t>Fnac/biblio</t>
  </si>
  <si>
    <t>Cop'copine/Sinequanone</t>
  </si>
  <si>
    <t>Café les Halles Grenoble</t>
  </si>
  <si>
    <t>Espace Montagne</t>
  </si>
  <si>
    <t>Aurélie et Daniel Ducrocq</t>
  </si>
  <si>
    <t>St Laurent du Pont</t>
  </si>
  <si>
    <t>17h Grenoble compostage</t>
  </si>
  <si>
    <t>17h45 Fr, Dr Darrier Chatelain</t>
  </si>
  <si>
    <t>18h Malacher Nord Mairie</t>
  </si>
  <si>
    <t>14h Fr,Marie</t>
  </si>
  <si>
    <t>18h Fr, chorale</t>
  </si>
  <si>
    <t>9h Copil Compostage</t>
  </si>
  <si>
    <t>12h Fr, dej Carrefour avec Marie</t>
  </si>
  <si>
    <t>17h Fr, Marie</t>
  </si>
  <si>
    <t>9h30 Fr, AVF accueillantes</t>
  </si>
  <si>
    <t>14h Formation accompagnement au changement</t>
  </si>
  <si>
    <t>18h30 IQ à AMPF</t>
  </si>
  <si>
    <t>Dej Jeunes Ecole Buclos</t>
  </si>
  <si>
    <t>Aude vient chercher le lit pliant d'Adam</t>
  </si>
  <si>
    <t>9h Acceuil Unis-Cité 5 jeunes</t>
  </si>
  <si>
    <t>Espace Montagne/sac à dos Alice</t>
  </si>
  <si>
    <t>Alice eczéma</t>
  </si>
  <si>
    <t>18h30 Nouvel An Chinois</t>
  </si>
  <si>
    <t>Salle B. Vian Crolles</t>
  </si>
  <si>
    <t>9h Biénnale</t>
  </si>
  <si>
    <t>Habitat Durable</t>
  </si>
  <si>
    <t>Caserne de Bonne</t>
  </si>
  <si>
    <t>Fr, dej avec Marie à la maison</t>
  </si>
  <si>
    <t>17h30 Fr, acuponcture</t>
  </si>
  <si>
    <t>19h Répétition spectacle chinois à la salle Bris Vian à Crolles</t>
  </si>
  <si>
    <t>Aurélie aide Fr</t>
  </si>
  <si>
    <t>Appel Jean</t>
  </si>
  <si>
    <t>Courrier P.Vincent</t>
  </si>
  <si>
    <t>et poste</t>
  </si>
  <si>
    <t>17h40 Pot che Ducrocq</t>
  </si>
  <si>
    <t>(bavarois)</t>
  </si>
  <si>
    <t>(pain au chocolat)</t>
  </si>
  <si>
    <t>Trier garage 13</t>
  </si>
  <si>
    <t>Fr, SG à pied</t>
  </si>
  <si>
    <t>Poste/Mr Cotani</t>
  </si>
  <si>
    <t>Fr, fromagerie Plaine Fleurie</t>
  </si>
  <si>
    <t>15h45 Fr, Dr Mazeau</t>
  </si>
  <si>
    <t>10h 15 Fr, kiné</t>
  </si>
  <si>
    <t>AVF/déchetterie: papiers garage, ours, étagère, écran d'ordinateur, petite valise</t>
  </si>
  <si>
    <t>11h J.Michalowicz/ chèque forfait famille, courrier, intégrer prime transport dans salaire</t>
  </si>
  <si>
    <t>16h SMH compostage</t>
  </si>
  <si>
    <t>15h30 Fr, Mr Vial micro kiné</t>
  </si>
  <si>
    <t>9h Edouard Sabatier valise pour Alice et Simon</t>
  </si>
  <si>
    <t>13h Dej chez C.Jonville</t>
  </si>
  <si>
    <t>15h Compostage Copropriété Grand Pré</t>
  </si>
  <si>
    <t>18h Asparun</t>
  </si>
  <si>
    <t>10h Jeunes compostage Rédidence Grand Pré</t>
  </si>
  <si>
    <t>14h Jeunes compostage Résidence Grand Pré</t>
  </si>
  <si>
    <t>14h45 Ex Ecole des Buclos</t>
  </si>
  <si>
    <t>Fr, Annie pharmacie GP</t>
  </si>
  <si>
    <t>Fr, magnétiseur Grenoble avec MJ Schoeni</t>
  </si>
  <si>
    <t>Distribution 3 livres Весна</t>
  </si>
  <si>
    <t>20h30 AVF, Malte</t>
  </si>
  <si>
    <t>14h Dessert chez Aude et Johann</t>
  </si>
  <si>
    <t>18h Fr, acuponcture</t>
  </si>
  <si>
    <t>8h Asparun</t>
  </si>
  <si>
    <t>12h30 Dej picnic</t>
  </si>
  <si>
    <t>chez Amblard Chamrousse</t>
  </si>
  <si>
    <t>Balade à Venon</t>
  </si>
  <si>
    <t>18h Gateaux chez Ducrocq</t>
  </si>
  <si>
    <t xml:space="preserve">Fr, mal au ventre </t>
  </si>
  <si>
    <t>et au dos</t>
  </si>
  <si>
    <t>12h Fr, Dr Lamalle</t>
  </si>
  <si>
    <t>20h Compostage Ile Verte</t>
  </si>
  <si>
    <t>D. Ducrocq/affiche</t>
  </si>
  <si>
    <t>Fr, Marie, pharmacie et marche</t>
  </si>
  <si>
    <t>12h Fr, dej avec Marie-Odile</t>
  </si>
  <si>
    <t>14h Fr, Annie paquet Jardins</t>
  </si>
  <si>
    <t>puis Gémo</t>
  </si>
  <si>
    <t>14h30 Fr, Dr Darrier Chatelain</t>
  </si>
  <si>
    <t>Ranger garage n°13 pour le meuble de la chambre</t>
  </si>
  <si>
    <t>Distrib affiche</t>
  </si>
  <si>
    <t>Darty/Casto SMH</t>
  </si>
  <si>
    <t>compost individuel</t>
  </si>
  <si>
    <t>compost collectif</t>
  </si>
  <si>
    <t>10h30 Fontaine DL</t>
  </si>
  <si>
    <t>11h Fontaine Mairie compostage avec J. Mouro, Isabelle Jimenez</t>
  </si>
  <si>
    <t>14h30 Fr, Marie marche</t>
  </si>
  <si>
    <t>Balade vélo/Carrefour</t>
  </si>
  <si>
    <t>13h30 Festival Géopolitique</t>
  </si>
  <si>
    <t>14h UE géographie</t>
  </si>
  <si>
    <t>14h40 Frontière JP Arrignon</t>
  </si>
  <si>
    <t>16h Frontières</t>
  </si>
  <si>
    <t>17h20 Border walls</t>
  </si>
  <si>
    <t>D. Ducroq/clés</t>
  </si>
  <si>
    <t>Dej Lycée Grésivaudan</t>
  </si>
  <si>
    <t>Couscous</t>
  </si>
  <si>
    <t>Gare de Grenoble</t>
  </si>
  <si>
    <t>Rencontre MP Demanesse</t>
  </si>
  <si>
    <t>14h Fr, Marie et Annie marche</t>
  </si>
  <si>
    <t>Vélo/carrefour</t>
  </si>
  <si>
    <t>Gateaux Aurélie</t>
  </si>
  <si>
    <t>Arthaud/livre Russe</t>
  </si>
  <si>
    <t>9h30 Lahgglo compostage</t>
  </si>
  <si>
    <t>18h Compostage Grand Pré</t>
  </si>
  <si>
    <t>9h Béalières Propreté</t>
  </si>
  <si>
    <t>14h Fr, Marie marche</t>
  </si>
  <si>
    <t>17h30 Interview Yulia par Mme Bellino</t>
  </si>
  <si>
    <t>14h Fr, Annie Grand Place et scrabble</t>
  </si>
  <si>
    <t>12h Fr, Dr Lamalle Caroline</t>
  </si>
  <si>
    <t>Démgt armoire avec Guillaume</t>
  </si>
  <si>
    <t>15h15 Dplt bonhomme carnaval</t>
  </si>
  <si>
    <t>9h15 Capucins Troc de plantes</t>
  </si>
  <si>
    <t>rdv Revirée</t>
  </si>
  <si>
    <t>7h Fr, labo analyses</t>
  </si>
  <si>
    <t>Fr, pharma et chez Marie</t>
  </si>
  <si>
    <t>20h30 Pizza avec Harry</t>
  </si>
  <si>
    <t>Notte &amp; Di</t>
  </si>
  <si>
    <t>Retour à la maison</t>
  </si>
  <si>
    <t>Elections départementales</t>
  </si>
  <si>
    <t>Fr, mal au ventre</t>
  </si>
  <si>
    <t>9h30 Eclipse du soleil, Parc Bruchet, avec le Groupement des Astronomes du Dauphiné (GAD)</t>
  </si>
  <si>
    <t>Etagères de l'armoire au garage</t>
  </si>
  <si>
    <t>19h30 Diner Picards/Bées au Café Louis</t>
  </si>
  <si>
    <t>19h Diner Mc Donalds centre ville</t>
  </si>
  <si>
    <t>19h50 Ciné Chavant Chappie</t>
  </si>
  <si>
    <t>Marche parc Mistral</t>
  </si>
  <si>
    <t>9h10 Fr, radio aine Mutualiste</t>
  </si>
  <si>
    <t>18h30 IQ activités Béalières</t>
  </si>
  <si>
    <t>Fr, mal aine/dos</t>
  </si>
  <si>
    <t>Aurélie/gateaux</t>
  </si>
  <si>
    <t>14h Fr, Marie, Annie marche</t>
  </si>
  <si>
    <t>14h30 SMH compostage</t>
  </si>
  <si>
    <t>12h Fr, dej Carrefour avec Marie puis café avec Yvonne Frigeri</t>
  </si>
  <si>
    <t>14h Métro compostage</t>
  </si>
  <si>
    <t>Fr, SG arrêt fonct à distance</t>
  </si>
  <si>
    <t>Fr, marché, local AVF</t>
  </si>
  <si>
    <t>Accident A320 de Germanwings au dessus de Barcelonette (150 morts)</t>
  </si>
  <si>
    <t>15h Celia Mairie</t>
  </si>
  <si>
    <t>17h15 Chez MJ Schoeni</t>
  </si>
  <si>
    <t>14h Fr, Marie Grand Place</t>
  </si>
  <si>
    <t>9h20 Dr Lamalle</t>
  </si>
  <si>
    <t>13h30 Béalières</t>
  </si>
  <si>
    <t>14h Rdv Métro Béalières</t>
  </si>
  <si>
    <t>13h15 Fr, Urgences gonflement visage</t>
  </si>
  <si>
    <t>17h45 Fr sort des Urgences</t>
  </si>
  <si>
    <t>Fr, Dr Florence Mathias</t>
  </si>
  <si>
    <t>En ville caneva Fnac</t>
  </si>
  <si>
    <t>Tohu Bohu Capucins</t>
  </si>
  <si>
    <t>Balade Sappey</t>
  </si>
  <si>
    <t>19h20 Diner chez Ducrocq</t>
  </si>
  <si>
    <t>2è tour élec dép</t>
  </si>
  <si>
    <t>Labo analyse sang</t>
  </si>
  <si>
    <t>14h Béalières Métro</t>
  </si>
  <si>
    <t>Métro/casto</t>
  </si>
  <si>
    <t>11h30 Fr, Dr Schneider</t>
  </si>
  <si>
    <t>12h Fr, dej Mc Do avec Marie</t>
  </si>
  <si>
    <t>10h Fr, écho Belledonne</t>
  </si>
  <si>
    <t>(génoise, tarte au citron meringuée)</t>
  </si>
  <si>
    <t>15h30 Fr, Dr Mabiloin, homéopathe</t>
  </si>
  <si>
    <t>9h45 Fr, kiné</t>
  </si>
  <si>
    <t>16h15 Fr, Dr Moiroud</t>
  </si>
  <si>
    <t>11h Fr, Dr Chevalier</t>
  </si>
  <si>
    <t>Isabelle</t>
  </si>
  <si>
    <t>10h Fr, Dr Lamalle</t>
  </si>
  <si>
    <t>18h30 Adam par Johann</t>
  </si>
  <si>
    <t>22h Johann reprend Adam</t>
  </si>
  <si>
    <t>18h30 Comité lignes</t>
  </si>
  <si>
    <t>8h30 Fr, CHU allergies</t>
  </si>
  <si>
    <t>17h30 Voisins vigilants</t>
  </si>
  <si>
    <t>9h15 Fr, Dr Schneider</t>
  </si>
  <si>
    <t>16h Balade Biennale vélo</t>
  </si>
  <si>
    <t>crevaison/Décath</t>
  </si>
  <si>
    <t>9h30 Visite à blanc SMH</t>
  </si>
  <si>
    <t>8h30 Fr, Dr Schneider</t>
  </si>
  <si>
    <t>Pharmacie/journal</t>
  </si>
  <si>
    <t>9h Fr, Dr Schneider</t>
  </si>
  <si>
    <t>24h SOS Médecins</t>
  </si>
  <si>
    <t>Journal/Ayguinards</t>
  </si>
  <si>
    <t>15h20 Indian Palace</t>
  </si>
  <si>
    <t>8h30 Fr, piqure</t>
  </si>
  <si>
    <t>12h45 Fr, piqure</t>
  </si>
  <si>
    <t>17h Fr, Dr Curatella</t>
  </si>
  <si>
    <t>15h Fr, Chez Anne</t>
  </si>
  <si>
    <t>12h Fr, dej Marie-Odile</t>
  </si>
  <si>
    <t>9h30 Garden biodiversité</t>
  </si>
  <si>
    <t>19h30 N. Liégeois</t>
  </si>
  <si>
    <t>16h30 Coiffeur Grand Pré</t>
  </si>
  <si>
    <t>13h Fr, balnéo Montbonnot</t>
  </si>
  <si>
    <t>Copy Meylan, AVF</t>
  </si>
  <si>
    <t>Cartooh/Casto/Carrefour</t>
  </si>
  <si>
    <t>11h15 Fr, Dr Curatella</t>
  </si>
  <si>
    <t>20h CA UQBGP</t>
  </si>
  <si>
    <t>14h30Fr, kiné</t>
  </si>
  <si>
    <t>15h Lahgglo projets</t>
  </si>
  <si>
    <t>Dej sur place avec Fr</t>
  </si>
  <si>
    <t>Biénale</t>
  </si>
  <si>
    <t>Retour 18h45</t>
  </si>
  <si>
    <t>Dej Spuntino</t>
  </si>
  <si>
    <t>11h30 Dép Meylan</t>
  </si>
  <si>
    <t>12h30 Dej Le Bourg d'Oisans</t>
  </si>
  <si>
    <t>Le Grain de Sel</t>
  </si>
  <si>
    <t>Balade à l'Alpe d'Huez</t>
  </si>
  <si>
    <t>Festival folk Jardin de ville Grenoble</t>
  </si>
  <si>
    <t>9h30 Parcours biodiversité</t>
  </si>
  <si>
    <t>Visite Aqua balnéo Montbonnot</t>
  </si>
  <si>
    <t>Aurélie/gateaux et apéro</t>
  </si>
  <si>
    <t>14h Centre compostage Murianette</t>
  </si>
  <si>
    <t>9h Lahgglo compostage</t>
  </si>
  <si>
    <t>14h30 Fr et Aurélie en ville</t>
  </si>
  <si>
    <t>11h30 Fr, aquakiné</t>
  </si>
  <si>
    <t>16h30 Métro VP</t>
  </si>
  <si>
    <t>14h30 Fr, Rima café</t>
  </si>
  <si>
    <t>10h Fr, kiné piscine</t>
  </si>
  <si>
    <t>12h30 Pataterie avec C, F, E Jonville</t>
  </si>
  <si>
    <t>15h Fr, Marie Ikea</t>
  </si>
  <si>
    <t>10h F. Legait/chèques</t>
  </si>
  <si>
    <t>Intersport SMH/devis vélo</t>
  </si>
  <si>
    <t>Décathlon/pas la pièce</t>
  </si>
  <si>
    <t>Fr, CC Buclos</t>
  </si>
  <si>
    <t>12h30 Dej Aix les Bains</t>
  </si>
  <si>
    <t>le Gondolier</t>
  </si>
  <si>
    <t>Promenade le long du Lac</t>
  </si>
  <si>
    <t>S.Reinneis/Maya jusqu'à samedi</t>
  </si>
  <si>
    <t>15h45 Fermer école</t>
  </si>
  <si>
    <t>13h40 Ouvrir ex Ecole Buclos</t>
  </si>
  <si>
    <t>Aurélie/petits cannelés</t>
  </si>
  <si>
    <t>Monter tente UQBGP</t>
  </si>
  <si>
    <t>G.Giambra/joints dressing</t>
  </si>
  <si>
    <t>Aurélie/moka,chaussons aux pommes, moulins, petits cannelés</t>
  </si>
  <si>
    <t>Aurélie/kouign amman</t>
  </si>
  <si>
    <t>Fr, nettoyage appt F.Richard</t>
  </si>
  <si>
    <t>BPA/Ex Ec Buclos</t>
  </si>
  <si>
    <t>20h40 Arr F.Richard</t>
  </si>
  <si>
    <t>Adam et F.Richard</t>
  </si>
  <si>
    <t>Fr, avec FR et Adam à Uriage</t>
  </si>
  <si>
    <t>Aude, FR, Adam</t>
  </si>
  <si>
    <t>FR joue au rami</t>
  </si>
  <si>
    <t>FR, Aude, Adam, Johann</t>
  </si>
  <si>
    <t>14h30 Visite Les Terrasses</t>
  </si>
  <si>
    <t>18h Fêtes des Voisins</t>
  </si>
  <si>
    <t>Fr, FR et Adam à Grand Place</t>
  </si>
  <si>
    <t>FR tarte fine</t>
  </si>
  <si>
    <t>FR et Adam</t>
  </si>
  <si>
    <t>Fr, chez FR, bain Adam</t>
  </si>
  <si>
    <t>Cop Copine/Lolë</t>
  </si>
  <si>
    <t>14h Café chez Picards</t>
  </si>
  <si>
    <t>Visite La Veyrie</t>
  </si>
  <si>
    <t>Bernin</t>
  </si>
  <si>
    <t>Fr, chez FR</t>
  </si>
  <si>
    <t>13h30 Fr, marie en ville</t>
  </si>
  <si>
    <t>12h Fr, dej Wok Asia avec FR</t>
  </si>
  <si>
    <t>9h30 Conclusion</t>
  </si>
  <si>
    <t>compostage</t>
  </si>
  <si>
    <t>G. Giambra/entrée</t>
  </si>
  <si>
    <t>16h Fr, FR à Marèse</t>
  </si>
  <si>
    <t>Séisme au Népal</t>
  </si>
  <si>
    <t>Chez B. Perraudin</t>
  </si>
  <si>
    <t>14h30 Fr, Annie Plaine Fleurie</t>
  </si>
  <si>
    <t>19h45 Café Louis avec Harry</t>
  </si>
  <si>
    <t>Aurélie avec des kouign amman</t>
  </si>
  <si>
    <t xml:space="preserve">19h Apéro dinatoire </t>
  </si>
  <si>
    <t>Fr, chez Paquet Jardin</t>
  </si>
  <si>
    <t>chez Corinne/Harry</t>
  </si>
  <si>
    <t>10h30 Dr Médecins 7/7</t>
  </si>
  <si>
    <t>8h30 Fr, Comboire avec FR</t>
  </si>
  <si>
    <t>F. Richard/rideau cuisine</t>
  </si>
  <si>
    <t>15h30 Fr, Comboire/récup voit FR</t>
  </si>
  <si>
    <t>12h30 Palais Berbère Domène</t>
  </si>
  <si>
    <t>à Grenoble</t>
  </si>
  <si>
    <t>Visite Isère</t>
  </si>
  <si>
    <t>9h15 Dép F.Richard pour La Bresse</t>
  </si>
  <si>
    <t>14h Fr, kiné Montbonnot</t>
  </si>
  <si>
    <t>14h Récup Echo du Habert</t>
  </si>
  <si>
    <t>18h30 EID/Aiguinards</t>
  </si>
  <si>
    <t>15h Fr, Annie et Marie</t>
  </si>
  <si>
    <t>Coiff'idis</t>
  </si>
  <si>
    <t>14h30 Fr, Bernadette</t>
  </si>
  <si>
    <t>Nicole Perrier</t>
  </si>
  <si>
    <t>2 gars Sce Tech passages sous immeubles</t>
  </si>
  <si>
    <t>9h30 Compostage</t>
  </si>
  <si>
    <t>Fr, marché et AVF</t>
  </si>
  <si>
    <t>14h Fr, Marie couture</t>
  </si>
  <si>
    <t>17h30 Fr, Aurélie coiffure</t>
  </si>
  <si>
    <t>Copy Meylan aff</t>
  </si>
  <si>
    <t>13h20 Fr, sortie PA</t>
  </si>
  <si>
    <t>Dep Meylan 11h30</t>
  </si>
  <si>
    <t>12h30 Dj Chambéry</t>
  </si>
  <si>
    <t>15h Chez Younès et Caroline</t>
  </si>
  <si>
    <t>Aix en ville</t>
  </si>
  <si>
    <t>Dej Aix</t>
  </si>
  <si>
    <t>Retour St Ours</t>
  </si>
  <si>
    <t>Chambéry avec Younès</t>
  </si>
  <si>
    <t>Au bord du lac marche</t>
  </si>
  <si>
    <t>13h Dej Villard</t>
  </si>
  <si>
    <t>marche St Nizier</t>
  </si>
  <si>
    <t>pot St Nizier</t>
  </si>
  <si>
    <t>11h Fr, kiné piscine</t>
  </si>
  <si>
    <t>Yenne/Aiguebelette/St Egrève</t>
  </si>
  <si>
    <t>Diner Chez Younès et Caroline</t>
  </si>
  <si>
    <t>La Montagne</t>
  </si>
  <si>
    <t>14h Fr, Catherine, Annie, Marie</t>
  </si>
  <si>
    <t>Distrib Echo</t>
  </si>
  <si>
    <t>Dist Allée du Château</t>
  </si>
  <si>
    <t>achat chaussures Mephisto</t>
  </si>
  <si>
    <t>15h Rdv en ville avec Fr</t>
  </si>
  <si>
    <t>Echo Salles/Horizons</t>
  </si>
  <si>
    <t>9h30 Fr, Permanence AVF</t>
  </si>
  <si>
    <t>9h30 Copil compostage</t>
  </si>
  <si>
    <t>12h Apéro G. Gobron</t>
  </si>
  <si>
    <t>Fr, poste robot Alice</t>
  </si>
  <si>
    <t>Aurélie/brioche aux fruits</t>
  </si>
  <si>
    <t>Lavage Laguna</t>
  </si>
  <si>
    <t>Fr,Médecins 7/7</t>
  </si>
  <si>
    <t>20h Fr, chez Schwartzmann</t>
  </si>
  <si>
    <t>Arr Paul et Marie</t>
  </si>
  <si>
    <t>Dej à Aix en Provence</t>
  </si>
  <si>
    <t>15h30 Arr Font des Horts</t>
  </si>
  <si>
    <t>Dej BTP</t>
  </si>
  <si>
    <t>Diner BTP</t>
  </si>
  <si>
    <t>Dej Six Fours</t>
  </si>
  <si>
    <t>Benoit et Catherine</t>
  </si>
  <si>
    <t>Toulon marché</t>
  </si>
  <si>
    <t>Centre Hyères</t>
  </si>
  <si>
    <t>10h Balnéo</t>
  </si>
  <si>
    <t>12h Dej BTP</t>
  </si>
  <si>
    <t>Presqu'ile Giens</t>
  </si>
  <si>
    <t>Port Hyères</t>
  </si>
  <si>
    <t>Spectacle</t>
  </si>
  <si>
    <t>Instant Magique</t>
  </si>
  <si>
    <t>Giraud /Coluche</t>
  </si>
  <si>
    <t>Ciné</t>
  </si>
  <si>
    <t>Mais qu'est ce que l'on a fait au Bon Dieu</t>
  </si>
  <si>
    <t>Hyères vieille ville</t>
  </si>
  <si>
    <t>Bormes les Mimosas</t>
  </si>
  <si>
    <t>Le Lavandou</t>
  </si>
  <si>
    <t>Fort de Brégançon</t>
  </si>
  <si>
    <t>St Tropez</t>
  </si>
  <si>
    <t>Ciné Lucy</t>
  </si>
  <si>
    <t>Danse</t>
  </si>
  <si>
    <t>Mentaliste</t>
  </si>
  <si>
    <t>Vandalisme Ecole Buclos</t>
  </si>
  <si>
    <t>10h30 Fr et Marie balnéo</t>
  </si>
  <si>
    <t>9h30 Parcours à blanc biodiversité</t>
  </si>
  <si>
    <t>Stars</t>
  </si>
  <si>
    <t>(Paul, pas Marie)</t>
  </si>
  <si>
    <t>Maison de Noailles</t>
  </si>
  <si>
    <t>10h Dép Hères</t>
  </si>
  <si>
    <t>12h30 Dej Sisteron</t>
  </si>
  <si>
    <t>Arrèt Free Grenoble</t>
  </si>
  <si>
    <t>Diner Paul &amp; Marie à la maison</t>
  </si>
  <si>
    <t>20h Dép Paul &amp; Marie</t>
  </si>
  <si>
    <t>14h R.Arnoult 40 Echo</t>
  </si>
  <si>
    <t>20h30 A. Roumanoff</t>
  </si>
  <si>
    <t>Eurovision</t>
  </si>
  <si>
    <t>13h45 Cine Chavant</t>
  </si>
  <si>
    <t>3 souvenirs de mon enfance</t>
  </si>
  <si>
    <t>Col de Vance</t>
  </si>
  <si>
    <t>18h Sandrine</t>
  </si>
  <si>
    <t>14h Marie</t>
  </si>
  <si>
    <t>rami, scrabble</t>
  </si>
  <si>
    <t>20h So Krep</t>
  </si>
  <si>
    <t>18h30 Picards et Bées apéro</t>
  </si>
  <si>
    <t>Tisane/kouign amman</t>
  </si>
  <si>
    <t>14h45 Fr en ville</t>
  </si>
  <si>
    <t>Agatha</t>
  </si>
  <si>
    <t>C. Vogt</t>
  </si>
  <si>
    <t>18h Schwarzmann Arthur, oral GEM</t>
  </si>
  <si>
    <t>17h30 Rdv Aiguinards B. Farnault</t>
  </si>
  <si>
    <t>10h Mise en place bouches VMC par Durbiano</t>
  </si>
  <si>
    <t>11h Béalières/friteuses</t>
  </si>
  <si>
    <t>Installation bouches</t>
  </si>
  <si>
    <t>14h Lucille Pruvost</t>
  </si>
  <si>
    <t>14h Compostage Buclos</t>
  </si>
  <si>
    <t>Chez Cath Vogt</t>
  </si>
  <si>
    <t>Chez N. Maria</t>
  </si>
  <si>
    <t>18h30 AG Lahgglo Fontaine</t>
  </si>
  <si>
    <t>17h30 Fr, Marie</t>
  </si>
  <si>
    <t>10h Jeunes aux Buclos</t>
  </si>
  <si>
    <t>11h Béalières hot dog</t>
  </si>
  <si>
    <t>14h Fr, Catherine Vogt/Grand Place</t>
  </si>
  <si>
    <t>Salaires mai</t>
  </si>
  <si>
    <t>Promosash/Locve</t>
  </si>
  <si>
    <t>13h30 Frit/hot dog</t>
  </si>
  <si>
    <t>Vente bucloz</t>
  </si>
  <si>
    <t>et tickets</t>
  </si>
  <si>
    <t>Diner sur place</t>
  </si>
  <si>
    <t>9h Guillaume entrée</t>
  </si>
  <si>
    <t>11h Banqe dépôt</t>
  </si>
  <si>
    <t>14h Guillaume entrée</t>
  </si>
  <si>
    <t>14h Fr, Marie et Annie en ville</t>
  </si>
  <si>
    <t>15h Vaccin fièvre jaune</t>
  </si>
  <si>
    <t>Courrier/S. Cherifi</t>
  </si>
  <si>
    <t>10h Hugo Perez à Pablo Neruda SMH</t>
  </si>
  <si>
    <t>10h Fr, Guillaume papier, matériel</t>
  </si>
  <si>
    <t>14h Fr, sortie PA Bibli Mi Plaine</t>
  </si>
  <si>
    <t>16h Casto/matériel</t>
  </si>
  <si>
    <t>18h Fr, secours catho soutien</t>
  </si>
  <si>
    <t>13h30 Fr, soutien Matéo</t>
  </si>
  <si>
    <t>18h30 Conf</t>
  </si>
  <si>
    <t>18h Vizille</t>
  </si>
  <si>
    <t>Métro participation</t>
  </si>
  <si>
    <t>18h Forum/salle CM</t>
  </si>
  <si>
    <t>10h45 Mairie</t>
  </si>
  <si>
    <t>16h Béalières, frit +hot dog</t>
  </si>
  <si>
    <t>11h Béalières sans matériel</t>
  </si>
  <si>
    <t>10h Jeunes</t>
  </si>
  <si>
    <t>9h15 Départ Meylan</t>
  </si>
  <si>
    <t>17h30 Fr, Dr Schneider</t>
  </si>
  <si>
    <t>13h15 Fr, podologue</t>
  </si>
  <si>
    <t>11h Fr, prise de sang labo</t>
  </si>
  <si>
    <t>14h Métro</t>
  </si>
  <si>
    <t>15h Ex Ecole Buclos tentes</t>
  </si>
  <si>
    <t>16h Mr Doriol/Durbiano et Mr Petit</t>
  </si>
  <si>
    <t>12h Capucins chanvre</t>
  </si>
  <si>
    <t>7h Installation tentes, tables</t>
  </si>
  <si>
    <t>20h Foresti Summum</t>
  </si>
  <si>
    <t>au Jardin partagé</t>
  </si>
  <si>
    <t>Alice/poste Clemessy</t>
  </si>
  <si>
    <t>12h30 Repas commun</t>
  </si>
  <si>
    <t>Démontage tentes</t>
  </si>
  <si>
    <t>Retour Ex Ecole Buclos</t>
  </si>
  <si>
    <t>Café chez A. Bornard</t>
  </si>
  <si>
    <t>14h Métro retour matériel</t>
  </si>
  <si>
    <t>10h Mairie/locaux</t>
  </si>
  <si>
    <t>23h15 gare Pritish</t>
  </si>
  <si>
    <t>19h Diner Rest indien</t>
  </si>
  <si>
    <t>Dép Meylan</t>
  </si>
  <si>
    <t>Picnic avec Pritish</t>
  </si>
  <si>
    <t>Café à Herbouilly</t>
  </si>
  <si>
    <t>et Saint Romans</t>
  </si>
  <si>
    <t>20h Pot Kermesse</t>
  </si>
  <si>
    <t>Retour par Pont en Royans</t>
  </si>
  <si>
    <t>8h45 Pritish va à son rdv</t>
  </si>
  <si>
    <t>Guillaume 2ème couche plafond</t>
  </si>
  <si>
    <t>D. Ducrocq/clés</t>
  </si>
  <si>
    <t>17h20 Buclos/B.Farnault</t>
  </si>
  <si>
    <t>10h Fr, piscine</t>
  </si>
  <si>
    <t>11h Dép Pritish</t>
  </si>
  <si>
    <t>12h30 Dr Moiroud</t>
  </si>
  <si>
    <t>12h Fr, dej avec M. Stermann</t>
  </si>
  <si>
    <t>18h Chez Mme Maria/clé</t>
  </si>
  <si>
    <t>Ayguinards/mercerie</t>
  </si>
  <si>
    <t>10h Fr, C. Arhens et permanence AVF</t>
  </si>
  <si>
    <t>Pot Ducrocq/Legait au Garden</t>
  </si>
  <si>
    <t>14h Guillaume papier</t>
  </si>
  <si>
    <t>9h Guillaume pose papier</t>
  </si>
  <si>
    <t>14h Fr, Annie Leroy Merlin</t>
  </si>
  <si>
    <t>Mise en place une bouche/Chabert</t>
  </si>
  <si>
    <t>9h Guillaume papier</t>
  </si>
  <si>
    <t>14h Fr, 4 Murs papier</t>
  </si>
  <si>
    <t>8h15 Marc et MF Bée laissent leur Clio grise AA 045 LP 38 à notre parking et vont au Pérou jusqu'au 23 juin vers 18-19h</t>
  </si>
  <si>
    <t>Rencontre Jeunes aux Aiguinards</t>
  </si>
  <si>
    <t>14h Guillaume papier et prises</t>
  </si>
  <si>
    <t>Guillaume salade</t>
  </si>
  <si>
    <t>9h Guillaume finitions</t>
  </si>
  <si>
    <t>Darty/centrale vapeur</t>
  </si>
  <si>
    <t>14h15 dép Meylan</t>
  </si>
  <si>
    <t>Rue de la République</t>
  </si>
  <si>
    <t>18h15 Appt 53 quai Pierre Scize Lyon</t>
  </si>
  <si>
    <t>à la Bourse du Travail</t>
  </si>
  <si>
    <t>10h Bateau Confluence</t>
  </si>
  <si>
    <t>à l'Ile Barbe</t>
  </si>
  <si>
    <t>Déj Confluence</t>
  </si>
  <si>
    <t>Canoé</t>
  </si>
  <si>
    <t>Marche Confluence</t>
  </si>
  <si>
    <t>Pot péniche Sucrière</t>
  </si>
  <si>
    <t>Diner Ste Foy</t>
  </si>
  <si>
    <t>9h30 Dép ch hote</t>
  </si>
  <si>
    <t>Halles Bocuse</t>
  </si>
  <si>
    <t>Gare Part Dieu</t>
  </si>
  <si>
    <t>13h30 Dej Comptoir Joa</t>
  </si>
  <si>
    <t>Cité Internationale</t>
  </si>
  <si>
    <t>Place Bellecour expo intle</t>
  </si>
  <si>
    <t>18h30 Retour Meylan</t>
  </si>
  <si>
    <t>9h30 Guillaume finitions</t>
  </si>
  <si>
    <t>Aurélie/entremets</t>
  </si>
  <si>
    <t>Guillaume fin chantier</t>
  </si>
  <si>
    <t>Skype Alice</t>
  </si>
  <si>
    <t>19h Fr, repas couture</t>
  </si>
  <si>
    <t>8h Fr, Michallon tests</t>
  </si>
  <si>
    <t>12h15 Fr, Dr Brun Lévèque</t>
  </si>
  <si>
    <t>14h Interview C. Clame/couture</t>
  </si>
  <si>
    <t>12h picnic AVF Capucins</t>
  </si>
  <si>
    <t>14h Fr, soutien Matéo</t>
  </si>
  <si>
    <t>15h Fr, Paquet Jardin avec Marie et Nouria</t>
  </si>
  <si>
    <t>Carrefour/Ecole Buclos</t>
  </si>
  <si>
    <t>Clé maison quartier/Pinard</t>
  </si>
  <si>
    <t>11h Béalières compostage</t>
  </si>
  <si>
    <t>18h St Ismier musique</t>
  </si>
  <si>
    <t>12h30 Dej place Grenette</t>
  </si>
  <si>
    <t>Fr, en ville, je rentre</t>
  </si>
  <si>
    <t>Fr, bridge</t>
  </si>
  <si>
    <t>18h Fr, chant AVF</t>
  </si>
  <si>
    <t>19h15 Fr, pot AVF</t>
  </si>
  <si>
    <t>Pot chez Picards</t>
  </si>
  <si>
    <t>12h 30 Parc Aix les Bains</t>
  </si>
  <si>
    <t>Bain</t>
  </si>
  <si>
    <t>Pharmacie Grenoble</t>
  </si>
  <si>
    <t>14h Fr, Marie/couture</t>
  </si>
  <si>
    <t>9h Chez Isabel Jimenez</t>
  </si>
  <si>
    <t>13h30 Fr, Dr Pichot</t>
  </si>
  <si>
    <t>19h Retour Bées</t>
  </si>
  <si>
    <t>Aurélie/succès</t>
  </si>
  <si>
    <t>interview DL</t>
  </si>
  <si>
    <t>11h Fr, Dr Moiroud</t>
  </si>
  <si>
    <t>16h Fr, Dr Schneider</t>
  </si>
  <si>
    <t>pot fin d'année</t>
  </si>
  <si>
    <t>BPA/Carrefour/déchettterie</t>
  </si>
  <si>
    <t>19h Pot marche</t>
  </si>
  <si>
    <t>Départ Guillaume et Audrey</t>
  </si>
  <si>
    <t>Nettoyage placard gauche</t>
  </si>
  <si>
    <t>Béalières Fête St Jean</t>
  </si>
  <si>
    <t>19h45 Fr, marche avec Marie Arnoult</t>
  </si>
  <si>
    <t>Marie Arnoult à la maison</t>
  </si>
  <si>
    <t>11h30 Fr, Dr Stegel</t>
  </si>
  <si>
    <t>17h Spectacle théâtre</t>
  </si>
  <si>
    <t>19h30 Diner Uriage</t>
  </si>
  <si>
    <t>18h30 Projet de vie Meylan</t>
  </si>
  <si>
    <t>11h30 Fr, dermato</t>
  </si>
  <si>
    <t>Déchett/Casto/Carrefour</t>
  </si>
  <si>
    <t>14h Fr, Annie et Marie scrabble et rami</t>
  </si>
  <si>
    <t>17h Athanor</t>
  </si>
  <si>
    <t>Fr, dej Carrefour dehors</t>
  </si>
  <si>
    <t>18h Fr, Marie</t>
  </si>
  <si>
    <t>13h30 Unis-Cité recrutement</t>
  </si>
  <si>
    <t>1 trim gratuit</t>
  </si>
  <si>
    <t>14h Fr, Robin anglais</t>
  </si>
  <si>
    <t>18h30 Compostage</t>
  </si>
  <si>
    <t xml:space="preserve">présentation </t>
  </si>
  <si>
    <t>Arrivée F. Richard</t>
  </si>
  <si>
    <t>18h30 Chez Bées piscine</t>
  </si>
  <si>
    <t>Diner chez Bée</t>
  </si>
  <si>
    <t>24h Glace chez Picards</t>
  </si>
  <si>
    <t>22h Film à St Agnès avec Picards Bées</t>
  </si>
  <si>
    <t>Aude, Johann, Adam</t>
  </si>
  <si>
    <t>19h Pot ciné d'été</t>
  </si>
  <si>
    <t>19h30 Fr, kiné</t>
  </si>
  <si>
    <t>12h30 Fr, Dr Joyeux</t>
  </si>
  <si>
    <t>8h30 Fr, Michallon allergies</t>
  </si>
  <si>
    <t>MJ Schoeni</t>
  </si>
  <si>
    <t>Poste/Courrier P.Vincent</t>
  </si>
  <si>
    <t>Dr Schneider/ordonance Fr</t>
  </si>
  <si>
    <t>Aurélie/Guillaume</t>
  </si>
  <si>
    <t>Pharmacie pour Fr</t>
  </si>
  <si>
    <t>12h GT 12-14 et pot</t>
  </si>
  <si>
    <t>Adam, F.Richard</t>
  </si>
  <si>
    <t>Guillaume finitions entrée</t>
  </si>
  <si>
    <t>Johann/cable</t>
  </si>
  <si>
    <t>1Hh Fr, Marie scrabble</t>
  </si>
  <si>
    <t>Ex Ecole Buclos/stock boissons</t>
  </si>
  <si>
    <t>Johann/séries</t>
  </si>
  <si>
    <t>Fr, FR, Aude,Adam à Crolles</t>
  </si>
  <si>
    <t>Géant SMH, Carrefour</t>
  </si>
  <si>
    <t>Ex Ecole Buclos,pharma</t>
  </si>
  <si>
    <t>Déchett, Carrefour</t>
  </si>
  <si>
    <t>22h Belle et Sébastien</t>
  </si>
  <si>
    <t>au parc du Bruchet</t>
  </si>
  <si>
    <t>12h Fr, Dr Baccam Chambéry</t>
  </si>
  <si>
    <t>Dej Del Arte Chambéry</t>
  </si>
  <si>
    <t>Leroy Merlin St Egève/lustres, chaises</t>
  </si>
  <si>
    <t>Adam, F. Richard</t>
  </si>
  <si>
    <t>Arrivée JP Richard</t>
  </si>
  <si>
    <t>11h Coiffeur Naléa</t>
  </si>
  <si>
    <t>18h Fr, Dr Schneider</t>
  </si>
  <si>
    <t>18h Etat des lieux</t>
  </si>
  <si>
    <t>FR et JP rami</t>
  </si>
  <si>
    <t>Fête Nationale</t>
  </si>
  <si>
    <t>19h Mc Donalds</t>
  </si>
  <si>
    <t>9h45 Fr, Dr Curatella</t>
  </si>
  <si>
    <t>11h Fr, sophrologue</t>
  </si>
  <si>
    <t>M. Doriol Durbiano</t>
  </si>
  <si>
    <t>chez Mr Potot</t>
  </si>
  <si>
    <t>Eau vive/herb</t>
  </si>
  <si>
    <t>Fr, avec FR à Carrefour</t>
  </si>
  <si>
    <t>Feu artifice à Meylan</t>
  </si>
  <si>
    <t>Fr, Infirmière/fils</t>
  </si>
  <si>
    <t>Herboriste</t>
  </si>
  <si>
    <t>10h Fr, sophrologue</t>
  </si>
  <si>
    <t>F.Richard, Adam</t>
  </si>
  <si>
    <t>Jean Pierre</t>
  </si>
  <si>
    <t>Naissance de Lucy</t>
  </si>
  <si>
    <t>Lancement Ariane</t>
  </si>
  <si>
    <t>Déchett/Carrefour</t>
  </si>
  <si>
    <t xml:space="preserve">UQ </t>
  </si>
  <si>
    <t>Visite Aude, Lucy</t>
  </si>
  <si>
    <t>avec FR et JP</t>
  </si>
  <si>
    <t>Champagne chez Richard</t>
  </si>
  <si>
    <t>11h30 Fr, coiffeur Revirée</t>
  </si>
  <si>
    <t>avec Fr Toffa</t>
  </si>
  <si>
    <t>avec Bertrand</t>
  </si>
  <si>
    <t>14h25 Alice à St Ex</t>
  </si>
  <si>
    <t>Courses/leroy Merlin</t>
  </si>
  <si>
    <t>avec Aude, Johann, Adam, Lucy</t>
  </si>
  <si>
    <t>Alice va chez Aude/Johann</t>
  </si>
  <si>
    <t>Gorges du Bruyant</t>
  </si>
  <si>
    <t>Pot à St Nizier</t>
  </si>
  <si>
    <t>Alice chez Manu/Julie</t>
  </si>
  <si>
    <t>Alice part à Lyon</t>
  </si>
  <si>
    <t>8h Fr, sophro</t>
  </si>
  <si>
    <t>17h30 Fr, Dr Brun-Lévèque</t>
  </si>
  <si>
    <t>18h Carrefour</t>
  </si>
  <si>
    <t>Les Bargeton partent en Bretagne en train</t>
  </si>
  <si>
    <t>Alice de retour de Lyon</t>
  </si>
  <si>
    <t>Alice chez Camille</t>
  </si>
  <si>
    <t>Fr, AVF et marché</t>
  </si>
  <si>
    <t>14h45 Fr, FR à Grand Place</t>
  </si>
  <si>
    <t>14h F.Richard</t>
  </si>
  <si>
    <t>16h Fr, retour CHU</t>
  </si>
  <si>
    <t>FR et JP apéro</t>
  </si>
  <si>
    <t>Alice chez Eric et Béné</t>
  </si>
  <si>
    <t>Départ de JP pour La Bresse</t>
  </si>
  <si>
    <t>13h30 Fr, Michallon 3ème étage</t>
  </si>
  <si>
    <t>10h30 Fr, Dr Joyeux</t>
  </si>
  <si>
    <t>Darty pour réparer mal vaisselle</t>
  </si>
  <si>
    <t>Alice déj chez Catherine puis chez Cécile à St Ismier avec Aude</t>
  </si>
  <si>
    <t>Diner maison avec Alice</t>
  </si>
  <si>
    <t>Alice/Simon/Andrès</t>
  </si>
  <si>
    <t>Alice Foncia/courses</t>
  </si>
  <si>
    <t>11h30 Dr Schneider Bisoprolol</t>
  </si>
  <si>
    <t>Alice Math Seyssins</t>
  </si>
  <si>
    <t>Dej à la maison Alice Mc Do</t>
  </si>
  <si>
    <t>Fr, Dr Jourdan Jambon</t>
  </si>
  <si>
    <t>15h B &amp; MF Le Cam</t>
  </si>
  <si>
    <t>Dép B &amp; MF</t>
  </si>
  <si>
    <t>Alice en ville</t>
  </si>
  <si>
    <t>Alice courses, Doud</t>
  </si>
  <si>
    <t xml:space="preserve">Manu, Julie, Maël </t>
  </si>
  <si>
    <t>Fr, Grand Pré avec FR</t>
  </si>
  <si>
    <t>Alice diner à la maison</t>
  </si>
  <si>
    <t>7h30 Alice St Exupéry</t>
  </si>
  <si>
    <t>Labo/Intersport</t>
  </si>
  <si>
    <t>Renault/Laguna/ huile</t>
  </si>
  <si>
    <t>16h Fr, avec FR et Adam</t>
  </si>
  <si>
    <t>18h15 interview C. Crozon</t>
  </si>
  <si>
    <t>10h Manuela</t>
  </si>
  <si>
    <t>Inscriptions Nathalie Liégeois</t>
  </si>
  <si>
    <t>12h Fr, dej avec FR Asia Wok</t>
  </si>
  <si>
    <t>15h Fr, sophro</t>
  </si>
  <si>
    <t>Labo/explication</t>
  </si>
  <si>
    <t>Labo/selles Fr</t>
  </si>
  <si>
    <t>F.Richard/voiture</t>
  </si>
  <si>
    <t>Alice diner avec Aude au restaurant chinois aux Béalières</t>
  </si>
  <si>
    <t>Aude, Lucy, F. Richard</t>
  </si>
  <si>
    <t>Parc Paul Mistral avec Françoise Richard, Adam et Françoise</t>
  </si>
  <si>
    <t>Boissons à la maison avec FR et Adam</t>
  </si>
  <si>
    <t>11h Fr, Dr Brun Lévèque</t>
  </si>
  <si>
    <t>12h Dej Carrefour/courses</t>
  </si>
  <si>
    <t>FR et Adam, café</t>
  </si>
  <si>
    <t>14h Fr, Uriage avec FR et Adam</t>
  </si>
  <si>
    <t>B. Rozier/B.Pollet à la maison/Clés appt</t>
  </si>
  <si>
    <t>Copie clés appt Alice</t>
  </si>
  <si>
    <t>Remise 2 jeux clés à Foncia</t>
  </si>
  <si>
    <t>Pharmacie/pain</t>
  </si>
  <si>
    <t>Appt Alice</t>
  </si>
  <si>
    <t>18h Fr, Islander Lakda</t>
  </si>
  <si>
    <t>Journal Béalières</t>
  </si>
  <si>
    <t>Nettoyage appt Alice</t>
  </si>
  <si>
    <t>Carrefour/pharmacie</t>
  </si>
  <si>
    <t>poste/labo</t>
  </si>
  <si>
    <t>Pain/journal/Aiguinards</t>
  </si>
  <si>
    <t>Pharm/Nux vomica/Doliprane</t>
  </si>
  <si>
    <t>21h15 Arr Paris</t>
  </si>
  <si>
    <t>Comtesse du Barry</t>
  </si>
  <si>
    <t>Déj Arbre à Cannelle</t>
  </si>
  <si>
    <t>Librairie du Globe</t>
  </si>
  <si>
    <t>Diner Le Café Zéphyr</t>
  </si>
  <si>
    <t>11h dép Paris</t>
  </si>
  <si>
    <t>Dej La Ferté Bernard</t>
  </si>
  <si>
    <t>Arrêt Erbrée</t>
  </si>
  <si>
    <t>17h30 Pédenec</t>
  </si>
  <si>
    <t>Diner chez Pierre &amp; Monique</t>
  </si>
  <si>
    <t>22h Lannion</t>
  </si>
  <si>
    <t>Audigou/Carrefour City</t>
  </si>
  <si>
    <t>Déj appt</t>
  </si>
  <si>
    <t>Mère Fr</t>
  </si>
  <si>
    <t>19h45 Kenavo Trébeurden</t>
  </si>
  <si>
    <t>avec Sandrine/Harry/Ju/Hugo</t>
  </si>
  <si>
    <t>Journal/quai</t>
  </si>
  <si>
    <t>Audigou/pain</t>
  </si>
  <si>
    <t>Ploubezre: MF, Olivier, Nicolas</t>
  </si>
  <si>
    <t>Pharmacie/mags</t>
  </si>
  <si>
    <t>Promenade Lannion</t>
  </si>
  <si>
    <t>édecins</t>
  </si>
  <si>
    <t>Alice &amp; Simon partent</t>
  </si>
  <si>
    <t>à Trinidad à partir de Paramaribo</t>
  </si>
  <si>
    <t>vont à Tobago</t>
  </si>
  <si>
    <t>8h30 Pédernec</t>
  </si>
  <si>
    <t>9h Fr, Dr , généraliste</t>
  </si>
  <si>
    <t>10h Fr, Dr Quillier , dentiste</t>
  </si>
  <si>
    <t>Fr, Dr, généraliste</t>
  </si>
  <si>
    <t>Cimetières Ploubezre/Lannion</t>
  </si>
  <si>
    <t>Fr, mags</t>
  </si>
  <si>
    <t>12h15 Pornic</t>
  </si>
  <si>
    <t>Dej avec Jean, Nicole, Pierre, Monique</t>
  </si>
  <si>
    <t>(sans Fr)</t>
  </si>
  <si>
    <t>16h Dép Pornic</t>
  </si>
  <si>
    <t>19h Diner St Jean Kerdaniel</t>
  </si>
  <si>
    <t>22h20 A l'appt</t>
  </si>
  <si>
    <t>17h Fr, infirmier/fils</t>
  </si>
  <si>
    <t>Halles/Carrefour City</t>
  </si>
  <si>
    <t>Darty/aspi table</t>
  </si>
  <si>
    <t>Géant/balai, gateaux</t>
  </si>
  <si>
    <t>SI/gavottes/crèpes</t>
  </si>
  <si>
    <t>Croisssants</t>
  </si>
  <si>
    <t>18h30 Fr, Dr E Collet</t>
  </si>
  <si>
    <t>Carrefour City/eau,huile</t>
  </si>
  <si>
    <t>Fr, gateaux</t>
  </si>
  <si>
    <t>15h Pierre &amp; Monique</t>
  </si>
  <si>
    <t>20h Diner Gourmandine</t>
  </si>
  <si>
    <t>Tisane à l'appt</t>
  </si>
  <si>
    <t>Ouest France</t>
  </si>
  <si>
    <t>11h Dép Lannion</t>
  </si>
  <si>
    <t>par Loudéac</t>
  </si>
  <si>
    <t>dej Segré</t>
  </si>
  <si>
    <t>18h Arr Tours</t>
  </si>
  <si>
    <t>Hotel du Cygne</t>
  </si>
  <si>
    <t>Diner La Tosca</t>
  </si>
  <si>
    <t>Marche Tours</t>
  </si>
  <si>
    <t>9h50 Dép Tours</t>
  </si>
  <si>
    <t>Petit dej Aire Romorantin</t>
  </si>
  <si>
    <t>Dej Aire des Volcans</t>
  </si>
  <si>
    <t xml:space="preserve">17h35 Arr Meylan </t>
  </si>
  <si>
    <t>Arrèt Aire Ile d'Abeau</t>
  </si>
  <si>
    <t>DL Aiguinards</t>
  </si>
  <si>
    <t>Marché Aiguinards</t>
  </si>
  <si>
    <t>Riz Carrefour Haut Meylan</t>
  </si>
  <si>
    <t>14h Fr, Hopital xolair</t>
  </si>
  <si>
    <t>9h Forum associations</t>
  </si>
  <si>
    <t>15h20 Dép Meylan</t>
  </si>
  <si>
    <t>Diner autoroute</t>
  </si>
  <si>
    <t>retour Cayenne</t>
  </si>
  <si>
    <t xml:space="preserve">Carrefour  </t>
  </si>
  <si>
    <t>14h15 Fr, Dr Roger Vincent</t>
  </si>
  <si>
    <t>Fr, cab Dr Moiroux</t>
  </si>
  <si>
    <t>8h30 Fr, Dr Hamwi</t>
  </si>
  <si>
    <t>14h Appt Alice</t>
  </si>
  <si>
    <t>9h30 Fr, Dr Moiroux</t>
  </si>
  <si>
    <t>14h30 Fr, Dr Moiroud</t>
  </si>
  <si>
    <t>10h Fr, Labo rue Granier</t>
  </si>
  <si>
    <t>10h50 Fr, Clinique du Mail</t>
  </si>
  <si>
    <t>19h Fr, Dr Jourdan Jambon</t>
  </si>
  <si>
    <t>Poste/déchett/BPA</t>
  </si>
  <si>
    <t>17h Imp ND/Echo</t>
  </si>
  <si>
    <t>B. Roux/M. Mathieu</t>
  </si>
  <si>
    <t>Temps L/Labo</t>
  </si>
  <si>
    <t>Dej Le Café</t>
  </si>
  <si>
    <t>Courses Carrefour</t>
  </si>
  <si>
    <t>Clinique Mail/Poste</t>
  </si>
  <si>
    <t>Pain, j/Aiguinards</t>
  </si>
  <si>
    <t>TV chez Bargeton</t>
  </si>
  <si>
    <t>Carrefour/photos,j</t>
  </si>
  <si>
    <t>11h30 Fr, Dr Hamwi</t>
  </si>
  <si>
    <t>16h Fr, Hopital</t>
  </si>
  <si>
    <t>Carrefour/King Jouet</t>
  </si>
  <si>
    <t>Carrefour/brioche,j</t>
  </si>
  <si>
    <t>Distrib Echo du Habert</t>
  </si>
  <si>
    <t>Aiguinards/j</t>
  </si>
  <si>
    <t>Le Sappey/Battlefield</t>
  </si>
  <si>
    <t>Catherine Vogt</t>
  </si>
  <si>
    <t>révision chaudière</t>
  </si>
  <si>
    <t>scrabble, couture</t>
  </si>
  <si>
    <t>8h Dép F.Richard pour La Bresse</t>
  </si>
  <si>
    <t>Piscine/poste/j</t>
  </si>
  <si>
    <t>Horiz, 5 UQ</t>
  </si>
  <si>
    <t>Dej Les Terrasses</t>
  </si>
  <si>
    <t>avec C et F Jonville</t>
  </si>
  <si>
    <t>C et F Jonville thé</t>
  </si>
  <si>
    <t>Balade Prémol</t>
  </si>
  <si>
    <t>Pot Uriage</t>
  </si>
  <si>
    <t>11h Fr, acupuncture</t>
  </si>
  <si>
    <t xml:space="preserve">Demande </t>
  </si>
  <si>
    <t>15h30 Fr, sophro</t>
  </si>
  <si>
    <t>15h Fr, dermato</t>
  </si>
  <si>
    <t>9h Fr, Mairie, lire</t>
  </si>
  <si>
    <t>Semi finale C: 3ème: en finale C</t>
  </si>
  <si>
    <t>Edouard éliminatoire: 4ème: repèchage</t>
  </si>
  <si>
    <t>Edouard repèchage: 3ème: en finale C, pas qualifié pour les JO</t>
  </si>
  <si>
    <t>Chez Mr Bargeton/télé</t>
  </si>
  <si>
    <t>En ville/achats</t>
  </si>
  <si>
    <t>Dej Café Leffe</t>
  </si>
  <si>
    <t>Ecole à Maison Buclos</t>
  </si>
  <si>
    <t>Suite déménagement</t>
  </si>
  <si>
    <t>Bag Factory/2 valises</t>
  </si>
  <si>
    <t>Castorama/peinture</t>
  </si>
  <si>
    <t>20h Notte &amp; Di</t>
  </si>
  <si>
    <t>Aude, Adam, Lucy</t>
  </si>
  <si>
    <t>MH Arnoult</t>
  </si>
  <si>
    <t>Marèse/ vet Mayeul, Lucy</t>
  </si>
  <si>
    <t>avec Sandrine et Harry</t>
  </si>
  <si>
    <t>Fr, Gd Optical/opticien Buclos</t>
  </si>
  <si>
    <t>Bijouterie/2 montres, une Alice, une Fr</t>
  </si>
  <si>
    <t>D. Ducrocq à Médecins 24/24</t>
  </si>
  <si>
    <t>Fr, Paquet Jardin</t>
  </si>
  <si>
    <t>Aider C. Clame</t>
  </si>
  <si>
    <t>Habitat</t>
  </si>
  <si>
    <t>Horloger/angiologue</t>
  </si>
  <si>
    <t>Chez S. Salles</t>
  </si>
  <si>
    <t>9h Fr, prise de sang</t>
  </si>
  <si>
    <t>11h Fr, esthéticienne</t>
  </si>
  <si>
    <t>SG/chèquier</t>
  </si>
  <si>
    <t>C. Jonville/Saucisson Simon</t>
  </si>
  <si>
    <t>Fr, chaussures en ville</t>
  </si>
  <si>
    <t>Fr, fromager Ile Verte</t>
  </si>
  <si>
    <t>9h40 Fr, Lyon-Brest</t>
  </si>
  <si>
    <t>7h30 Fr, Gare routière</t>
  </si>
  <si>
    <t>Arrêt Isle d'Abeau</t>
  </si>
  <si>
    <t>Arrêt Beaune</t>
  </si>
  <si>
    <t>17h50 Orléans</t>
  </si>
  <si>
    <t>Diner chez Patrice &amp; Annick</t>
  </si>
  <si>
    <t>Fr chez Pierre Pédernec</t>
  </si>
  <si>
    <t>10h45 Dép Orléans</t>
  </si>
  <si>
    <t>11h50 Départ Meylan</t>
  </si>
  <si>
    <t>Dej Le Mans</t>
  </si>
  <si>
    <t>16h25 Lannion</t>
  </si>
  <si>
    <t>Centre funéraire</t>
  </si>
  <si>
    <t>Diner L'Annexe</t>
  </si>
  <si>
    <t>5h15 Décès mére Fr</t>
  </si>
  <si>
    <t>Annick &amp; Patrice partent en Guyane</t>
  </si>
  <si>
    <t>11h PFG cérémonie</t>
  </si>
  <si>
    <t>Dej La Medina</t>
  </si>
  <si>
    <t>Centre Funéraire</t>
  </si>
  <si>
    <t>Bar pour le café</t>
  </si>
  <si>
    <t>Diner à l'appt</t>
  </si>
  <si>
    <t>Dej La Gourmandine</t>
  </si>
  <si>
    <t>Fr, banque avec Bernard</t>
  </si>
  <si>
    <t>Fr, paroisse avec Bernard</t>
  </si>
  <si>
    <t>Visite Pierre Monique</t>
  </si>
  <si>
    <t>Diner Moulin Vert</t>
  </si>
  <si>
    <t>Décès de Jean</t>
  </si>
  <si>
    <t xml:space="preserve">Mise en bière </t>
  </si>
  <si>
    <t>Dej Café In</t>
  </si>
  <si>
    <t>14h30 Enterrement</t>
  </si>
  <si>
    <t>Inhumation</t>
  </si>
  <si>
    <t>Café La Belle Province</t>
  </si>
  <si>
    <t>Dossier Ass/Monique</t>
  </si>
  <si>
    <t>Plaque cimetière</t>
  </si>
  <si>
    <t>Foyer/tri</t>
  </si>
  <si>
    <t>Dej Tire Bouchon</t>
  </si>
  <si>
    <t>Chaussures</t>
  </si>
  <si>
    <t>Appt</t>
  </si>
  <si>
    <t>Fr, chocolat</t>
  </si>
  <si>
    <t>Gateaux, crèpes</t>
  </si>
  <si>
    <t>Ménage</t>
  </si>
  <si>
    <t>Dej Crèperie du Centre</t>
  </si>
  <si>
    <t>13h30 Dép Lannion</t>
  </si>
  <si>
    <t>14h Pédernec</t>
  </si>
  <si>
    <t>17h15 St Nazaire</t>
  </si>
  <si>
    <t>18h30 Pornic</t>
  </si>
  <si>
    <t>Diner chez Nicole</t>
  </si>
  <si>
    <t>Hotel de l'Europe</t>
  </si>
  <si>
    <t>9h15 Crématorium</t>
  </si>
  <si>
    <t>Café chez Nicole</t>
  </si>
  <si>
    <t>Pornic-Angers avec Denise</t>
  </si>
  <si>
    <t>avec D, Benoit, Katia</t>
  </si>
  <si>
    <t>11h30 Dép Angers</t>
  </si>
  <si>
    <t>5h40 Arr St Doulchard</t>
  </si>
  <si>
    <t>Dj aire Valandry</t>
  </si>
  <si>
    <t>Chez Delphine</t>
  </si>
  <si>
    <t>9h45 Dép St Doulchard</t>
  </si>
  <si>
    <t>Plein Géant Casino</t>
  </si>
  <si>
    <t>Aire Volcans</t>
  </si>
  <si>
    <t>Dej Aire Haut Forez</t>
  </si>
  <si>
    <t>Arrêt aire Isle d'Abeau</t>
  </si>
  <si>
    <t>15h50 Arr Meylan</t>
  </si>
  <si>
    <t>18h Russe Intermédiaires</t>
  </si>
  <si>
    <t>19h30 Russe Débutants</t>
  </si>
  <si>
    <t>16h Kouign amann</t>
  </si>
  <si>
    <t>Vacances scolaires 2015-2016</t>
  </si>
  <si>
    <t>Zone A: Besançon, Bordeaux, Clermont-Ferrand, Dijon, Grenoble, Limoges, Lyon, Poitiers</t>
  </si>
  <si>
    <t>Zone B: Aix-Marseille, Amiens, Caen, Lille, Nancy-Metz, Nantes, Nice, Orléans-Tours, Reims, Rennes, Rouen, Strasbourg</t>
  </si>
  <si>
    <t>Zone C: Créteil, Montpellier, Paris, Toulouse, Versailles</t>
  </si>
  <si>
    <t>Fr, marche avec FR</t>
  </si>
  <si>
    <t>Richard Fr et JP/Toffa Johann, Aude, Adam, Lucy</t>
  </si>
  <si>
    <t>16h Fr, hopital</t>
  </si>
  <si>
    <t>Distribution affiches braderie</t>
  </si>
  <si>
    <t>Ales 2I/Carrefour</t>
  </si>
  <si>
    <t>Castorama/3 radiateurs pour JP</t>
  </si>
  <si>
    <t>Apéro chez Richard</t>
  </si>
  <si>
    <t>Diner Notte e Di</t>
  </si>
  <si>
    <t>avec J&amp;M Picard</t>
  </si>
  <si>
    <t>FR, chez MA Gobron</t>
  </si>
  <si>
    <t>17h Hopital</t>
  </si>
  <si>
    <t>journée urticaire</t>
  </si>
  <si>
    <t>18h Russe/bouilloire</t>
  </si>
  <si>
    <t>20h30 Hugo/Argouges</t>
  </si>
  <si>
    <t>Carrefour/bouilloire</t>
  </si>
  <si>
    <t>Poste/Cresseveur</t>
  </si>
  <si>
    <t>Chez P. Vincent</t>
  </si>
  <si>
    <t>Fr, poste, pharma</t>
  </si>
  <si>
    <t>UQBGP/M.Stermann</t>
  </si>
  <si>
    <t>8h45 ouv UQBGP/EC</t>
  </si>
  <si>
    <t>14h30 Fr, Marie Paquet Jardin</t>
  </si>
  <si>
    <t>18h15 clé EC</t>
  </si>
  <si>
    <t>Dossier couture</t>
  </si>
  <si>
    <t>Dossier russe</t>
  </si>
  <si>
    <t>C. Mayet/gym aqua</t>
  </si>
  <si>
    <t>Fr, Natacha</t>
  </si>
  <si>
    <t>Rose Pale</t>
  </si>
  <si>
    <t>12h Dej Spuntino</t>
  </si>
  <si>
    <t>14h30 Fr, N. Gaillard</t>
  </si>
  <si>
    <t>16h30 Emilie Collet</t>
  </si>
  <si>
    <t>Café Au Bureau</t>
  </si>
  <si>
    <t>20h30 AVF</t>
  </si>
  <si>
    <t>Colombie</t>
  </si>
  <si>
    <t>Fr, Carrefour avec FR</t>
  </si>
  <si>
    <t>Fr et FR à la braderie</t>
  </si>
  <si>
    <t>Présentation AG</t>
  </si>
  <si>
    <t>Enr gym aqua mercredi</t>
  </si>
  <si>
    <t>15h40 Fr, Dr Moiroud</t>
  </si>
  <si>
    <t>Richard de retour de Savoie</t>
  </si>
  <si>
    <t>FR et JP dessert</t>
  </si>
  <si>
    <t>Arr Aude, Adam, Lucy</t>
  </si>
  <si>
    <t>Recherche noix</t>
  </si>
  <si>
    <t>vallée du Grésivaudan</t>
  </si>
  <si>
    <t>Bouchon Bastille</t>
  </si>
  <si>
    <t>Chez C.Mayet/marche</t>
  </si>
  <si>
    <t>11h Fr, Dr Joyeux</t>
  </si>
  <si>
    <t>19h Fr, Dr Mazeau</t>
  </si>
  <si>
    <t>19h30 russe/débutants</t>
  </si>
  <si>
    <t>Appel Corinne Joubaud</t>
  </si>
  <si>
    <t>19h Fr, sophro</t>
  </si>
  <si>
    <t>10h Fr, Dr Mazeau</t>
  </si>
  <si>
    <t>Enr marche</t>
  </si>
  <si>
    <t>Boucherie</t>
  </si>
  <si>
    <t>18h Sandy MNS</t>
  </si>
  <si>
    <t>F.Richard/ Fr, chez FR</t>
  </si>
  <si>
    <t>JP/ fixation radiateurs</t>
  </si>
  <si>
    <t>PC Asus</t>
  </si>
  <si>
    <t>Office</t>
  </si>
  <si>
    <t>Support 3 ans</t>
  </si>
  <si>
    <t>Antivirus</t>
  </si>
  <si>
    <t>13h30 Fnac</t>
  </si>
  <si>
    <t>achat PC Asus Fr</t>
  </si>
  <si>
    <t>Fr, avec MF Bee en ville</t>
  </si>
  <si>
    <t>F.Richard/imp,LEDs</t>
  </si>
  <si>
    <t>Instal 2 radiateurs chez Richard</t>
  </si>
  <si>
    <t>*</t>
  </si>
  <si>
    <t>Béalières/2 livres poterie</t>
  </si>
  <si>
    <t>Instal 1 radiateur chez Richard</t>
  </si>
  <si>
    <t>Fr, cc</t>
  </si>
  <si>
    <t>19h30 AG UQBGP</t>
  </si>
  <si>
    <t>9h20 Dép Richard</t>
  </si>
  <si>
    <t>Instal Asus</t>
  </si>
  <si>
    <t>Fnac/PC Fr/Asus</t>
  </si>
  <si>
    <t>16h  Poterie/livres</t>
  </si>
  <si>
    <t>Pot à Lans en Vercors</t>
  </si>
  <si>
    <t>Attestations</t>
  </si>
  <si>
    <t>17h UQBGP C.Bouchet</t>
  </si>
  <si>
    <t>P.Vincent/dossiers</t>
  </si>
  <si>
    <t>16h30 Fr, Capucine</t>
  </si>
  <si>
    <t>Réservation Turin/Milan</t>
  </si>
  <si>
    <t>12h Dej Antonio</t>
  </si>
  <si>
    <t>Carte M'ra</t>
  </si>
  <si>
    <t>19h couture/clés, F. Legait</t>
  </si>
  <si>
    <t>Fr, pharma/copie clés, Minoo</t>
  </si>
  <si>
    <t>Fr, AVF, CC</t>
  </si>
  <si>
    <t>14h Info Béalières</t>
  </si>
  <si>
    <t>Carrefour/Eau Vive</t>
  </si>
  <si>
    <t>19h30 Melies</t>
  </si>
  <si>
    <t>14h Fr, hopital</t>
  </si>
  <si>
    <t>15h Fr, hopital</t>
  </si>
  <si>
    <t>17h30 Fr, groupe parole</t>
  </si>
  <si>
    <t>18h Repair Café</t>
  </si>
  <si>
    <t>Rdv Dr Descour le lundi 1er février 2016 10h à priori au 5 rue Félix Poulat Grenoble</t>
  </si>
  <si>
    <t>14h Fr, Matéo</t>
  </si>
  <si>
    <t>8h30 Arr Paul &amp; Marie</t>
  </si>
  <si>
    <t>9h20 Dép Meylan</t>
  </si>
  <si>
    <t>12h20 Arr Turin</t>
  </si>
  <si>
    <t>Hotel Napoléon</t>
  </si>
  <si>
    <t>Dej Seven Up</t>
  </si>
  <si>
    <t>Train pour Expo</t>
  </si>
  <si>
    <t>Expo le soir</t>
  </si>
  <si>
    <t>France/Espagne/ Spectacle</t>
  </si>
  <si>
    <t>Place République</t>
  </si>
  <si>
    <t>Place Castello</t>
  </si>
  <si>
    <t>Diner apéritif</t>
  </si>
  <si>
    <t>Glace</t>
  </si>
  <si>
    <t xml:space="preserve">Rami </t>
  </si>
  <si>
    <t>Retour métro/bus</t>
  </si>
  <si>
    <t>9h30 Muséee cinéma</t>
  </si>
  <si>
    <t>11h30 Dép Turin</t>
  </si>
  <si>
    <t>13h Arr Milan</t>
  </si>
  <si>
    <t>Dej Gare centre</t>
  </si>
  <si>
    <t>16h30 Traino</t>
  </si>
  <si>
    <t>10h30 Bus, métro</t>
  </si>
  <si>
    <t>Vietnam</t>
  </si>
  <si>
    <t>Dej italien</t>
  </si>
  <si>
    <t>Chine</t>
  </si>
  <si>
    <t>Congo</t>
  </si>
  <si>
    <t>Iran/koweit</t>
  </si>
  <si>
    <t>Famille Anne Sophie</t>
  </si>
  <si>
    <t>Diner Risto</t>
  </si>
  <si>
    <t>11h Centre Milan</t>
  </si>
  <si>
    <t>Buenos Aires</t>
  </si>
  <si>
    <t>Dej Bar Olimpico</t>
  </si>
  <si>
    <t>Garibaldi</t>
  </si>
  <si>
    <t>Iper Portello</t>
  </si>
  <si>
    <t>9h30 Etat des lieux appt</t>
  </si>
  <si>
    <t>9h53 Dép Milan</t>
  </si>
  <si>
    <t>Arrêt café</t>
  </si>
  <si>
    <t>Arrêt shopping</t>
  </si>
  <si>
    <t>13h Dej Modane</t>
  </si>
  <si>
    <t>15h53 Arr Meylan</t>
  </si>
  <si>
    <t>16h30 Dép Amblard</t>
  </si>
  <si>
    <t>Paiements</t>
  </si>
  <si>
    <t>Fnac/échange PC</t>
  </si>
  <si>
    <t>avec Stéphane et Patrice</t>
  </si>
  <si>
    <t>14h SG</t>
  </si>
  <si>
    <t>Déchet/Carrefour</t>
  </si>
  <si>
    <t>Courrier/UQBGP</t>
  </si>
  <si>
    <t>A Bureau</t>
  </si>
  <si>
    <t>Balade à Villard de Lans</t>
  </si>
  <si>
    <t>Fr, CC</t>
  </si>
  <si>
    <t>15h15 Pathé Echirolles</t>
  </si>
  <si>
    <t>L'homme Irrationnel</t>
  </si>
  <si>
    <t>Apéro chez Marie</t>
  </si>
  <si>
    <t>avec Fr, Marie</t>
  </si>
  <si>
    <t>12h Dej chez C.Jonville</t>
  </si>
  <si>
    <t>Prep remises</t>
  </si>
  <si>
    <t>BPA/Fnac/Carrefour</t>
  </si>
  <si>
    <t>14h Fr, en ville avec Marie et Annie</t>
  </si>
  <si>
    <t>18h Voisins vigilants</t>
  </si>
  <si>
    <t>Cath et François</t>
  </si>
  <si>
    <t>Le Dressing/Biviers</t>
  </si>
  <si>
    <t>BPA/Poste/Abric</t>
  </si>
  <si>
    <t>10h R. Blanc/dossier gym mercredi</t>
  </si>
  <si>
    <t>14h M.Nouvellon</t>
  </si>
  <si>
    <t>Fr, en ville avec Marie</t>
  </si>
  <si>
    <t>Fr, courrier AVF</t>
  </si>
  <si>
    <t>Fnac/Courrier</t>
  </si>
  <si>
    <t>13h30 Fr, poste</t>
  </si>
  <si>
    <t>19h Chez Sophie à Castellanza</t>
  </si>
  <si>
    <t>diner avec la famile</t>
  </si>
  <si>
    <t>Ste Foy/danseuse</t>
  </si>
  <si>
    <t>Aurélie/mach à coudre</t>
  </si>
  <si>
    <t>Film "Demain"</t>
  </si>
  <si>
    <t>14h Fr, coiffeur/Grand Pré</t>
  </si>
  <si>
    <t>Darty/fer à repasser</t>
  </si>
  <si>
    <t>Contrat S. Eglin</t>
  </si>
  <si>
    <t>12h Déj Carrefour</t>
  </si>
  <si>
    <t>marche/crèpe/pot</t>
  </si>
  <si>
    <t>8h Alexis à l'école</t>
  </si>
  <si>
    <t>Poste/Jullien</t>
  </si>
  <si>
    <t>Fr, Ikea avec Marie</t>
  </si>
  <si>
    <t>Intersport/Buro+/Carrefour</t>
  </si>
  <si>
    <t>18h Russe, livres intermédiaires et débutants</t>
  </si>
  <si>
    <t>Chez Aude, récupérer la clef</t>
  </si>
  <si>
    <t>12h20 Fr, lecture, pas encore démarrée</t>
  </si>
  <si>
    <t>10h EC/doc CE</t>
  </si>
  <si>
    <t>Fnac/récupérer PC Fr</t>
  </si>
  <si>
    <t>Fr, voir Marie Hopital Sud</t>
  </si>
  <si>
    <t>Fr, voir Marie à l'Hopital Sud</t>
  </si>
  <si>
    <t>Déchet/Carrefour/Eau Vive</t>
  </si>
  <si>
    <t>Darty/Carrefour</t>
  </si>
  <si>
    <t>14h Fr, hopital avec Annie</t>
  </si>
  <si>
    <t>puis shopping</t>
  </si>
  <si>
    <t>9h30 Fr, AVF permanence</t>
  </si>
  <si>
    <t>Mélanie Ferreira et ses enfants, et la sœur de Manuela, venus lui apporter des vêtements pour aller au médecin</t>
  </si>
  <si>
    <t>Récupérer le vélo à Intersport</t>
  </si>
  <si>
    <t>12h50 Arr Ste Foy</t>
  </si>
  <si>
    <t>10h30 Départ pour Lyon avec Rémy et Alexis Arnoult</t>
  </si>
  <si>
    <t>13h Déj chez Paul &amp; Marie Amblard</t>
  </si>
  <si>
    <t xml:space="preserve">16h Visite expo </t>
  </si>
  <si>
    <t>avec la danseuse</t>
  </si>
  <si>
    <t>18h50 Arr Meylan</t>
  </si>
  <si>
    <t>17h20 Dép Ste Foy</t>
  </si>
  <si>
    <t>Johann, Adam</t>
  </si>
  <si>
    <t>10h15 Fr, Capucine</t>
  </si>
  <si>
    <t>Dej Café de la Marine</t>
  </si>
  <si>
    <t xml:space="preserve">Ampérage </t>
  </si>
  <si>
    <t>Aude, Johann, Adam, Lucy</t>
  </si>
  <si>
    <t>12h45 Fr, lecture</t>
  </si>
  <si>
    <t>16h Clinatec</t>
  </si>
  <si>
    <t>14h Fr, Annie et Marie marche et scrabble</t>
  </si>
  <si>
    <t>Vélo/Maupertuis,Carrefour</t>
  </si>
  <si>
    <t>F. Legait/inscrp</t>
  </si>
  <si>
    <t>Fr, en ville, robe</t>
  </si>
  <si>
    <t>Fr, pharmacie/opticien</t>
  </si>
  <si>
    <t>18h Eveil corporel</t>
  </si>
  <si>
    <t>18h Interquartiers</t>
  </si>
  <si>
    <t>Le Prisme Seyssins</t>
  </si>
  <si>
    <t>9h Métro/bilan</t>
  </si>
  <si>
    <t>15h Fr, opticien Buclos</t>
  </si>
  <si>
    <t>14h30 Lahgglo</t>
  </si>
  <si>
    <t>Asiastar/PC Amblard/encre</t>
  </si>
  <si>
    <t>20h30 Hugo boxe</t>
  </si>
  <si>
    <t>S. Réinneis</t>
  </si>
  <si>
    <t>13h Dej C et E Jonville</t>
  </si>
  <si>
    <t>Au Bureau</t>
  </si>
  <si>
    <t>Point cadres</t>
  </si>
  <si>
    <t>13h30 Fr, Nature et découvertes</t>
  </si>
  <si>
    <t>13h30 Coiffeur Naléa</t>
  </si>
  <si>
    <t>12h30 Dej chez Picards</t>
  </si>
  <si>
    <t>Marie-Hélène va à Uriage</t>
  </si>
  <si>
    <t>20h AVF accueil nvx</t>
  </si>
  <si>
    <t>En ville, Fnac</t>
  </si>
  <si>
    <t>14h Fr, Marie et Annie Ikéa</t>
  </si>
  <si>
    <t>CC/timbres</t>
  </si>
  <si>
    <t>19h Film "En quète de sens"</t>
  </si>
  <si>
    <t>15h Hopital Uriage</t>
  </si>
  <si>
    <t>Fr, Décathlon</t>
  </si>
  <si>
    <t>CC/boulangerie</t>
  </si>
  <si>
    <t>17h30 Fr, groupe de parole/1 mois trop tôt</t>
  </si>
  <si>
    <t>Pharmacie/boucher</t>
  </si>
  <si>
    <t>Fr, Mairie/SG</t>
  </si>
  <si>
    <t>Marie à la maison bridge puis Paquet Jardin</t>
  </si>
  <si>
    <t>F.Legait</t>
  </si>
  <si>
    <t>Darty/Casto/Ile Verte/Carrefour</t>
  </si>
  <si>
    <t>19h30 Vaccin grippe</t>
  </si>
  <si>
    <t>poubelle/spot</t>
  </si>
  <si>
    <t>MrMme Proença</t>
  </si>
  <si>
    <t>15h Appt Edouard au 58 Bd Général Ferrié Grenoble, 5ème étage, avec Catherine et François Jonville</t>
  </si>
  <si>
    <t>14h30 Fr, hopital</t>
  </si>
  <si>
    <t>Marie-Hélène Arnoult</t>
  </si>
  <si>
    <t>11h Laverie Ile Verte</t>
  </si>
  <si>
    <t>9h30 Rayonnages UQBGP</t>
  </si>
  <si>
    <t>14h Echange Béalières</t>
  </si>
  <si>
    <t>19h Antonio et Marcel</t>
  </si>
  <si>
    <t>Accomp Antonio &amp; Marcel</t>
  </si>
  <si>
    <t>17h25 Chavant</t>
  </si>
  <si>
    <t>Nous trois ou rien</t>
  </si>
  <si>
    <t>Spectre</t>
  </si>
  <si>
    <t>15h30 Bastille Reinneis</t>
  </si>
  <si>
    <t>19h30 Soirée Supelec</t>
  </si>
  <si>
    <t>Golf la Boulie Versailles</t>
  </si>
  <si>
    <t>14h Appt Edouard avec Cath</t>
  </si>
  <si>
    <t>14h Fr, Marie, Annie Grand Place</t>
  </si>
  <si>
    <t>Darty/échange autocuiseur</t>
  </si>
  <si>
    <t>10h Prévention des Déchets</t>
  </si>
  <si>
    <t>18h30 Visite quartier</t>
  </si>
  <si>
    <t>15h Déchett/BPA</t>
  </si>
  <si>
    <t>17h Fr, coiffeur</t>
  </si>
  <si>
    <t>9h45 Dép pour Orléans</t>
  </si>
  <si>
    <t>Plein Carrefour</t>
  </si>
  <si>
    <t>Dej Charolles</t>
  </si>
  <si>
    <t>17h30 Arr Orléans</t>
  </si>
  <si>
    <t>Visite Orléans</t>
  </si>
  <si>
    <t>Cérémonie devant la Mairie</t>
  </si>
  <si>
    <t>13h30 Annick à la gare</t>
  </si>
  <si>
    <t>Dej Courte Paille</t>
  </si>
  <si>
    <t>Dej chez Patrice et Annick</t>
  </si>
  <si>
    <t>Bords Loiret Olivet</t>
  </si>
  <si>
    <t>Cathédrale/Groslot</t>
  </si>
  <si>
    <t>Pot Lutétia</t>
  </si>
  <si>
    <t>Diner chez Patrice et Annick</t>
  </si>
  <si>
    <t>Statue Jeanne d'Arc</t>
  </si>
  <si>
    <t>10h50 Dép Orléans</t>
  </si>
  <si>
    <t>Dej Besson</t>
  </si>
  <si>
    <t>19h Arr Meylan</t>
  </si>
  <si>
    <t>avec Annick</t>
  </si>
  <si>
    <t>Fr et Annick à Carrefour</t>
  </si>
  <si>
    <t>Fr et Annick en ville</t>
  </si>
  <si>
    <t>N. Tinard</t>
  </si>
  <si>
    <t>Fr et Annick lunettes</t>
  </si>
  <si>
    <t>Pharmacie/rhume</t>
  </si>
  <si>
    <t>18h Arr Patrice, venant de CNR près de Vienne</t>
  </si>
  <si>
    <t>Diner à la maison avec Patrice et Annick</t>
  </si>
  <si>
    <t>Fr et Annick à Uriage</t>
  </si>
  <si>
    <t>visite Marie-Hélène</t>
  </si>
  <si>
    <t>et Grand Place</t>
  </si>
  <si>
    <t>Fr et Annick CC et SG</t>
  </si>
  <si>
    <t>avec Patrice t Annick</t>
  </si>
  <si>
    <t>avec Patrice et Annick puis diner</t>
  </si>
  <si>
    <t>9h20 Dép Patrice et Annick</t>
  </si>
  <si>
    <t>11h Macif Mme Beaugrand</t>
  </si>
  <si>
    <t>9h Fr, dist colis Mairie</t>
  </si>
  <si>
    <t>Castorama/pommeau</t>
  </si>
  <si>
    <t>18h AG Les Terrasses</t>
  </si>
  <si>
    <t>Norauto</t>
  </si>
  <si>
    <t>lice</t>
  </si>
  <si>
    <t>Poste/anniv Alice</t>
  </si>
  <si>
    <t>10h30 Marché de Noël</t>
  </si>
  <si>
    <t>13h45 Fr, secours pop avec Sandrine</t>
  </si>
  <si>
    <t>14h30 Marché Noël AVF</t>
  </si>
  <si>
    <t>Déposer Fr et Sandrine</t>
  </si>
  <si>
    <t>Chercher Fr à la Poste</t>
  </si>
  <si>
    <t>Elections régionales</t>
  </si>
  <si>
    <t>Aude, Lucy</t>
  </si>
  <si>
    <t>Fr, Capucine</t>
  </si>
  <si>
    <t>13h30 Fr, Capucine</t>
  </si>
  <si>
    <t>14h Fr, Annie et Marie en ville</t>
  </si>
  <si>
    <t>Montage housses/Déchett/Buro+</t>
  </si>
  <si>
    <t>19h30 Projet de vie résultats enquète</t>
  </si>
  <si>
    <t>13h Fr, dej Marie Odlile Fournil</t>
  </si>
  <si>
    <t>16h Arr Richards</t>
  </si>
  <si>
    <t>9h Fr, AVF permanence</t>
  </si>
  <si>
    <t>Courrier 9 av Vercors, biblio</t>
  </si>
  <si>
    <t>Fr, chez FR/réveillon</t>
  </si>
  <si>
    <t>14h Fr, poste puis Ikéa avec Marie</t>
  </si>
  <si>
    <t>7h50 Marie à l'hopital et 8h20 Fr, Alexis à l'école</t>
  </si>
  <si>
    <t>UQBGP/manga</t>
  </si>
  <si>
    <t>UQBGP/théâtre</t>
  </si>
  <si>
    <t>15h Macif Mr Vayr</t>
  </si>
  <si>
    <t>16h30 Tryba Domène</t>
  </si>
  <si>
    <t>14h Tryba Mr Chatton</t>
  </si>
  <si>
    <t>Chez JP et FR</t>
  </si>
  <si>
    <t>Chez JP et FR/internet télé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</si>
  <si>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</si>
  <si>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</si>
  <si>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</si>
  <si>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</si>
  <si>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</si>
  <si>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</si>
  <si>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</si>
  <si>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Aout 2016</t>
  </si>
  <si>
    <t>Septembre 2016</t>
  </si>
  <si>
    <t>Octobre 2016</t>
  </si>
  <si>
    <t>Novembre 2016</t>
  </si>
  <si>
    <t>Décembre 2016</t>
  </si>
  <si>
    <t>10h Dr Descour</t>
  </si>
  <si>
    <t>18h Int Q/Buclos</t>
  </si>
  <si>
    <t>A Giambra</t>
  </si>
  <si>
    <t>Fr, en ville avec FR</t>
  </si>
  <si>
    <t>15h10 Un + une</t>
  </si>
  <si>
    <t>marché de Noël</t>
  </si>
  <si>
    <t>TX0571</t>
  </si>
  <si>
    <t>TX0570</t>
  </si>
  <si>
    <t>Alice 18h15 Cayenne</t>
  </si>
  <si>
    <t>Alice 13h Orly</t>
  </si>
  <si>
    <t>JP et FR à la maison</t>
  </si>
  <si>
    <t>Thiriet</t>
  </si>
  <si>
    <t>11h Fr, sophro</t>
  </si>
  <si>
    <t>9h30 Com Fêtes</t>
  </si>
  <si>
    <t>FR, dej chez FR</t>
  </si>
  <si>
    <t>UQBGP/couture</t>
  </si>
  <si>
    <t>Rami JP et FR</t>
  </si>
  <si>
    <t>14h42 Alice et Simon gare Grenoble</t>
  </si>
  <si>
    <t>19h16 Alice et Simon gare Grenoble</t>
  </si>
  <si>
    <t>²</t>
  </si>
  <si>
    <t>F. Richard/Kobo</t>
  </si>
  <si>
    <t>BPA/remise</t>
  </si>
  <si>
    <t>14h Fr, en ville avec FR, aller à pied</t>
  </si>
  <si>
    <t>14h, Fr avec FR en ville</t>
  </si>
  <si>
    <t>FR, chez FR/aérateur</t>
  </si>
  <si>
    <t>Carrefour en vélo</t>
  </si>
  <si>
    <t>P.Vincent compl santé</t>
  </si>
  <si>
    <t>Humanis</t>
  </si>
  <si>
    <t>Dej Charly's Diner</t>
  </si>
  <si>
    <t>Nocibé</t>
  </si>
  <si>
    <t>Imprimerie ND</t>
  </si>
  <si>
    <t>JP et FR/pot à la maison</t>
  </si>
  <si>
    <t>Dist Ech</t>
  </si>
  <si>
    <t>Café JP et FR à la maison</t>
  </si>
  <si>
    <t>Ballade Uria</t>
  </si>
  <si>
    <t>avec JP et FR</t>
  </si>
  <si>
    <t>Arnica chez FR</t>
  </si>
  <si>
    <t>9h45 Alice et Simon Orly</t>
  </si>
  <si>
    <t>21h05 Alice et Simon Cayenne</t>
  </si>
  <si>
    <t>Aude avec Lucy</t>
  </si>
  <si>
    <t>Carrefour/clé</t>
  </si>
  <si>
    <t>Changer roues Twingo</t>
  </si>
  <si>
    <t>Alice Simon à Autrans</t>
  </si>
  <si>
    <t>Mobilité/Macif</t>
  </si>
  <si>
    <t>18h30 CA Lahgglo Ayguinards</t>
  </si>
  <si>
    <t>Dist Echo/allée du Château</t>
  </si>
  <si>
    <t>Dist Echo/Berlioz,Salles</t>
  </si>
  <si>
    <t>16h30 Fr, hopital</t>
  </si>
  <si>
    <t xml:space="preserve">Alice et Simon </t>
  </si>
  <si>
    <t>dj chez Cath Jonville</t>
  </si>
  <si>
    <t>Livraison sac Alice</t>
  </si>
  <si>
    <t>Dej à la maison Alice et Simon</t>
  </si>
  <si>
    <t>Fr, CC avec FR</t>
  </si>
  <si>
    <t>Fr, chez FR/toasts</t>
  </si>
  <si>
    <t>Ouvrir huitres chez Richard</t>
  </si>
  <si>
    <t>Apéro</t>
  </si>
  <si>
    <t>Réveillon chez Richard</t>
  </si>
  <si>
    <t>13h Dej chez Richard</t>
  </si>
  <si>
    <t>Dscussion</t>
  </si>
  <si>
    <t>Kobo</t>
  </si>
  <si>
    <t>Alice et Simon Star Wars</t>
  </si>
  <si>
    <t>avecFR et Adam</t>
  </si>
  <si>
    <t>puis vont à Lyon</t>
  </si>
  <si>
    <t>Alice et Simon dej chez Cath</t>
  </si>
  <si>
    <t>Entrepot/pieds</t>
  </si>
  <si>
    <t>Montage pieds lit</t>
  </si>
  <si>
    <t>17h30 Fr, groupe de parole</t>
  </si>
  <si>
    <t>Sauvegarde données</t>
  </si>
  <si>
    <t>Déclaration 4ème trim</t>
  </si>
  <si>
    <t>Pharmacie/boulanger</t>
  </si>
  <si>
    <t>Fr et Alice marche</t>
  </si>
  <si>
    <t>Alice et Simon vont près de Romans</t>
  </si>
  <si>
    <t>Adam puis Aude</t>
  </si>
  <si>
    <t>15h Enterrement grand père Johann</t>
  </si>
  <si>
    <t>13h30 Dej Alice et Simon à la maison</t>
  </si>
  <si>
    <t>Simon chez un ami</t>
  </si>
  <si>
    <t>Ouvrir les huites</t>
  </si>
  <si>
    <t>Fr chez FR</t>
  </si>
  <si>
    <t>Aude, Adam, Lucy Bonne Année</t>
  </si>
  <si>
    <t>Dej Alice et Simon à la maison</t>
  </si>
  <si>
    <t>Chez Richard/Blablacar</t>
  </si>
  <si>
    <t>Simon chez sa mère et chez des amis</t>
  </si>
  <si>
    <t>Alice se promème avec Aude et Lucy</t>
  </si>
  <si>
    <t>Aude/tisane</t>
  </si>
  <si>
    <t xml:space="preserve">Alice  </t>
  </si>
  <si>
    <t>Alice et Simon vont faire des courses</t>
  </si>
  <si>
    <t>JP part à La Bresse</t>
  </si>
  <si>
    <t>Fr, part à St Jorrioz avec FR</t>
  </si>
  <si>
    <t>Alice et Simon font les valises</t>
  </si>
  <si>
    <t>Adam et Johann</t>
  </si>
  <si>
    <t>Sandrine et Harry</t>
  </si>
  <si>
    <t>18h20 Ciné Pension complète</t>
  </si>
  <si>
    <t>20h30 Diner So Krep</t>
  </si>
  <si>
    <t>Aude reprend l'école</t>
  </si>
  <si>
    <t>Pot chez Gobron</t>
  </si>
  <si>
    <t>Déposer Fr et Marie en ville</t>
  </si>
  <si>
    <t>Fr et Marie couture</t>
  </si>
  <si>
    <t>Attentats à Paris</t>
  </si>
  <si>
    <t>19h30 Vœux du Maire</t>
  </si>
  <si>
    <t>Fr, dej Cath Jonville Carrefour</t>
  </si>
  <si>
    <t>puis en ville</t>
  </si>
  <si>
    <t>10h Salle audiovisuelle Ayguinards</t>
  </si>
  <si>
    <t>14h30 Mairie C. Hehn</t>
  </si>
  <si>
    <t>D.Ducrocq/chèque</t>
  </si>
  <si>
    <t>Visite Harry à l'Hopital</t>
  </si>
  <si>
    <t>Correctif spectacle enfants</t>
  </si>
  <si>
    <t>14h Fr, Annie Grand Place</t>
  </si>
  <si>
    <t>15h30 Spectacle UQBGP</t>
  </si>
  <si>
    <t>Fnac nouveau PC HP Notebook 15 -ac120nf Alain</t>
  </si>
  <si>
    <t>19h AVF galette à Crolles</t>
  </si>
  <si>
    <t>Déclarations 2015</t>
  </si>
  <si>
    <t>Installation nouveau PC</t>
  </si>
  <si>
    <t>14h30 Fr, Grand Place avec FR</t>
  </si>
  <si>
    <t>Visite Harry à l'Hopital avec Fr</t>
  </si>
  <si>
    <t>et Sandrine</t>
  </si>
  <si>
    <t>15h Galette chez Picard</t>
  </si>
  <si>
    <t>Fr, galette et fleurs au marché</t>
  </si>
  <si>
    <t>14h Fr, Marie à Grand Place</t>
  </si>
  <si>
    <t>Déclarations sociales</t>
  </si>
  <si>
    <t>Mort de Bowie</t>
  </si>
  <si>
    <t xml:space="preserve">Déchirure </t>
  </si>
  <si>
    <t>Mr Arnone Fermisère</t>
  </si>
  <si>
    <t>18h Chez Pinto/fenêtres</t>
  </si>
  <si>
    <t>Fr, chez FR puis à Ikéa</t>
  </si>
  <si>
    <t>Chez FR/télé</t>
  </si>
  <si>
    <t>13h30 Dr Moiroud</t>
  </si>
  <si>
    <t>14h Fr, café chez Nadine</t>
  </si>
  <si>
    <t>10h MQ, François</t>
  </si>
  <si>
    <t>F. Legait/Hehn: pb salles Asparun, théâtre, Centre des Arts</t>
  </si>
  <si>
    <t>Harry quitte l'Hopital et retourne en Allemagne avec son fils Nikolai</t>
  </si>
  <si>
    <t>FR boisson à la maison avec Adam</t>
  </si>
  <si>
    <t>Fr, marche avec FR et Adam</t>
  </si>
  <si>
    <t>14h41 Fin décl sociales</t>
  </si>
  <si>
    <t>14h MH Arnoult</t>
  </si>
  <si>
    <t>BPA/remise 2 ch</t>
  </si>
  <si>
    <t>9h15 Dr Moiroud</t>
  </si>
  <si>
    <t>10h Fr,  bridge</t>
  </si>
  <si>
    <t>Darty/fer</t>
  </si>
  <si>
    <t>Grand Place/pantalon</t>
  </si>
  <si>
    <t>14h FR pour café</t>
  </si>
  <si>
    <t>puis marche avec Fr</t>
  </si>
  <si>
    <t xml:space="preserve">18h35 Chavant </t>
  </si>
  <si>
    <t>Et ta sœur</t>
  </si>
  <si>
    <t>18h Chauffage Russe</t>
  </si>
  <si>
    <t>10h EC dossier</t>
  </si>
  <si>
    <t>20h Fr, Dr Jourdan-Jambon</t>
  </si>
  <si>
    <t>Cartes à A.Durand</t>
  </si>
  <si>
    <t>Payes CEA</t>
  </si>
  <si>
    <t>14h30 DIF</t>
  </si>
  <si>
    <t>Mr Dandeyne</t>
  </si>
  <si>
    <t>11h30 Fr, kiné Mr Rémy</t>
  </si>
  <si>
    <t>13h30 Fr, Dr Arlot</t>
  </si>
  <si>
    <t>Fr, diner Alpha sophro</t>
  </si>
  <si>
    <t>Fr, AVF permanence</t>
  </si>
  <si>
    <t>18h30 Asparun</t>
  </si>
  <si>
    <t>14h30 Fr, Marie couture</t>
  </si>
  <si>
    <t>CEA</t>
  </si>
  <si>
    <t>Fr, labo prise de sang</t>
  </si>
  <si>
    <t>16h30 Mr Carrier</t>
  </si>
  <si>
    <t>Carrefour/Noisette</t>
  </si>
  <si>
    <t>Poste/Dist affiches</t>
  </si>
  <si>
    <t>19 Apéro chez Gobron</t>
  </si>
  <si>
    <t>Déchett/Secours Pop</t>
  </si>
  <si>
    <t>SS/Buro+</t>
  </si>
  <si>
    <t>Fr, Foyer Pré Blanc</t>
  </si>
  <si>
    <t>20h Summum</t>
  </si>
  <si>
    <t>CarolineVigneaux avec Picards</t>
  </si>
  <si>
    <t>10h30 Aude et Adam</t>
  </si>
  <si>
    <t>13h Aude, Johann, Lucy</t>
  </si>
  <si>
    <t>Départ Aude, Johann, Adam, Lucy</t>
  </si>
  <si>
    <t>19h30 Notte e Di</t>
  </si>
  <si>
    <t>Sandrine/Emmanuelle</t>
  </si>
  <si>
    <t>12h St Ours</t>
  </si>
  <si>
    <t>19h15 Retour Meylan</t>
  </si>
  <si>
    <t>Poste/Groupama</t>
  </si>
  <si>
    <t>18h30 Espaces verts</t>
  </si>
  <si>
    <t>A. Bornard/affiches</t>
  </si>
  <si>
    <t>Fr, chez Marie Mathieu</t>
  </si>
  <si>
    <t>10h Dr Moiroud</t>
  </si>
  <si>
    <t>Wegelin/montre Fr</t>
  </si>
  <si>
    <t>Wegelin</t>
  </si>
  <si>
    <t>14h Fr, coiffeur Naléa</t>
  </si>
  <si>
    <t>Remise urine</t>
  </si>
  <si>
    <t>17h Fr, Capucine</t>
  </si>
  <si>
    <t>18h30 Hugo</t>
  </si>
  <si>
    <t>dort à la maison</t>
  </si>
  <si>
    <t>7h30 Amener Hugo</t>
  </si>
  <si>
    <t>Incendie Gymnase des Buclos vers 4h du matin</t>
  </si>
  <si>
    <t>Carrefour/eau Vive</t>
  </si>
  <si>
    <t>14h Fr, Dr Joyeux</t>
  </si>
  <si>
    <t>Eden pressing/livre russe ozon.ru</t>
  </si>
  <si>
    <t>20h15 Hugo</t>
  </si>
  <si>
    <t>10h F. Legait</t>
  </si>
  <si>
    <t>Fr, Paquet fleurs</t>
  </si>
  <si>
    <t>Fils Arnone/portes garages</t>
  </si>
  <si>
    <t>17h15 Fr, kiné</t>
  </si>
  <si>
    <t>18h15 Fr, Mme Taduy</t>
  </si>
  <si>
    <t>12h Dej Amblard Chamrousse</t>
  </si>
  <si>
    <t>16h Fr, PFI, J. Vanji</t>
  </si>
  <si>
    <t>20h BOL Ayguinards</t>
  </si>
  <si>
    <t>12h30 Dej chez Marie Mathieu</t>
  </si>
  <si>
    <t>19h Rdv chez Sandrine</t>
  </si>
  <si>
    <t>18h Russe/livre</t>
  </si>
  <si>
    <t>Boisson chez Sandrine</t>
  </si>
  <si>
    <t>Fr, Paquet Jardins</t>
  </si>
  <si>
    <t>16h45 Encore heureux</t>
  </si>
  <si>
    <t>Chavant (avec M.Mathieu)</t>
  </si>
  <si>
    <t>14h45 Fr, ORL</t>
  </si>
  <si>
    <t>15h SG Mr Costiou</t>
  </si>
  <si>
    <t>Visite Salle Bérivière</t>
  </si>
  <si>
    <t>10h Chez F.Legait</t>
  </si>
  <si>
    <t>13h45 Fr, MH Arnoult Grand Place</t>
  </si>
  <si>
    <t>10h Fr, AVF Permanence</t>
  </si>
  <si>
    <t>7h30 Amener Hugo au Lycée  Pablo Neruda à SMH</t>
  </si>
  <si>
    <t>MH Arnoult/C Vogt (cadeau petit fils Noé)</t>
  </si>
  <si>
    <t>13h45 Fr, Alexis</t>
  </si>
  <si>
    <t>17h30 Fr, Capucine</t>
  </si>
  <si>
    <t>11h30 Fr, Dr Chung Minh</t>
  </si>
  <si>
    <t>Manuela au Portugal</t>
  </si>
  <si>
    <t>Cop copine Bonne</t>
  </si>
  <si>
    <t>Sud express centre ville</t>
  </si>
  <si>
    <t>Balade Meylan</t>
  </si>
  <si>
    <t>Fr, AVF, pharmacie</t>
  </si>
  <si>
    <t>14h Laurent Godard</t>
  </si>
  <si>
    <t>19h Crèpes avec Marie</t>
  </si>
  <si>
    <t>Johann Toffa pb PC</t>
  </si>
  <si>
    <t>faire des crèpes pour AVF et pour nous</t>
  </si>
  <si>
    <t>12h30 Dej Au Bureau</t>
  </si>
  <si>
    <t>Weggelin</t>
  </si>
  <si>
    <t>Fnac/ Fr reste en ville</t>
  </si>
  <si>
    <t>14h Fr , reiki</t>
  </si>
  <si>
    <t>15h20 Chocolat</t>
  </si>
  <si>
    <t>12h Chez M. Sala</t>
  </si>
  <si>
    <t>16h30 Fr, Dr Mansard</t>
  </si>
  <si>
    <t>12h Fr, Dr Joyeux</t>
  </si>
  <si>
    <t>9h Mme Hatt</t>
  </si>
  <si>
    <t>Marche Meylan/Gemo</t>
  </si>
  <si>
    <t>18h Métro déchets</t>
  </si>
  <si>
    <t>18h Incendie Gymnase</t>
  </si>
  <si>
    <t>avec A et B Roux</t>
  </si>
  <si>
    <t>Maupertuis/salle polyvalente</t>
  </si>
  <si>
    <t>Darty/Casto</t>
  </si>
  <si>
    <t>Artes</t>
  </si>
  <si>
    <t>Instal humidificateur</t>
  </si>
  <si>
    <t>12h Dej Bernard, MF, Caro, Layna</t>
  </si>
  <si>
    <t>11h Fr, hopital</t>
  </si>
  <si>
    <t>10h DIF</t>
  </si>
  <si>
    <t>poste, chez Marie, tricot</t>
  </si>
  <si>
    <t>Fr, prise de sang à l'hopital et déjeuner sur place</t>
  </si>
  <si>
    <t>MaisonQ/ Leader Price</t>
  </si>
  <si>
    <t>Balade au parc</t>
  </si>
  <si>
    <t>10h15 Fr, kiné</t>
  </si>
  <si>
    <t>8h45 Déposer Twingo: révision et contrôle technique</t>
  </si>
  <si>
    <t>14h45 Fr, kiné</t>
  </si>
  <si>
    <t>16h30 Fr, kiné</t>
  </si>
  <si>
    <t>14h Fr, Marie poste</t>
  </si>
  <si>
    <t>Paquet, en ville</t>
  </si>
  <si>
    <t>Maison quartier/affiches</t>
  </si>
  <si>
    <t>17h Récup Twingo</t>
  </si>
  <si>
    <t>Carrefour/thermos</t>
  </si>
  <si>
    <t>M. Collet/Echo Habert</t>
  </si>
  <si>
    <t>9h Dép de chez Aude</t>
  </si>
  <si>
    <t>9h30 Dep avec Adam</t>
  </si>
  <si>
    <t>Dej Vesoul</t>
  </si>
  <si>
    <t>16h Arr La Bresse</t>
  </si>
  <si>
    <t>Diner chez F et JP</t>
  </si>
  <si>
    <t>Expo La Bresse</t>
  </si>
  <si>
    <t>Marché La Bresse</t>
  </si>
  <si>
    <t>Dej chez JP et F</t>
  </si>
  <si>
    <t>Fr, FR et Adam en ville</t>
  </si>
  <si>
    <t>12h Dej chez JP et F</t>
  </si>
  <si>
    <t>Plombières</t>
  </si>
  <si>
    <t>Remiremont</t>
  </si>
  <si>
    <t>Fr, Super U</t>
  </si>
  <si>
    <t>10h30 Gymnase Buclos</t>
  </si>
  <si>
    <t>19h Local poterie</t>
  </si>
  <si>
    <t>9h50 Dép La Bresse</t>
  </si>
  <si>
    <t>Dej aire du Jura</t>
  </si>
  <si>
    <t>15h45 Arr Meylan</t>
  </si>
  <si>
    <t>18h Chez S.Bellini</t>
  </si>
  <si>
    <t>F. Legait/message</t>
  </si>
  <si>
    <t>Aude Toffa/Lucy</t>
  </si>
  <si>
    <t>BPA/chez Bellini</t>
  </si>
  <si>
    <t>Aurélie à la gare</t>
  </si>
  <si>
    <t>408 chemin Boissy</t>
  </si>
  <si>
    <t>Cartes Lyon à Aurélie</t>
  </si>
  <si>
    <t>18h45 Retour Meylan</t>
  </si>
  <si>
    <t>16h45 Viviers du Lac</t>
  </si>
  <si>
    <t>Kookaï</t>
  </si>
  <si>
    <t>Déj Coq Hardi</t>
  </si>
  <si>
    <t>Fnac/tablette</t>
  </si>
  <si>
    <t>Grand Place/Fnac</t>
  </si>
  <si>
    <t>16h35 La Vache Chavant</t>
  </si>
  <si>
    <t>Fr, prise sang à l'hopital</t>
  </si>
  <si>
    <t>Fr, chez Dr Catherine Mansard</t>
  </si>
  <si>
    <t>14h FR, Annie, Marie Grand Place</t>
  </si>
  <si>
    <t>Pharma/UQ/imprimante</t>
  </si>
  <si>
    <t>Fr, + rami</t>
  </si>
  <si>
    <t>11h Fr, sophro/hypnose</t>
  </si>
  <si>
    <t>10h Fr, bib Béalières, tablette</t>
  </si>
  <si>
    <t>19h Fr, sopho</t>
  </si>
  <si>
    <t>17h Fr, groupe de parole</t>
  </si>
  <si>
    <t>17h Fr, hopital</t>
  </si>
  <si>
    <t>20h CAM Corenc</t>
  </si>
  <si>
    <t>JP et FR arrivent à Meylan</t>
  </si>
  <si>
    <t>Fr chez Richard</t>
  </si>
  <si>
    <t>10h Fr, biblio Béalières, formation tablette</t>
  </si>
  <si>
    <t>FR avec Adam</t>
  </si>
  <si>
    <t>16h45 Fr, Capucine</t>
  </si>
  <si>
    <t>B. Perraudin/Carrefour</t>
  </si>
  <si>
    <t>12h30 Simon Jonville déj</t>
  </si>
  <si>
    <t>Ouvrir MQ/Juliette</t>
  </si>
  <si>
    <t>Fermer MQ</t>
  </si>
  <si>
    <t>9h30 Poterie compresseur</t>
  </si>
  <si>
    <t>Fr, avec FR abat jour</t>
  </si>
  <si>
    <t>18h Urbanisation terrain crèche Buclos</t>
  </si>
  <si>
    <t>20h Fr, AVF dictée</t>
  </si>
  <si>
    <t>19h30 Rdv Eglise Biviers</t>
  </si>
  <si>
    <t>20h Musique baroque</t>
  </si>
  <si>
    <t>Simon et Catherine</t>
  </si>
  <si>
    <t>Mme Grivel/gym aqua</t>
  </si>
  <si>
    <t>Librairie Université</t>
  </si>
  <si>
    <t>Fr, chez M.Sala</t>
  </si>
  <si>
    <t>Bal UQBGP</t>
  </si>
  <si>
    <t>Nature &amp; Déc</t>
  </si>
  <si>
    <t>Dej Lucien et Cocottes</t>
  </si>
  <si>
    <t>King Jouet</t>
  </si>
  <si>
    <t>FR café</t>
  </si>
  <si>
    <t>20h Gratuité IGA</t>
  </si>
  <si>
    <t>Fr, chez FR tisane</t>
  </si>
  <si>
    <t>J. Toffa</t>
  </si>
  <si>
    <t>15h Stade des Alpes</t>
  </si>
  <si>
    <t>avec Johann, Aude, Adam, Lucy</t>
  </si>
  <si>
    <t>Chez FR et JP</t>
  </si>
  <si>
    <t>Grenoble Lyon La Duchère, 0-2</t>
  </si>
  <si>
    <t>Rami avec JP et FR</t>
  </si>
  <si>
    <t>FR/tombola</t>
  </si>
  <si>
    <t>Alice à l'hopital</t>
  </si>
  <si>
    <t>Tisane/rhum chez Jacques et Monique</t>
  </si>
  <si>
    <t>Fr, chez FR garder Adam</t>
  </si>
  <si>
    <t>CC/coquillettes</t>
  </si>
  <si>
    <t>B.Perraudin/flyers</t>
  </si>
  <si>
    <t>17h Mairie/IQ</t>
  </si>
  <si>
    <t>Coiffeur en ville</t>
  </si>
  <si>
    <t>9h C.Ferrieux/Asparun</t>
  </si>
  <si>
    <t>10h A.Bornard/projecteur</t>
  </si>
  <si>
    <t>10h Fr, garde Adam chez FR</t>
  </si>
  <si>
    <t>14h P.Dutel/Lahgglo</t>
  </si>
  <si>
    <t>Cadre lit/visite</t>
  </si>
  <si>
    <t>18h15 AG Lahgglo</t>
  </si>
  <si>
    <t>Fr, chez FR/Adam</t>
  </si>
  <si>
    <t>Opération cataracte JP</t>
  </si>
  <si>
    <t>14h Sandrine à la maison</t>
  </si>
  <si>
    <t>18h30 CAUE livre "Grenoble le pari de la Métropole"</t>
  </si>
  <si>
    <t>Fr, la Poste/colis Zachary</t>
  </si>
  <si>
    <t>F. Legait/ 2 incrits</t>
  </si>
  <si>
    <t>Orchidées/Terrasses</t>
  </si>
  <si>
    <t>FR, Adam</t>
  </si>
  <si>
    <t>Fr, avec FR mercerie</t>
  </si>
  <si>
    <t>Alain signaleur n°10</t>
  </si>
  <si>
    <t>Fr arrivée/départ</t>
  </si>
  <si>
    <t>Risotto sur place</t>
  </si>
  <si>
    <t>Avec JP chez Autodauphiné</t>
  </si>
  <si>
    <t>Fr, avec FR,Adam, Lucy au parc</t>
  </si>
  <si>
    <t>Aude et Johann</t>
  </si>
  <si>
    <t>14h Fr, Annie, Marie scrabble</t>
  </si>
  <si>
    <t>12h30 Pilates/cash</t>
  </si>
  <si>
    <t>14h Fr, avec FR en ville à pied</t>
  </si>
  <si>
    <t>15h Aimé Roux fenêtres</t>
  </si>
  <si>
    <t>14h F et G Samson</t>
  </si>
  <si>
    <t>15h30 Fr, sophro/hypnose</t>
  </si>
  <si>
    <t>Passage HDI</t>
  </si>
  <si>
    <t>Poste/1€</t>
  </si>
  <si>
    <t>18h30 Thèse Dr Mansard</t>
  </si>
  <si>
    <t>13h Vélo LGM</t>
  </si>
  <si>
    <t>Darty/Petite télé</t>
  </si>
  <si>
    <t>Cuisines</t>
  </si>
  <si>
    <t>Fr, avec FR,Lucy à Décathlon</t>
  </si>
  <si>
    <t>En vélo à Decathlon</t>
  </si>
  <si>
    <t>avec JP et Françoise</t>
  </si>
  <si>
    <t>Achat chaussures Fr</t>
  </si>
  <si>
    <t>Fr, chez FR malade</t>
  </si>
  <si>
    <t>Carrefour/photo</t>
  </si>
  <si>
    <t>14h Fr, chez M.Mathieu</t>
  </si>
  <si>
    <t>Rest/Instant à soi</t>
  </si>
  <si>
    <t>Visite chez cousin Aimé/Ile Verte</t>
  </si>
  <si>
    <t>19h Diner Picards,Bées</t>
  </si>
  <si>
    <t>Hopital/ordonance Fr</t>
  </si>
  <si>
    <t>Lundi de Pâques</t>
  </si>
  <si>
    <t>Naléa/Lettres UQBGP</t>
  </si>
  <si>
    <t>BPA/parc des Saules</t>
  </si>
  <si>
    <t>14h30 DIF avec A. Roux</t>
  </si>
  <si>
    <t>9h Enterrement Bruno Gintz</t>
  </si>
  <si>
    <t>FR Et JP pour le café/dessert</t>
  </si>
  <si>
    <t>16h15 Gymnase Buclos/Le Bail/Bellini</t>
  </si>
  <si>
    <t>13h Carnaval</t>
  </si>
  <si>
    <t>Marché Place Ste Claire</t>
  </si>
  <si>
    <t>da la MQ</t>
  </si>
  <si>
    <t>au Parc</t>
  </si>
  <si>
    <t>du Bruchet</t>
  </si>
  <si>
    <t>17h Fr, chez M.Sala/pierres</t>
  </si>
  <si>
    <t>16h St Ours</t>
  </si>
  <si>
    <t>Changement d'heure</t>
  </si>
  <si>
    <t>13h Dej Aix Le Gondolier</t>
  </si>
  <si>
    <t>23h15 Retour Meylan</t>
  </si>
  <si>
    <t>Achats Aix</t>
  </si>
  <si>
    <t>16h25 Rosalie Blum Chavant</t>
  </si>
  <si>
    <t>Balade Grenoble</t>
  </si>
  <si>
    <t>Fr, chez FR/pierres</t>
  </si>
  <si>
    <t>13h30 Fr, marche avec Marie Hélène</t>
  </si>
  <si>
    <t>Free pour mobile</t>
  </si>
  <si>
    <t>8h30 Fr, Dr Jourdan Jambon</t>
  </si>
  <si>
    <t>Castorama/compresseur</t>
  </si>
  <si>
    <t>Poterie/B. Bisson</t>
  </si>
  <si>
    <t>8h30 Fr, radio poignet, coude droits</t>
  </si>
  <si>
    <t>11h45 Fr, prise de sang</t>
  </si>
  <si>
    <t>9h30 Fr, Dr Antoine, angiologue</t>
  </si>
  <si>
    <t>18h30 Fr, Dr Jourdan Jambon</t>
  </si>
  <si>
    <t>A et B Roux à la maison</t>
  </si>
  <si>
    <t>MJ Schoeni/portable/courrier</t>
  </si>
  <si>
    <t>18h Déplacements</t>
  </si>
  <si>
    <t>11h15 Fr, Médivallée St Ismier</t>
  </si>
  <si>
    <t>Fr, pharma/CC</t>
  </si>
  <si>
    <t>MQ/chariot, boite</t>
  </si>
  <si>
    <t>14h Fr, Marie marche et scrabble</t>
  </si>
  <si>
    <t>20h Collectif Buclos</t>
  </si>
  <si>
    <t>Eau vive/journal</t>
  </si>
  <si>
    <t>La Taillat</t>
  </si>
  <si>
    <t>15h40 Good Luck Algeria</t>
  </si>
  <si>
    <t>Cirque Triomphe</t>
  </si>
  <si>
    <t>8h30 Fr, hopital</t>
  </si>
  <si>
    <t>14h15 Fr, Marie scrabble</t>
  </si>
  <si>
    <t>MQ/ facture four</t>
  </si>
  <si>
    <t>Fr, radio/Carrefour</t>
  </si>
  <si>
    <t>18h30 IQ/Collectif</t>
  </si>
  <si>
    <t>MQ/ Minoo/ BAL</t>
  </si>
  <si>
    <t>8h45 Fr, radio genou</t>
  </si>
  <si>
    <t>Fr, CC, chez Aurélie</t>
  </si>
  <si>
    <t>Fr, hopital: genoux</t>
  </si>
  <si>
    <t>14h30 Russie à Chavant</t>
  </si>
  <si>
    <t>Fr, radio</t>
  </si>
  <si>
    <t>Envoi à C. Mansard</t>
  </si>
  <si>
    <t>14h45 Fr, Marie en ville</t>
  </si>
  <si>
    <t>Poste/bal</t>
  </si>
  <si>
    <t>14h30 Chez M. Sala</t>
  </si>
  <si>
    <t>18h IQ Béalières</t>
  </si>
  <si>
    <t>régler télé/Nicole</t>
  </si>
  <si>
    <t>8h55 Dép Meylan</t>
  </si>
  <si>
    <t>10h20 Ste Foy</t>
  </si>
  <si>
    <t>11h Contes</t>
  </si>
  <si>
    <t>Fr, avec Marie à Lyon</t>
  </si>
  <si>
    <t>Avec Paul</t>
  </si>
  <si>
    <t>à pied à Confluence et Perrache</t>
  </si>
  <si>
    <t>retour bus</t>
  </si>
  <si>
    <t>19h45 retour Fr et Marie</t>
  </si>
  <si>
    <t>Diner chez Paul et marie</t>
  </si>
  <si>
    <t>Dej chez Paul et Marie</t>
  </si>
  <si>
    <t>A pied au temple boudhiste</t>
  </si>
  <si>
    <t>Retour en voiture</t>
  </si>
  <si>
    <t>Promenade au parc</t>
  </si>
  <si>
    <t>de la Tête d'Or</t>
  </si>
  <si>
    <t>18h40 Dép Ste Foy</t>
  </si>
  <si>
    <t>Diner Mc Donalds</t>
  </si>
  <si>
    <t>20h30 Flash Dance Tony Garnier</t>
  </si>
  <si>
    <t>Auberge Relais du Pitaval Brullioles</t>
  </si>
  <si>
    <t>Visite atelier avec Mudy</t>
  </si>
  <si>
    <t>Dépôt de plainte</t>
  </si>
  <si>
    <t>14h Fr, Marie plantations puis Grand Place</t>
  </si>
  <si>
    <t>10h Macif mise à jour</t>
  </si>
  <si>
    <t>Incendie atelier Poterie fait dans la nuit de samedi à dimanche vers 4h du matin</t>
  </si>
  <si>
    <t>9h Macif dépôt dossier</t>
  </si>
  <si>
    <t>Mr Corger</t>
  </si>
  <si>
    <t>11h30 C. Jonville</t>
  </si>
  <si>
    <t>Fr, dej au Bar du Village Corenc</t>
  </si>
  <si>
    <t>Fnac/places Flash Dance</t>
  </si>
  <si>
    <t>Fr, marché, CC</t>
  </si>
  <si>
    <t>Liste dégâts atelier Poterie</t>
  </si>
  <si>
    <t>Fr, chez MH Arnoult</t>
  </si>
  <si>
    <t>17h Fr, Dr Moiroud</t>
  </si>
  <si>
    <t>14h Fr, acupuncture</t>
  </si>
  <si>
    <t>17h Fr, Dr Mansard</t>
  </si>
  <si>
    <t>13h Expert atelier Poterie</t>
  </si>
  <si>
    <t>Local MQ/factures archives</t>
  </si>
  <si>
    <t>12h30 Dej Garden avec Sandrine</t>
  </si>
  <si>
    <t>Fr, à Ikéa avec Sandrine</t>
  </si>
  <si>
    <t>E. Jonville</t>
  </si>
  <si>
    <t>14h50 Dép Meylan</t>
  </si>
  <si>
    <t>Galeries Est Lyon</t>
  </si>
  <si>
    <t>Fr, rue de la République</t>
  </si>
  <si>
    <t xml:space="preserve">19h Diner Casa Iberica </t>
  </si>
  <si>
    <t>On dort à Ste Foy</t>
  </si>
  <si>
    <t>Marché quais Saône</t>
  </si>
  <si>
    <t>12h30 Dej St Jean</t>
  </si>
  <si>
    <t>Promenade St Jean</t>
  </si>
  <si>
    <t>18h arr Meylan</t>
  </si>
  <si>
    <t>11h Local Poterie/Mairie</t>
  </si>
  <si>
    <t>Carrefour/Local/D. Faure</t>
  </si>
  <si>
    <t>Fr, pharmacie, CC</t>
  </si>
  <si>
    <t>14h Fr, Annie et Marie, scrabble</t>
  </si>
  <si>
    <t>Carrefour/MQ</t>
  </si>
  <si>
    <t>MQ</t>
  </si>
  <si>
    <t>14h A. Roux, vider ch indépendante</t>
  </si>
  <si>
    <t>Déchetterie/matelas</t>
  </si>
  <si>
    <t>8h30 Dépollution Euro Renov</t>
  </si>
  <si>
    <t>14h30 Copil déchets</t>
  </si>
  <si>
    <t>13h Dépollution</t>
  </si>
  <si>
    <t>Retour dépollution</t>
  </si>
  <si>
    <t>8h Dépollution Euro Renov</t>
  </si>
  <si>
    <t>14h Dépollution</t>
  </si>
  <si>
    <t>16h Fin dépollution</t>
  </si>
  <si>
    <t>17h 30 Fr, Dr Mazeau</t>
  </si>
  <si>
    <t>14h Fr, Marie Paquet Jardin et terrasse</t>
  </si>
  <si>
    <t>atelier Poterie</t>
  </si>
  <si>
    <t>MQ/cable/projecteur</t>
  </si>
  <si>
    <t>18h MQ/N. de Moerloose</t>
  </si>
  <si>
    <t>Imp ND/Carrefour/photo</t>
  </si>
  <si>
    <t>Fr, peinture table</t>
  </si>
  <si>
    <t>B. Perraudin/Echo</t>
  </si>
  <si>
    <t>garde Adam et Lucy</t>
  </si>
  <si>
    <t>CC</t>
  </si>
  <si>
    <t>13h45 Marie-Jo/D.Barnet</t>
  </si>
  <si>
    <t>Johann/Aude repassent</t>
  </si>
  <si>
    <t>10h30 Johann et Aude</t>
  </si>
  <si>
    <t>9h30 Johann et Aude</t>
  </si>
  <si>
    <t>Johann récupère Adam et Lucy</t>
  </si>
  <si>
    <t>balade Meylan</t>
  </si>
  <si>
    <t>Arr JP et FR</t>
  </si>
  <si>
    <t>Pot JP et FR à la maison</t>
  </si>
  <si>
    <t>Johann vient chercher Adam et Lucy</t>
  </si>
  <si>
    <t>17h15 Mr Dondeyne/mesures/volet</t>
  </si>
  <si>
    <t>14h Fr, chez FR</t>
  </si>
  <si>
    <t>9h30 Fr, avec MH Arnoult Aix les Bains</t>
  </si>
  <si>
    <t>10h30 Carticipe</t>
  </si>
  <si>
    <t>Rami avec FR et JP</t>
  </si>
  <si>
    <t>10h Mudy/liste</t>
  </si>
  <si>
    <t>à Bachelard</t>
  </si>
  <si>
    <t>15h Fr, avec FR promener Adam et Lucy</t>
  </si>
  <si>
    <t>A. Roux</t>
  </si>
  <si>
    <t>17h Expo Meliès</t>
  </si>
  <si>
    <t>C. Vogt/Echo</t>
  </si>
  <si>
    <t>12h Dej Palais Berbère Domène</t>
  </si>
  <si>
    <t>14h FR, avec FR Comboire, Domène</t>
  </si>
  <si>
    <t>4h Incendie Atelier Poterie</t>
  </si>
  <si>
    <t>Y'ams avec FR et JP</t>
  </si>
  <si>
    <t>Lit/café chez FR et JP/Mr Arnone</t>
  </si>
  <si>
    <t>DIF pour réparer volet salon</t>
  </si>
  <si>
    <t>MA Gobron/Echo</t>
  </si>
  <si>
    <t>Fnac/Smartbox Marie</t>
  </si>
  <si>
    <t>19 JP et FR dinent à la maison</t>
  </si>
  <si>
    <t>Indigotex Domène</t>
  </si>
  <si>
    <t>Sandrine et Juliette</t>
  </si>
  <si>
    <t>Fr, chez Paquet/ cadeau FR</t>
  </si>
  <si>
    <t>Jean-Pierre</t>
  </si>
  <si>
    <t>11h30 Fr, dej cantine</t>
  </si>
  <si>
    <t>B. Perraudin/flyer PLM</t>
  </si>
  <si>
    <t>MQ/ flyer PLM</t>
  </si>
  <si>
    <t>12h GT 1214</t>
  </si>
  <si>
    <t>19h30 Mdm/ PLM</t>
  </si>
  <si>
    <t>CC/pain</t>
  </si>
  <si>
    <t>20h Moustiques Corenc</t>
  </si>
  <si>
    <t>Lundi Pentecôte</t>
  </si>
  <si>
    <t>Fr, Casto/Géant</t>
  </si>
  <si>
    <t>Emmaus Le Versoud/cadre de lit</t>
  </si>
  <si>
    <t>Fr, MH Arnoult</t>
  </si>
  <si>
    <t>Restaurant Villa Noë Pornic</t>
  </si>
  <si>
    <t>Jeudi Ascension</t>
  </si>
  <si>
    <t>20h Compostage Ayguinards</t>
  </si>
  <si>
    <t>Balade/ football</t>
  </si>
  <si>
    <t>14h Dessert chez FR</t>
  </si>
  <si>
    <t>Aude, Bertrand, Adam, Lucy</t>
  </si>
  <si>
    <t>Foot avec Adam</t>
  </si>
  <si>
    <t>Clé pour Janine Michalowicz</t>
  </si>
  <si>
    <t>Départ JP pour La Bresse</t>
  </si>
  <si>
    <t>Départ FR pour La Bresse avec Bertrand</t>
  </si>
  <si>
    <t>14h30 Fr, orthèse St Ismier</t>
  </si>
  <si>
    <t>13h30 Dej Cafet Galerie Annecy</t>
  </si>
  <si>
    <t>16h Visite Caro Adam Clinique Générale</t>
  </si>
  <si>
    <t>Balade Annecy</t>
  </si>
  <si>
    <t>Diner Aix Crèperie du Port</t>
  </si>
  <si>
    <t>21h15 A la maison</t>
  </si>
  <si>
    <t>14h30 Coiffeur Naléa</t>
  </si>
  <si>
    <t>En ville: Artaud, Fnac</t>
  </si>
  <si>
    <t>Pot Au Bureau</t>
  </si>
  <si>
    <t>9h30 Fr, coiffeur Naléa</t>
  </si>
  <si>
    <t>Naissance Adam Bouzaghar à la Clinique Générale à Anncecy</t>
  </si>
  <si>
    <t>12h30 Dép Meylan</t>
  </si>
  <si>
    <t>13h30 Dej Lyon Part Dieu Paradis des fruits</t>
  </si>
  <si>
    <t>Fr, shopping la part Dieyu</t>
  </si>
  <si>
    <t>18h Novotel Part Dieu</t>
  </si>
  <si>
    <t>1.2.3 Veste blanche Fr</t>
  </si>
  <si>
    <t>20h Diner l'Est Les Brotteaux</t>
  </si>
  <si>
    <t>Petit dej Bar des Vosges</t>
  </si>
  <si>
    <t>11h Chez Paul &amp; Marie</t>
  </si>
  <si>
    <t>13h Anniv Marie Amblard</t>
  </si>
  <si>
    <t>Balade Pitaval</t>
  </si>
  <si>
    <t>19h05 Arr Meylan</t>
  </si>
  <si>
    <t>avec JP &amp; MJ</t>
  </si>
  <si>
    <t>Dép Pitaval</t>
  </si>
  <si>
    <t>14h30 Fr, Dr Lambert rhumato</t>
  </si>
  <si>
    <t>9h30 Fr, Dr Moiroud</t>
  </si>
  <si>
    <t>14h Marie, Annie</t>
  </si>
  <si>
    <t>Casto/eau vive</t>
  </si>
  <si>
    <t>Réparer roue vélo</t>
  </si>
  <si>
    <t>18h Moustiques Mairie Meylan</t>
  </si>
  <si>
    <t>15h30 Fr, chez Bée</t>
  </si>
  <si>
    <t>Police/boisson KF</t>
  </si>
  <si>
    <t>F. Legait</t>
  </si>
  <si>
    <t>18h Projet de ville</t>
  </si>
  <si>
    <t>11h Enterr mari Aline Durand</t>
  </si>
  <si>
    <t>18h30 CA Lahgglo</t>
  </si>
  <si>
    <t>avec Daniel et François</t>
  </si>
  <si>
    <t>Carrefour/Décathlon</t>
  </si>
  <si>
    <t>AVF/fixer panneau</t>
  </si>
  <si>
    <t>12h30 Pilates</t>
  </si>
  <si>
    <t>MJ Schoeni/préinscriptions</t>
  </si>
  <si>
    <t>18h30 Fr, réunion AVF</t>
  </si>
  <si>
    <t>Diner AVF</t>
  </si>
  <si>
    <t>Chez N. Liégeois/fiches</t>
  </si>
  <si>
    <t>8h Révision/CT Laguna</t>
  </si>
  <si>
    <t>Promocash/Carrefour</t>
  </si>
  <si>
    <t>Pharmacie/Labo</t>
  </si>
  <si>
    <t>12h Dej L'Epicurien</t>
  </si>
  <si>
    <t>18h30 Vernissage expo Peinture</t>
  </si>
  <si>
    <t>15h Arr Bernard MF</t>
  </si>
  <si>
    <t>balade Grenoble</t>
  </si>
  <si>
    <t>Prix Eurovision: Ukraine</t>
  </si>
  <si>
    <t>14h45 Dép Bernard et MF</t>
  </si>
  <si>
    <t>Golf/Uriage</t>
  </si>
  <si>
    <t>En ville/pharmacie</t>
  </si>
  <si>
    <t>Chez Bellini/cadeaux tombola</t>
  </si>
  <si>
    <t>Inscription</t>
  </si>
  <si>
    <t>Instant Ink</t>
  </si>
  <si>
    <t>14h Fr, avec Marcelle St Egrève</t>
  </si>
  <si>
    <t>14h Fr, lots tombola</t>
  </si>
  <si>
    <t>achat lit 100 cm</t>
  </si>
  <si>
    <t>9h Copy Meylan/affich Kermesse</t>
  </si>
  <si>
    <t>17h45 Récup Laguna</t>
  </si>
  <si>
    <t>16h CS Les Terrasses</t>
  </si>
  <si>
    <t>Copy Meylan/Poste</t>
  </si>
  <si>
    <t>Distrib affiches</t>
  </si>
  <si>
    <t>14h Fr, Marie, Annie scrabble</t>
  </si>
  <si>
    <t>18h Fr, Moustiques Meylan</t>
  </si>
  <si>
    <t>Disparition vol Paris-Le Caire</t>
  </si>
  <si>
    <t>MQ/affiches</t>
  </si>
  <si>
    <t>15h Fr, Domène avec Nicole Tinard</t>
  </si>
  <si>
    <t>Copy Meylan/ couleur</t>
  </si>
  <si>
    <t>Re distrib</t>
  </si>
  <si>
    <t>9h Qdv 2011/Lahgglo A Lauriot</t>
  </si>
  <si>
    <t>Fr, au CC</t>
  </si>
  <si>
    <t>10h Vague propre</t>
  </si>
  <si>
    <t>15h Samuel Etienne</t>
  </si>
  <si>
    <t>9h Mr Campos EIRAD</t>
  </si>
  <si>
    <t>9h30 Fr, AG AVF</t>
  </si>
  <si>
    <t>17h30 Visite PLM</t>
  </si>
  <si>
    <t>Visite famille Manuela: sœur Carmen, Mélanie et sa fille</t>
  </si>
  <si>
    <t>14h45 Fr, Ikéa avec Marie Hélène</t>
  </si>
  <si>
    <t>B. Perraudin/docs</t>
  </si>
  <si>
    <t>14h Carticipe Lahgglo</t>
  </si>
  <si>
    <t>20h30 Conf psychiatrie</t>
  </si>
  <si>
    <t>par Pr Bardoulat</t>
  </si>
  <si>
    <t>12h Béalières Fourrey/plaque</t>
  </si>
  <si>
    <t>13h30 Vague propre</t>
  </si>
  <si>
    <t>Pot avec scouts</t>
  </si>
  <si>
    <t>Bibio/pb clé</t>
  </si>
  <si>
    <t>20h Punjab avec Sandrine</t>
  </si>
  <si>
    <t>11h30 Dép Meylan avec Marie Mathieu</t>
  </si>
  <si>
    <t>Fr, Sylvie Pasqualini</t>
  </si>
  <si>
    <t>Balade à Annecy</t>
  </si>
  <si>
    <t>Pot à Aix les Bians</t>
  </si>
  <si>
    <t>Réservation Italie</t>
  </si>
  <si>
    <t>Carrefour/gas oil, courses</t>
  </si>
  <si>
    <t>Fr, Mairie/CI</t>
  </si>
  <si>
    <t>Fr, voir Juliette et Hugo</t>
  </si>
  <si>
    <t>20h30 Projet PLM calibrage</t>
  </si>
  <si>
    <t>20h 25 Hugo boxe</t>
  </si>
  <si>
    <t>20h20 Hugo boxe</t>
  </si>
  <si>
    <t>17h Samuel Etienne</t>
  </si>
  <si>
    <t>Chez N. de Moerloose</t>
  </si>
  <si>
    <t>12h Fr, en ville avec Marie Hélène</t>
  </si>
  <si>
    <t>Courrier Bornard/boulangerie</t>
  </si>
  <si>
    <t>Mairie/aff 5 juin</t>
  </si>
  <si>
    <t>N. Liégeois/chèque</t>
  </si>
  <si>
    <t>9h20 Fr, pédicure</t>
  </si>
  <si>
    <t>19h Fête des Voisins</t>
  </si>
  <si>
    <t>MQ/lots</t>
  </si>
  <si>
    <t>10h Centre technique</t>
  </si>
  <si>
    <t>MQ/BPA</t>
  </si>
  <si>
    <t>Chez Favre/pétition</t>
  </si>
  <si>
    <t>10h Ex Ecole Buclos/matériel poterie</t>
  </si>
  <si>
    <t>14h En ville/fil</t>
  </si>
  <si>
    <t>Gandy bag</t>
  </si>
  <si>
    <t>Appt Tinaia</t>
  </si>
  <si>
    <t>Adam amené par Aude</t>
  </si>
  <si>
    <t>Adam dort à la maison</t>
  </si>
  <si>
    <t>8h15 Kermesse des Fleurs</t>
  </si>
  <si>
    <t>Début vente fleurs/tombola</t>
  </si>
  <si>
    <t>Repas à la maison avec Adam</t>
  </si>
  <si>
    <t>Aude, Johann, Lucy mangent à la maison du Mc Donalds</t>
  </si>
  <si>
    <t>14h reprise de la Kermesse</t>
  </si>
  <si>
    <t>20h30 Sachet billets à F. Legait</t>
  </si>
  <si>
    <t>Déposer clé dans bal Sandrine</t>
  </si>
  <si>
    <t>9h30 Départ Italie</t>
  </si>
  <si>
    <t>Dej près Turin</t>
  </si>
  <si>
    <t>17h Arr Lucques</t>
  </si>
  <si>
    <t>Visite Lucques</t>
  </si>
  <si>
    <t>Picnic dans Lucques</t>
  </si>
  <si>
    <t>Dej Don Chisciotte</t>
  </si>
  <si>
    <t>Pise</t>
  </si>
  <si>
    <t>Picnic près Pise</t>
  </si>
  <si>
    <t>18h Arr Tinaia</t>
  </si>
  <si>
    <t>Diner Pepe Sienne</t>
  </si>
  <si>
    <t>San GImignano</t>
  </si>
  <si>
    <t>Dej Ginestreto</t>
  </si>
  <si>
    <t>Parking Francesco</t>
  </si>
  <si>
    <t>Piaza il Campo</t>
  </si>
  <si>
    <t>Piazza Duomo</t>
  </si>
  <si>
    <t>Dej P. Duomo</t>
  </si>
  <si>
    <t>Visite crypte</t>
  </si>
  <si>
    <t>Visite cathédrale</t>
  </si>
  <si>
    <t>Visite baptistère</t>
  </si>
  <si>
    <t>Piazza il Campo</t>
  </si>
  <si>
    <t>Apéro Ginestreto</t>
  </si>
  <si>
    <t xml:space="preserve">Diner Osteria </t>
  </si>
  <si>
    <t>Musée Duomo</t>
  </si>
  <si>
    <t>Battistère Duomo</t>
  </si>
  <si>
    <t>Ponte Vacchio</t>
  </si>
  <si>
    <t>Dej près Le Delizie</t>
  </si>
  <si>
    <t>Palazo Pitti</t>
  </si>
  <si>
    <t>Palazzo Strozzi/Kandinski</t>
  </si>
  <si>
    <t>Diner appt Duomo Residence</t>
  </si>
  <si>
    <t>Promenade/chanteur</t>
  </si>
  <si>
    <t>Musée Medicis</t>
  </si>
  <si>
    <t>Musée San Marco</t>
  </si>
  <si>
    <t>Dej Cantinetta</t>
  </si>
  <si>
    <t>Cantinetta/rés hotel Turin</t>
  </si>
  <si>
    <t>9h30 Dép Sienne</t>
  </si>
  <si>
    <t>Greve in Chianti</t>
  </si>
  <si>
    <t>15h Arr Florence</t>
  </si>
  <si>
    <t>Duomo Residence/Caroline</t>
  </si>
  <si>
    <t>Voiture Parking Pala 38 via Varchi</t>
  </si>
  <si>
    <t>20h Diner L'Imperator</t>
  </si>
  <si>
    <t>Billets Duomo</t>
  </si>
  <si>
    <t>Balade Piazza Michelangelo</t>
  </si>
  <si>
    <t>Fr, shopping avec Marie</t>
  </si>
  <si>
    <t>Fr, Marie supermarché</t>
  </si>
  <si>
    <t>19h30 Diner Cipollara Rossa Osteria</t>
  </si>
  <si>
    <t>Balade vers Piazza Duomo</t>
  </si>
  <si>
    <t>7h30 Récup Laguna</t>
  </si>
  <si>
    <t>8h45 Dép Florence</t>
  </si>
  <si>
    <t>10h30 Carrare</t>
  </si>
  <si>
    <t>Mines</t>
  </si>
  <si>
    <t>Dej Carrare</t>
  </si>
  <si>
    <t>17h30 Hotel Miramonti</t>
  </si>
  <si>
    <t>Diner Cento 21</t>
  </si>
  <si>
    <t>10h Dép Turin</t>
  </si>
  <si>
    <t>Montmélian, pas de restau</t>
  </si>
  <si>
    <t>Déj Atlantic Oak SMH</t>
  </si>
  <si>
    <t>14h30 A la maison</t>
  </si>
  <si>
    <t>15h Dép P&amp;M Amblard</t>
  </si>
  <si>
    <t>Gare/journal,pain</t>
  </si>
  <si>
    <t>11h Picnic AVF</t>
  </si>
  <si>
    <t>11h30 Fr, repas annulé</t>
  </si>
  <si>
    <t>14h15 MQ avec François</t>
  </si>
  <si>
    <t>9h Macif</t>
  </si>
  <si>
    <t>20h Summum Palmade Laroque</t>
  </si>
  <si>
    <t>14h Fr, Marie, Annie rami</t>
  </si>
  <si>
    <t>BPA/remises cash</t>
  </si>
  <si>
    <t>Fr, déj avec FR</t>
  </si>
  <si>
    <t>Fr, va chercher Adam Lucy</t>
  </si>
  <si>
    <t>18h Rdv MQ pot</t>
  </si>
  <si>
    <t>20h Atelier urbanisme</t>
  </si>
  <si>
    <t>Fr, garde Adam et Lucy</t>
  </si>
  <si>
    <t>9h Forum Associations</t>
  </si>
  <si>
    <t>20h30 AG UQBGP</t>
  </si>
  <si>
    <t>18h15 MQ/Cath Brillouët</t>
  </si>
  <si>
    <t>10h EC/licences</t>
  </si>
  <si>
    <t>17h30 Projet PLM, devant la Mairie</t>
  </si>
  <si>
    <t>19h Projet PLM fac pharma</t>
  </si>
  <si>
    <t>15h Fr, Capucine</t>
  </si>
  <si>
    <t>Aller voir Hugo</t>
  </si>
  <si>
    <t>Copy Meylan/BPA</t>
  </si>
  <si>
    <t>18h30 Collectif Buclos</t>
  </si>
  <si>
    <t>16h Mariage Gobron</t>
  </si>
  <si>
    <t>10h Darty/rép MAL</t>
  </si>
  <si>
    <t>Déj Autour du Comptoir</t>
  </si>
  <si>
    <t>16h30 Boissons théâtre</t>
  </si>
  <si>
    <t>Fr, avec FR Castorama</t>
  </si>
  <si>
    <t>France 2-Roumanie 1</t>
  </si>
  <si>
    <t>Dessert avec FR</t>
  </si>
  <si>
    <t>Villard de Lans avec FR</t>
  </si>
  <si>
    <t>Hotel Aston</t>
  </si>
  <si>
    <t>Ibis Orly</t>
  </si>
  <si>
    <t>Don Quichotte</t>
  </si>
  <si>
    <t>Eau Vive/ en vélo</t>
  </si>
  <si>
    <t>18h Interquartier/Maupertuis</t>
  </si>
  <si>
    <t>Courrier BAL UQBGP</t>
  </si>
  <si>
    <t>tour copro</t>
  </si>
  <si>
    <t>Rémy et MH Arnoult</t>
  </si>
  <si>
    <t>12h Fr, dej chez Cath Jonville</t>
  </si>
  <si>
    <t>CC pain</t>
  </si>
  <si>
    <t>10h Fr, AVF et AVF/matériel picnic</t>
  </si>
  <si>
    <t>Fr, Paquet avec Marie</t>
  </si>
  <si>
    <t>17h ARS moustiques</t>
  </si>
  <si>
    <t>France 2-Albanie 0</t>
  </si>
  <si>
    <t>Pharmacie/Mucomyst</t>
  </si>
  <si>
    <t>Fr, Paquet avec Marie et Nadine/cadeau Geneviève et François Sansom</t>
  </si>
  <si>
    <t>14h Fr, Grand Place avec Marie</t>
  </si>
  <si>
    <t>FR repart à La Bresse</t>
  </si>
  <si>
    <t>19h30 Pot sport</t>
  </si>
  <si>
    <t>16h30 Fr, L Taduy</t>
  </si>
  <si>
    <t>Bal/9 av Vercors/MQ</t>
  </si>
  <si>
    <t>Fr, chez Giambra/pas de clé</t>
  </si>
  <si>
    <t>8h15 Dép Meylan</t>
  </si>
  <si>
    <t>Dej aire Maison Dieu</t>
  </si>
  <si>
    <t>15h Arr Paris</t>
  </si>
  <si>
    <t>balade Forum Halles</t>
  </si>
  <si>
    <t>8h15 Orly Ouest</t>
  </si>
  <si>
    <t>Alice part pour Cayenne</t>
  </si>
  <si>
    <t>9h55 Dép Orly</t>
  </si>
  <si>
    <t>13h Déj Beaune</t>
  </si>
  <si>
    <t>17h30 Arr Meylan</t>
  </si>
  <si>
    <t>Gare, DL</t>
  </si>
  <si>
    <t>12h15 Rdv Lafayette</t>
  </si>
  <si>
    <t>Déj Pizza Pino</t>
  </si>
  <si>
    <t>Pot, valise Alice</t>
  </si>
  <si>
    <t>Fr, shopping Galeries Lafayette</t>
  </si>
  <si>
    <t>11h45 Récup voiture</t>
  </si>
  <si>
    <t>15h30 Fr, hopital</t>
  </si>
  <si>
    <t>18h30 Fr, cérémonie Mairie</t>
  </si>
  <si>
    <t>20h N. Gaillard/robe</t>
  </si>
  <si>
    <t>17h30 Fr, chez Marie</t>
  </si>
  <si>
    <t>18h20 M. Stermann</t>
  </si>
  <si>
    <t>Horizons/Eau vive</t>
  </si>
  <si>
    <t>Buro+/Carrefour</t>
  </si>
  <si>
    <t>Suisse 0 France 0</t>
  </si>
  <si>
    <t>BPA/Carrefour/en vélo</t>
  </si>
  <si>
    <t>21h Ouvrir MQ</t>
  </si>
  <si>
    <t>22h30 Clé MQ/C.Mayet</t>
  </si>
  <si>
    <t>Fr, labo/urine</t>
  </si>
  <si>
    <t>13h30 Fr, infiltration Clinique Mutualiste</t>
  </si>
  <si>
    <t>18h30 Fr, Repas bridge chez Sanson</t>
  </si>
  <si>
    <t>Carrefour/Eau-vive</t>
  </si>
  <si>
    <t>12h Déj Autour du comptoir/courses</t>
  </si>
  <si>
    <t>11h30 Fr, coiffeur</t>
  </si>
  <si>
    <t>Fr, CC/carte vœux</t>
  </si>
  <si>
    <t>10h Fr, Journée bénévoles de la Mairie à MQ des Buclos</t>
  </si>
  <si>
    <t>10h Dép Corrençon</t>
  </si>
  <si>
    <t>Déj Le Clariant</t>
  </si>
  <si>
    <t>Picards/Bées, pas Fr</t>
  </si>
  <si>
    <t>France 2 Irlande 1</t>
  </si>
  <si>
    <t>Arr PP et FR</t>
  </si>
  <si>
    <t>18h Papier Russe</t>
  </si>
  <si>
    <t>8h30 DIF</t>
  </si>
  <si>
    <t>10h Saby/MQ</t>
  </si>
  <si>
    <t>Fr, Marie détricotage</t>
  </si>
  <si>
    <t>Mairie Meylan, puis Vin d'honneur au Château du Mollard au Touvet</t>
  </si>
  <si>
    <t>Fr, déj Asia Wok avec FR</t>
  </si>
  <si>
    <t>Fr, Leroy Merlin avec FR</t>
  </si>
  <si>
    <t>M. Stermann/Factures</t>
  </si>
  <si>
    <t>14h Fr, Marie détricotage</t>
  </si>
  <si>
    <t>CC/bal</t>
  </si>
  <si>
    <t>Film Ayguinards</t>
  </si>
  <si>
    <t>9h DIF début travaux remplacement fenètres</t>
  </si>
  <si>
    <t>Brexit/8h30 DIF</t>
  </si>
  <si>
    <t>Pot ciné Bruchet</t>
  </si>
  <si>
    <t>Fr, chez FR couture</t>
  </si>
  <si>
    <t>Fin travaux DIF</t>
  </si>
  <si>
    <t>Castorama/Darty</t>
  </si>
  <si>
    <t>9h30 Rdv C.Hanna</t>
  </si>
  <si>
    <t>Dist chèques trim gratuit</t>
  </si>
  <si>
    <t>La Famille Bélier</t>
  </si>
  <si>
    <t>FR pour un café/peinture</t>
  </si>
  <si>
    <t>19h Mr Dondeyne/DIF</t>
  </si>
  <si>
    <t>FR pour un café</t>
  </si>
  <si>
    <t>17h45 M. Stermann</t>
  </si>
  <si>
    <t>Super U/Vima</t>
  </si>
  <si>
    <t>Combe gourmande</t>
  </si>
  <si>
    <t>12h30 Dej Le Sappey</t>
  </si>
  <si>
    <t>Expos peinture</t>
  </si>
  <si>
    <t>Monastère Gde Charteuse</t>
  </si>
  <si>
    <t>Pot St Laurent du Pont</t>
  </si>
  <si>
    <t>20h Ateler urbanisme</t>
  </si>
  <si>
    <t>France 5 Islande 2</t>
  </si>
  <si>
    <t>Alice Capes</t>
  </si>
  <si>
    <t>12h Fr, avec FR à Wok Asia</t>
  </si>
  <si>
    <t>Chez FR/plafonds tendus</t>
  </si>
  <si>
    <t>Alice 1er oral à Nancy</t>
  </si>
  <si>
    <t>Alice 2ème oral à Nancy</t>
  </si>
  <si>
    <t>16h39 Alice gare de l'Est</t>
  </si>
  <si>
    <t>Diner Ibis kitchen</t>
  </si>
  <si>
    <t>17h Linda Maze</t>
  </si>
  <si>
    <t>FR arroser Capes Alice</t>
  </si>
  <si>
    <t>N. Tinard/M.Bigata</t>
  </si>
  <si>
    <t>14h45 Fr, échographie Grenoble</t>
  </si>
  <si>
    <t>15h Grand Optical</t>
  </si>
  <si>
    <t>Fr, reste à Carrefour</t>
  </si>
  <si>
    <t>avec C.Mayet/N.Fery</t>
  </si>
  <si>
    <t>M. Stermann</t>
  </si>
  <si>
    <t>18h PLUI Meylan</t>
  </si>
  <si>
    <t>Déméngt bureau/chambre</t>
  </si>
  <si>
    <t>Pot en ville</t>
  </si>
  <si>
    <t>Fr, piscine avec MH Arnoult</t>
  </si>
  <si>
    <t>12h FR à déjeuner</t>
  </si>
  <si>
    <t>Sandrine remet clés appt</t>
  </si>
  <si>
    <t>FR part à la Bresse</t>
  </si>
  <si>
    <t>Fr, à la poste</t>
  </si>
  <si>
    <t>Dej Autour du Comptoir</t>
  </si>
  <si>
    <t>Chez Amblards</t>
  </si>
  <si>
    <t>télé</t>
  </si>
  <si>
    <t>balade à l'Arselle</t>
  </si>
  <si>
    <t>Diner chez Amblard</t>
  </si>
  <si>
    <t>Chez Sandrine/chat</t>
  </si>
  <si>
    <t>21h45 A la maison</t>
  </si>
  <si>
    <t>12h Dej Mc DO SMH</t>
  </si>
  <si>
    <t>Le Versoud</t>
  </si>
  <si>
    <t>Meeting aérien</t>
  </si>
  <si>
    <t>Patrouille de France</t>
  </si>
  <si>
    <t>17h30 Retour Maison</t>
  </si>
  <si>
    <t>France 2 Irlande 0</t>
  </si>
  <si>
    <t>France 0 Portugal 1</t>
  </si>
  <si>
    <t>Pharma Normale/Ostenil</t>
  </si>
  <si>
    <t>Mme Pic</t>
  </si>
  <si>
    <t>15h Fr, Marie scrabble</t>
  </si>
  <si>
    <t>Le Tunnel/Twingo</t>
  </si>
  <si>
    <t>Nettoyer intérieur</t>
  </si>
  <si>
    <t>Fr, rest Hexagone avec Marie</t>
  </si>
  <si>
    <t>17h45 Alice gare Grenoble</t>
  </si>
  <si>
    <t>Diner à la maison Alice</t>
  </si>
  <si>
    <t>Feu d'artifice Meylan</t>
  </si>
  <si>
    <t>Alice Carrefour</t>
  </si>
  <si>
    <t>15h Fr, infiltration Clinique Mutualiste</t>
  </si>
  <si>
    <t>16h La Nef Irréprochable</t>
  </si>
  <si>
    <t>Attentat Nice</t>
  </si>
  <si>
    <t>Manuela/Carmen</t>
  </si>
  <si>
    <t>19h Apéro avec Bellini</t>
  </si>
  <si>
    <t>14h Fr et Alice en ville</t>
  </si>
  <si>
    <t>Diner avec Bellini Le Garage</t>
  </si>
  <si>
    <t>Alice chez Manu et Julie</t>
  </si>
  <si>
    <t>Alice chez S. Heitz</t>
  </si>
  <si>
    <t>Alice chez Loïc et Béné</t>
  </si>
  <si>
    <t>Cabaret frappé</t>
  </si>
  <si>
    <t>12h30 Dej Uriage</t>
  </si>
  <si>
    <t>Alice va aux 2 Alpes</t>
  </si>
  <si>
    <t>Alpe d'Huez</t>
  </si>
  <si>
    <t>Carrefour/eau vive</t>
  </si>
  <si>
    <t>Alice et Aude skient</t>
  </si>
  <si>
    <t>Super U Biviers</t>
  </si>
  <si>
    <t>Alice revient des 2 Alpes</t>
  </si>
  <si>
    <t>Alice SG</t>
  </si>
  <si>
    <t>Déj à la maison Alice</t>
  </si>
  <si>
    <t>17h45 Dép St Pierre de Chartreuse</t>
  </si>
  <si>
    <t>Attrappe moi si tu peux</t>
  </si>
  <si>
    <t>Fr, Grand Place avec Alice</t>
  </si>
  <si>
    <t>Comte Buclos/Parraudin</t>
  </si>
  <si>
    <t>Les Rencontres Brel</t>
  </si>
  <si>
    <t>Tisane/Chartreuse à la maison</t>
  </si>
  <si>
    <t>Alice au resto avec Loïc et Béné</t>
  </si>
  <si>
    <t>20h Venon avec Alice, Jacques, Monique</t>
  </si>
  <si>
    <t>Fr à Ikéa avec Alice</t>
  </si>
  <si>
    <t>Chez Picard Champagne/bain</t>
  </si>
  <si>
    <t>14h Fr avec Alice Remise et Comboire</t>
  </si>
  <si>
    <t>Alice diner avec Cath, Franç, Ed Jonville à La Grange Sappey</t>
  </si>
  <si>
    <t>Apéro Cath, François Jonville</t>
  </si>
  <si>
    <t>Ouvrir/fermer MQ pour JY Courcoux</t>
  </si>
  <si>
    <t>11h Manuela/Carmen</t>
  </si>
  <si>
    <t>Récupérer lunettes de soleil</t>
  </si>
  <si>
    <t>Alice dinent avec Manu et Julie</t>
  </si>
  <si>
    <t>Attentat de Munich</t>
  </si>
  <si>
    <t>Alice va à Méaudre</t>
  </si>
  <si>
    <t>Dej Le Café Meylan</t>
  </si>
  <si>
    <t>chez Doud et Laily</t>
  </si>
  <si>
    <t>11h30 Toffas</t>
  </si>
  <si>
    <t>9h15 Dép Alice avec Aude pour Annecy</t>
  </si>
  <si>
    <t>Travaux fenêtres chez Roux</t>
  </si>
  <si>
    <t>18h30 Dép Tofffas</t>
  </si>
  <si>
    <t>Buro +/étiquettes</t>
  </si>
  <si>
    <t>puis fr chez Marie avec Annie</t>
  </si>
  <si>
    <t>Attentat Normandie</t>
  </si>
  <si>
    <t>11h15 Charmant Som</t>
  </si>
  <si>
    <t>Marche sur Charmant Som</t>
  </si>
  <si>
    <t>Dej à Charmant Som</t>
  </si>
  <si>
    <t>Piscine chez Picards</t>
  </si>
  <si>
    <t>Diner chez Picards</t>
  </si>
  <si>
    <t>Frotter portail Jacques</t>
  </si>
  <si>
    <t>Macif/déclaration</t>
  </si>
  <si>
    <t>11h308 Alice gare</t>
  </si>
  <si>
    <t>17h Expert Fontaine</t>
  </si>
  <si>
    <t>M. Mathieu/Pc, tél, tricot</t>
  </si>
  <si>
    <t>S.Réinneis</t>
  </si>
  <si>
    <t>8h30 Autodauphiné Laguna</t>
  </si>
  <si>
    <t>Alice et Fr Paquet Jardin</t>
  </si>
  <si>
    <t>Alice et Simon dinent au Garage</t>
  </si>
  <si>
    <t>avec Ludovic de la Forêt</t>
  </si>
  <si>
    <t>17h40 Simon gare Grenoble</t>
  </si>
  <si>
    <t>Bal CC</t>
  </si>
  <si>
    <t>Alice et Simon dorment à l'hotel</t>
  </si>
  <si>
    <t>Clos St Eloi Thiers</t>
  </si>
  <si>
    <t>15h05 Dép Meylan</t>
  </si>
  <si>
    <t>18h05 Arr Thiers</t>
  </si>
  <si>
    <t>Achat couteaux</t>
  </si>
  <si>
    <t>Diner restau Thiers</t>
  </si>
  <si>
    <t>Dép Thiers</t>
  </si>
  <si>
    <t>Petit dej Puy Guillaume</t>
  </si>
  <si>
    <t>Déj Montluçon</t>
  </si>
  <si>
    <t>Balade Montluçon</t>
  </si>
  <si>
    <t>Diner chez Daniel et Odette</t>
  </si>
  <si>
    <t>Daniel marais</t>
  </si>
  <si>
    <t>Boulangerie/Intermarché</t>
  </si>
  <si>
    <t>Déj chez Daniel et Odette</t>
  </si>
  <si>
    <t>Marais blade</t>
  </si>
  <si>
    <t>12h Dej Courte Paille Saindoul</t>
  </si>
  <si>
    <t>13h45 Dép St Doulchard</t>
  </si>
  <si>
    <t>Super U Angers</t>
  </si>
  <si>
    <t>17h15 Arr chez Denise</t>
  </si>
  <si>
    <t>19h30 Diner La Table Ronde</t>
  </si>
  <si>
    <t>Balade à Angers</t>
  </si>
  <si>
    <t>Déj chez Denise Angers</t>
  </si>
  <si>
    <t>Fleuriste Lannion</t>
  </si>
  <si>
    <t>18h20 Arr Lannion</t>
  </si>
  <si>
    <t>Diner à l'appt avec Pierre et Monique</t>
  </si>
  <si>
    <t>10h Dép Pierre et Monique</t>
  </si>
  <si>
    <t>PFG/Cimetière</t>
  </si>
  <si>
    <t>Perros Trestraou</t>
  </si>
  <si>
    <t>magasins</t>
  </si>
  <si>
    <t>Carrefour Market</t>
  </si>
  <si>
    <t>Chez Marie Françoise, Olivier, Nicolas</t>
  </si>
  <si>
    <t>13h Déj Le Lannionnais</t>
  </si>
  <si>
    <t>Coiffeur Lannion</t>
  </si>
  <si>
    <t>Diner Ti Blazenn</t>
  </si>
  <si>
    <t>10h20 Dép Lannion</t>
  </si>
  <si>
    <t>11h45 Arr Gouesnou</t>
  </si>
  <si>
    <t>Déj chez Bernard et MF</t>
  </si>
  <si>
    <t>Lannilis</t>
  </si>
  <si>
    <t>Aber Wrac'h</t>
  </si>
  <si>
    <t xml:space="preserve">Diner La Maison de l'Océan </t>
  </si>
  <si>
    <t>Cours info Bernard</t>
  </si>
  <si>
    <t>Déj crabes Plouarzel</t>
  </si>
  <si>
    <t>Cross mer</t>
  </si>
  <si>
    <t>Chez Valérie</t>
  </si>
  <si>
    <t>Diner chez Bernard et MF</t>
  </si>
  <si>
    <t>Fr et MF Leclerc</t>
  </si>
  <si>
    <t>Journal avec Bernard</t>
  </si>
  <si>
    <t>14h45 Dép Gouesnou</t>
  </si>
  <si>
    <t>18h Arr Arzon</t>
  </si>
  <si>
    <t>Apéro bistrot</t>
  </si>
  <si>
    <t>Déj chez Patrice et Annick</t>
  </si>
  <si>
    <t>Visite Butte César</t>
  </si>
  <si>
    <t>Petit Mont</t>
  </si>
  <si>
    <t>Balade le long de la mer</t>
  </si>
  <si>
    <t>Pointe Bilgroix</t>
  </si>
  <si>
    <t>Pot à l'embarcadère</t>
  </si>
  <si>
    <t>avec Catherine sœur Patrice</t>
  </si>
  <si>
    <t>Trinitaine</t>
  </si>
  <si>
    <t>Dej St James</t>
  </si>
  <si>
    <t>Bayeux</t>
  </si>
  <si>
    <t>Arromanches</t>
  </si>
  <si>
    <t>Hotel Ascot Opéra</t>
  </si>
  <si>
    <t>Diner crèperie Caen</t>
  </si>
  <si>
    <t>Dép Appt Caen</t>
  </si>
  <si>
    <t>Petit déj</t>
  </si>
  <si>
    <t>St Aubin/Luc</t>
  </si>
  <si>
    <t>Dej Ouistreham</t>
  </si>
  <si>
    <t>17h Hotel Ascot Opéra</t>
  </si>
  <si>
    <t>Diner rest japonais</t>
  </si>
  <si>
    <t>Parking Pyramides</t>
  </si>
  <si>
    <t>Petit Dej Paul</t>
  </si>
  <si>
    <t>Visite Ste Chapelle</t>
  </si>
  <si>
    <t>Déj Café Rive Droite</t>
  </si>
  <si>
    <t>Forum des Halles</t>
  </si>
  <si>
    <t>Retour hotel</t>
  </si>
  <si>
    <t>Fr, magasins</t>
  </si>
  <si>
    <t>18h15 Caen chez Katell, 55 rue Caponière</t>
  </si>
  <si>
    <t>17h Hotel Montchapet Dijon</t>
  </si>
  <si>
    <t>9h30 dép Paris</t>
  </si>
  <si>
    <t>Petit dej aire Achères</t>
  </si>
  <si>
    <t>Déj Flunch Dijon</t>
  </si>
  <si>
    <t>Visite Palais Ducs</t>
  </si>
  <si>
    <t>20h Diner L'Edito</t>
  </si>
  <si>
    <t>9h30 Dép hotel Dijon</t>
  </si>
  <si>
    <t>Petit déj Dijon</t>
  </si>
  <si>
    <t>Nuits St Georges/Moillard</t>
  </si>
  <si>
    <t>Meursault</t>
  </si>
  <si>
    <t>13h Dej Chalon sur Saône</t>
  </si>
  <si>
    <t>Arrêt Moinnay</t>
  </si>
  <si>
    <t>Mémorial de Caen</t>
  </si>
  <si>
    <t>Fr, CC/Alice, poste,Carrefour</t>
  </si>
  <si>
    <t>16h Aude, Adam, Lucy</t>
  </si>
  <si>
    <t>Aude va au médecin</t>
  </si>
  <si>
    <t>Aude et Alice au parc</t>
  </si>
  <si>
    <t>11h30  Fr, kiné</t>
  </si>
  <si>
    <t>Alice et Simon vont à Méaudre</t>
  </si>
  <si>
    <t>B.Perraudin/cartes d'adhésion</t>
  </si>
  <si>
    <t>M. Mathieu</t>
  </si>
  <si>
    <t>Fr, marche avec Marie</t>
  </si>
  <si>
    <t>Fr et Alice à Grand Place</t>
  </si>
  <si>
    <t>Alice et Simon Garage</t>
  </si>
  <si>
    <t>Demande de subvention</t>
  </si>
  <si>
    <t>20h30 Diner Une Semaine sur deux</t>
  </si>
  <si>
    <t>13h16 Dép Alice et Simon gare</t>
  </si>
  <si>
    <t>Déj Cadet Rousselle</t>
  </si>
  <si>
    <t>15h30 S. Reinneis</t>
  </si>
  <si>
    <t>18h Dép Fr, Sandrine pour gare Valence TGV chercher Hugo venant du côté de Cahors par Montpellier</t>
  </si>
  <si>
    <t>Alice dorment à Orly Ibis</t>
  </si>
  <si>
    <t>Ayguinards/vélo</t>
  </si>
  <si>
    <t>11h50 Paris-Cayenne TX570</t>
  </si>
  <si>
    <t>A. Giambra</t>
  </si>
  <si>
    <t>kouign amann</t>
  </si>
  <si>
    <t>Diner à la maison Catherine</t>
  </si>
  <si>
    <t>carrosserie</t>
  </si>
  <si>
    <t>16h59 Aterr Cayenne</t>
  </si>
  <si>
    <t>15h45 Dr Schneider</t>
  </si>
  <si>
    <t>Courrier Liégeois,Mayet et bal</t>
  </si>
  <si>
    <t>16h30 Fr, Dr Moiroud</t>
  </si>
  <si>
    <t>USA</t>
  </si>
  <si>
    <t>GB</t>
  </si>
  <si>
    <t>Allemagne</t>
  </si>
  <si>
    <t>Japon</t>
  </si>
  <si>
    <t>France</t>
  </si>
  <si>
    <t>Corée</t>
  </si>
  <si>
    <t>Italie</t>
  </si>
  <si>
    <t>Australie</t>
  </si>
  <si>
    <t>Pays Bas</t>
  </si>
  <si>
    <t>Hongrie</t>
  </si>
  <si>
    <t>Brésil</t>
  </si>
  <si>
    <t>Espagne</t>
  </si>
  <si>
    <t>Kenya</t>
  </si>
  <si>
    <t>Jamaïque</t>
  </si>
  <si>
    <t>Croatie</t>
  </si>
  <si>
    <t>Cuba</t>
  </si>
  <si>
    <t>Nelle Zélande</t>
  </si>
  <si>
    <t>Canada</t>
  </si>
  <si>
    <t>Ouzbékistan</t>
  </si>
  <si>
    <t>Kazakhstan</t>
  </si>
  <si>
    <t>Suisse</t>
  </si>
  <si>
    <t>Iran</t>
  </si>
  <si>
    <t>Grèce</t>
  </si>
  <si>
    <t>Argentine</t>
  </si>
  <si>
    <t>Danemark</t>
  </si>
  <si>
    <t>Suède</t>
  </si>
  <si>
    <t>Afrique du Sud</t>
  </si>
  <si>
    <t>Ukraine</t>
  </si>
  <si>
    <t>Serbie</t>
  </si>
  <si>
    <t>Pologne</t>
  </si>
  <si>
    <t>Corée du Nord</t>
  </si>
  <si>
    <t>Belgique</t>
  </si>
  <si>
    <t>Géorgie</t>
  </si>
  <si>
    <t>Azerbaïjan</t>
  </si>
  <si>
    <t>Biélorussie</t>
  </si>
  <si>
    <t>Turquie</t>
  </si>
  <si>
    <t>Arménie</t>
  </si>
  <si>
    <t>Rép tchèque</t>
  </si>
  <si>
    <t>Ethiopie</t>
  </si>
  <si>
    <t>Slovénie</t>
  </si>
  <si>
    <t>Indonésie</t>
  </si>
  <si>
    <t>Roumanie</t>
  </si>
  <si>
    <t>Bahrain</t>
  </si>
  <si>
    <t>Taïpei</t>
  </si>
  <si>
    <t>Bahamas</t>
  </si>
  <si>
    <t>Ind Olympics</t>
  </si>
  <si>
    <t>Côte d'Ivoire</t>
  </si>
  <si>
    <t>Fidji</t>
  </si>
  <si>
    <t>Jordanie</t>
  </si>
  <si>
    <t>Kosovo</t>
  </si>
  <si>
    <t>Puerto Rico</t>
  </si>
  <si>
    <t>Singapour</t>
  </si>
  <si>
    <t>Tajikistan</t>
  </si>
  <si>
    <t>Malaisie</t>
  </si>
  <si>
    <t>Mexique</t>
  </si>
  <si>
    <t>Algérie</t>
  </si>
  <si>
    <t>Lituanie</t>
  </si>
  <si>
    <t>Bulgarie</t>
  </si>
  <si>
    <t>Venezuela</t>
  </si>
  <si>
    <t>Inde</t>
  </si>
  <si>
    <t>Mongolie</t>
  </si>
  <si>
    <t>Burundi</t>
  </si>
  <si>
    <t>Grenada</t>
  </si>
  <si>
    <t>Niger</t>
  </si>
  <si>
    <t>Philippines</t>
  </si>
  <si>
    <t>Qatar</t>
  </si>
  <si>
    <t>Egypte</t>
  </si>
  <si>
    <t>Tunisie</t>
  </si>
  <si>
    <t>Israël</t>
  </si>
  <si>
    <t>Autriche</t>
  </si>
  <si>
    <t>Dominican Republic</t>
  </si>
  <si>
    <t>Estonie</t>
  </si>
  <si>
    <t>Finlande</t>
  </si>
  <si>
    <t>Moldavie</t>
  </si>
  <si>
    <t>Maroc</t>
  </si>
  <si>
    <t>Nigeria</t>
  </si>
  <si>
    <t>Portugal</t>
  </si>
  <si>
    <t>Trinidad &amp; Tobago</t>
  </si>
  <si>
    <t>EAU</t>
  </si>
  <si>
    <t>Total</t>
  </si>
  <si>
    <t>Or</t>
  </si>
  <si>
    <t>JO 2016 Rio</t>
  </si>
  <si>
    <t>B. Perraudin/Clé, baguettes</t>
  </si>
  <si>
    <t>10h Visite ex-Ecole des Buclos/dégradation matériel Poterie</t>
  </si>
  <si>
    <t>11h Fr, kiné, c'était 10h</t>
  </si>
  <si>
    <t>14h Gendarmerie avec P.Vincent/dépôt plainte</t>
  </si>
  <si>
    <t>Imp ND/Echo du Habert</t>
  </si>
  <si>
    <t>Arr F. Richard</t>
  </si>
  <si>
    <t>Médailles</t>
  </si>
  <si>
    <t>Autodauphiné/répar Laguna</t>
  </si>
  <si>
    <t>13h30 Tarte mirabelles chez FR</t>
  </si>
  <si>
    <t>Aurélie/Echo Hudry Clergeon</t>
  </si>
  <si>
    <t>avec Adam</t>
  </si>
  <si>
    <t>Fr, à Uriage avec FR, Adam, Lucy</t>
  </si>
  <si>
    <t>Séisme Italie</t>
  </si>
  <si>
    <t>14h Ex Ecole Buclos/matériel Poterie</t>
  </si>
  <si>
    <t>Adam et Lucy à la maison</t>
  </si>
  <si>
    <t>12h Déj Le Café Carrefour</t>
  </si>
  <si>
    <t>Dist Echo/Salles/Rosenbach</t>
  </si>
  <si>
    <t>18h Piscine chez Bée</t>
  </si>
  <si>
    <t>Alice enceinte</t>
  </si>
  <si>
    <t>Fr, Camaieux</t>
  </si>
  <si>
    <t>13h Fr, coiffeur</t>
  </si>
  <si>
    <t>20h Le Saïgon avec F. Richard</t>
  </si>
  <si>
    <t>Argent</t>
  </si>
  <si>
    <t>Bronze</t>
  </si>
  <si>
    <t>Thailande</t>
  </si>
  <si>
    <t>9+</t>
  </si>
  <si>
    <t>Casto/gare/Meylan</t>
  </si>
  <si>
    <t>Fr, Ayguinards/2 robes</t>
  </si>
  <si>
    <t>Vélo/jeux avec Adam</t>
  </si>
  <si>
    <t>Dist Ech/Leclercq</t>
  </si>
  <si>
    <t>Tisane FR</t>
  </si>
  <si>
    <t>15h30 Fr, mariage Cloé/Brice</t>
  </si>
  <si>
    <t>18h30 Fr, AVF apéritif</t>
  </si>
  <si>
    <t>Vacances scolaires 2016-2017</t>
  </si>
  <si>
    <t>Café avec F. Richard</t>
  </si>
  <si>
    <t xml:space="preserve">Charmant Som </t>
  </si>
  <si>
    <t>Georges Herman</t>
  </si>
  <si>
    <t>12h30 Mr Charmeil/chauffeau eau</t>
  </si>
  <si>
    <t>MJ Schoeni-C.Ferrieux/dist Echo</t>
  </si>
  <si>
    <t>14h Fr, Annie,Marie scrabble</t>
  </si>
  <si>
    <t>Dist Echo UQ/Cash</t>
  </si>
  <si>
    <t>M.Charmeuil/cash</t>
  </si>
  <si>
    <t>Installation chauffe eau</t>
  </si>
  <si>
    <t>Castorama/visseuse perceuse</t>
  </si>
  <si>
    <t>Montage porte, cache chauffe eau</t>
  </si>
  <si>
    <t>Fr, chez FR, sortie enfants</t>
  </si>
  <si>
    <t>10h MQ avec F. Legait</t>
  </si>
  <si>
    <t>8h installation Forum</t>
  </si>
  <si>
    <t>Fr, Nadine</t>
  </si>
  <si>
    <t>Fr, AVF avec Nadine</t>
  </si>
  <si>
    <t>Horizons/carrefour</t>
  </si>
  <si>
    <t>Décès Aude Soulairol</t>
  </si>
  <si>
    <t>17h Copy Meylan/affiche</t>
  </si>
  <si>
    <t>D. Ducrocq/boucher</t>
  </si>
  <si>
    <t>14h Fr, avec FR Tout pour Bébé</t>
  </si>
  <si>
    <t>8h30 M.Giraudon/Echo</t>
  </si>
  <si>
    <t>15h45 Fr, FR Grand Place</t>
  </si>
  <si>
    <t>avec B et MF</t>
  </si>
  <si>
    <t>A la maison/Echo</t>
  </si>
  <si>
    <t>15h Fin Forum</t>
  </si>
  <si>
    <t>Matériel Bernard/ Courrier Y.Faure</t>
  </si>
  <si>
    <t>Déposer François/Dominique</t>
  </si>
  <si>
    <t>17h30 Prép incript</t>
  </si>
  <si>
    <t>Fr, chez FR/Spasfon</t>
  </si>
  <si>
    <t>Café avec FR</t>
  </si>
  <si>
    <t>16h Méli Momes Uriage</t>
  </si>
  <si>
    <t>Swingirls</t>
  </si>
  <si>
    <t>La Grande Sophie</t>
  </si>
  <si>
    <t>Chez Aude ramener Adam</t>
  </si>
  <si>
    <t>20h Urbanisme</t>
  </si>
  <si>
    <t>20h Moustiques</t>
  </si>
  <si>
    <t>10h G. Giambra/tableau bureau</t>
  </si>
  <si>
    <t>15h Récup Adam à Ikéa avec Johann</t>
  </si>
  <si>
    <t>Chercher cash</t>
  </si>
  <si>
    <t>G Giambra/tableau</t>
  </si>
  <si>
    <t>16h Fr, Marie</t>
  </si>
  <si>
    <t>15h Fr, Dr Arlot</t>
  </si>
  <si>
    <t>10h G.giambra/tableau</t>
  </si>
  <si>
    <t>Départ FR</t>
  </si>
  <si>
    <t>14h G. Giambra/tableau</t>
  </si>
  <si>
    <t>12h Fr, déj Wok Asia avec FR</t>
  </si>
  <si>
    <t>22h30 fin urbanisme</t>
  </si>
  <si>
    <t>10h G. Giambra/tableau principal</t>
  </si>
  <si>
    <t>13h35 Fr, Alexis</t>
  </si>
  <si>
    <t>16h Fr, chez Sylvie Pasqualini</t>
  </si>
  <si>
    <t>19h Anniv Audrey</t>
  </si>
  <si>
    <t>9h30 Chez F.Legait/liste inscrits</t>
  </si>
  <si>
    <t>9h Chez F.Legait/liste inscrits</t>
  </si>
  <si>
    <t>Commandeur/pantalon</t>
  </si>
  <si>
    <t>Pot Caserne de Bonne/Rose Pale</t>
  </si>
  <si>
    <t xml:space="preserve">Marie-Jo abs 9 au 22 sept </t>
  </si>
  <si>
    <t>9h Manuela</t>
  </si>
  <si>
    <t>17h30 Fr, AVF</t>
  </si>
  <si>
    <t>Marie-Jo abs 27 sept au 3 oct</t>
  </si>
  <si>
    <t>8h15 Fr, Dr Moiroud</t>
  </si>
  <si>
    <t>14h P. Vincent/dossiers</t>
  </si>
  <si>
    <t>19h Arr Bernard et MF</t>
  </si>
  <si>
    <t>20h30 B. Perraudin/clé</t>
  </si>
  <si>
    <t>9h MQ/clé/François</t>
  </si>
  <si>
    <t>20h30 Diner avec Bernard et MF à la maison</t>
  </si>
  <si>
    <t>CC/brioche pain</t>
  </si>
  <si>
    <t>Déj à la maison B et MF</t>
  </si>
  <si>
    <t>Parc de Vizille</t>
  </si>
  <si>
    <t>Combe Gourmande</t>
  </si>
  <si>
    <t>20h30 Diner Punjabi Dhabi</t>
  </si>
  <si>
    <t>P. Vincent</t>
  </si>
  <si>
    <t>Picnic Les 2 Alpes</t>
  </si>
  <si>
    <t>Route de Secours</t>
  </si>
  <si>
    <t>Galibier</t>
  </si>
  <si>
    <t>Bouchon Séchilienne</t>
  </si>
  <si>
    <t>8h05 Dép Bernard et MF</t>
  </si>
  <si>
    <t>Maison quartier</t>
  </si>
  <si>
    <t>Boite aux lettres</t>
  </si>
  <si>
    <t>Piscine/sono</t>
  </si>
  <si>
    <t>Fr, Béalières/</t>
  </si>
  <si>
    <t>avec Y. Vallon</t>
  </si>
  <si>
    <t>12h Fr, déj Marie Odile</t>
  </si>
  <si>
    <t>9h ERDF/ disj/cables</t>
  </si>
  <si>
    <t>14h30 Décathlon/tapis/S. Bellini</t>
  </si>
  <si>
    <t>14h Fr, MH Arnoult</t>
  </si>
  <si>
    <t>Fr, école avec MH</t>
  </si>
  <si>
    <t>18h Métro déchets/en vélo</t>
  </si>
  <si>
    <t>9h François à la maison</t>
  </si>
  <si>
    <t>G.Giambra/cables tableau</t>
  </si>
  <si>
    <t>9h15 Fr, AVF accueil/N.de Moerloose sac</t>
  </si>
  <si>
    <t>17h30 Manga</t>
  </si>
  <si>
    <t>19h30 Gym aqua</t>
  </si>
  <si>
    <t>10h Fr, Mi plaine/info</t>
  </si>
  <si>
    <t>B. Perraudin/clés</t>
  </si>
  <si>
    <t>François absent du</t>
  </si>
  <si>
    <t>25 sept au 5 oct</t>
  </si>
  <si>
    <t>Décathlon/tapis, balles</t>
  </si>
  <si>
    <t>Eau Vive/cranberries</t>
  </si>
  <si>
    <t>16h N. de Moerloose/faire marcher la sono de la piscine</t>
  </si>
  <si>
    <t>17h45 Sécurité/responsabilisation</t>
  </si>
  <si>
    <t>18h Russe</t>
  </si>
  <si>
    <t>19h30 Russe</t>
  </si>
  <si>
    <t>14h M. Ozil/Hanna</t>
  </si>
  <si>
    <t>16h Chez Pinard/2 clés/biblio/bal</t>
  </si>
  <si>
    <t>Fr, poste/Colissimo</t>
  </si>
  <si>
    <t>Fr, CC et AVF</t>
  </si>
  <si>
    <t>Fr, galerie Carrefour</t>
  </si>
  <si>
    <t>Décathlon/7 tapis</t>
  </si>
  <si>
    <t>N.Liégeois</t>
  </si>
  <si>
    <t>S. Bellini/Tapis, ballles</t>
  </si>
  <si>
    <t>Fr, chez N. Liégeois</t>
  </si>
  <si>
    <t>9h Marche/MQ</t>
  </si>
  <si>
    <t>14h Carrefour</t>
  </si>
  <si>
    <t>N. Tinard/dossier</t>
  </si>
  <si>
    <t>19h30 J&amp;M Picard</t>
  </si>
  <si>
    <t>20h Din Caffè Forte avec Picards</t>
  </si>
  <si>
    <t>Noyarey</t>
  </si>
  <si>
    <t>fête du village</t>
  </si>
  <si>
    <t>17h30 Fr, sophro</t>
  </si>
  <si>
    <t>10h30 Mme Chatelain</t>
  </si>
  <si>
    <t>19h Couture</t>
  </si>
  <si>
    <t>Chez N. Bourgeois/dossier gym aqua mardi</t>
  </si>
  <si>
    <t>C. Mayet/dossier gym aqua mercr</t>
  </si>
  <si>
    <t>MQ/Minoo/chèque/nb</t>
  </si>
  <si>
    <t>MQ/F.Legait/nb</t>
  </si>
  <si>
    <t>21h30 Couture/clés</t>
  </si>
  <si>
    <t>8h50 MQ/éveil corporel</t>
  </si>
  <si>
    <t>19h Fr, pilates</t>
  </si>
  <si>
    <t>12h30 Adam, Lucy à la maison</t>
  </si>
  <si>
    <t>18h15 Aude reprend Adam et Lucy</t>
  </si>
  <si>
    <t>traduction</t>
  </si>
  <si>
    <t>textes Amnesty International</t>
  </si>
  <si>
    <t>17h Fr, AVF prépa</t>
  </si>
  <si>
    <t>Mondial Tissu Comboire</t>
  </si>
  <si>
    <t>Dej Le Triangle avec Aurélie</t>
  </si>
  <si>
    <t>A. Bornard/abeilles</t>
  </si>
  <si>
    <t>Aurélie/doublure manteau</t>
  </si>
  <si>
    <t>20h Diner Saïgon avec Sandrine</t>
  </si>
  <si>
    <t>on devait rencontrer Caro, mais non</t>
  </si>
  <si>
    <t>Jetman</t>
  </si>
  <si>
    <t>Voltige</t>
  </si>
  <si>
    <t>17h30 Dessin enfants</t>
  </si>
  <si>
    <t>C. Mayet/dossier marche</t>
  </si>
  <si>
    <t>D. Barnet/courrier</t>
  </si>
  <si>
    <t>14h Fr, Annie et Marie scrabble, rami</t>
  </si>
  <si>
    <t>18h30 Collectif/Mairie</t>
  </si>
  <si>
    <t>Mr Maria/proprio appt 2ème</t>
  </si>
  <si>
    <t>Fr, chez C.Jonville/matériel orthop</t>
  </si>
  <si>
    <t>Mairie/clé Bérivière</t>
  </si>
  <si>
    <t>16h Adam, Lucy avec Aude</t>
  </si>
  <si>
    <t>18h Aude récupère Adam et Lucy</t>
  </si>
  <si>
    <t>20h25 Clé à Juliette à Bérivière</t>
  </si>
  <si>
    <t>10h30 Fr, Capucine</t>
  </si>
  <si>
    <t>10h Fr, G. Sanson,AVF</t>
  </si>
  <si>
    <t>14h Poste Ayguinards/AVF</t>
  </si>
  <si>
    <t>Fr, chez C.Jonville/matériel orhop</t>
  </si>
  <si>
    <t>I. Proença à la maison car elle a oublié ses clés</t>
  </si>
  <si>
    <t>Eric Proença à la maison</t>
  </si>
  <si>
    <t>G et F Sanson/docs, apéro</t>
  </si>
  <si>
    <t>18h Fr, Alexis</t>
  </si>
  <si>
    <t>MQ/ dossier dess peint/B.Bienvenu</t>
  </si>
  <si>
    <t>Balade à Voiron</t>
  </si>
  <si>
    <t>18h25 Radin</t>
  </si>
  <si>
    <t>14h Fr, Marie et Annie, marche, rami</t>
  </si>
  <si>
    <t>Poste, Décathlon, Darty</t>
  </si>
  <si>
    <t>R. Arnoult/aubergines</t>
  </si>
  <si>
    <t>18h Russe/2 livres, 2 inscrip</t>
  </si>
  <si>
    <t>19h Couture/sécurité, table</t>
  </si>
  <si>
    <t>13h15 Fr, Dr Jourdan Jambon</t>
  </si>
  <si>
    <t>14h Dessin peinture</t>
  </si>
  <si>
    <t>20h15 QP1C</t>
  </si>
  <si>
    <t>Mondial Tissus</t>
  </si>
  <si>
    <t>9h Jury Métro</t>
  </si>
  <si>
    <t>Fr, CC marché</t>
  </si>
  <si>
    <t>17h Adam et Lucy</t>
  </si>
  <si>
    <t>7h05 Fr, Dr PY Charon</t>
  </si>
  <si>
    <t>M. Collet/clé Maison de quartier</t>
  </si>
  <si>
    <t>Chez A. Bornard/cartes d'adhésion</t>
  </si>
  <si>
    <t>Chez F. Legait/clé LCR</t>
  </si>
  <si>
    <t>19h30 Aude dine avec nous</t>
  </si>
  <si>
    <t>14h Fr, G. Sanson</t>
  </si>
  <si>
    <t>Achat machine à coudre</t>
  </si>
  <si>
    <t>11h Fr, Capucine</t>
  </si>
  <si>
    <t>15h Maison de la mac</t>
  </si>
  <si>
    <t>Grand Place/smartphone/Fnac</t>
  </si>
  <si>
    <t>20h Les Archers avec Picards</t>
  </si>
  <si>
    <t>puis dess peinture</t>
  </si>
  <si>
    <t>16h PLUI Meylan</t>
  </si>
  <si>
    <t>Barrage du Monteynard</t>
  </si>
  <si>
    <t>Treffort</t>
  </si>
  <si>
    <t>Document Capucine</t>
  </si>
  <si>
    <t>JC Bourgeois/N. Tinard</t>
  </si>
  <si>
    <t>19h Buffet P. Vincent</t>
  </si>
  <si>
    <t>12h Pot Jardins</t>
  </si>
  <si>
    <t>14h Fr, Marie couture, tricot</t>
  </si>
  <si>
    <t>14h Fr, kiné Dr Charon</t>
  </si>
  <si>
    <t>9h N. de Moerlooose/micro casque sans fil</t>
  </si>
  <si>
    <t>18h IQ Plaine Fleurie</t>
  </si>
  <si>
    <t>14h45 Fr, Dr Hui Bon Hua</t>
  </si>
  <si>
    <t>Fr, Carrefour et Marie à la maison</t>
  </si>
  <si>
    <t>14h15 Dr Moiroud</t>
  </si>
  <si>
    <t>20h Gym aqua/micro</t>
  </si>
  <si>
    <t>F. Legait/théâtre</t>
  </si>
  <si>
    <t>17h A. Bornard</t>
  </si>
  <si>
    <t>14h30 Fr, AVF anglais</t>
  </si>
  <si>
    <t>11h15 Fr, coiffeur</t>
  </si>
  <si>
    <t>Récupérer écran centre technique</t>
  </si>
  <si>
    <t>19h AVF cocktail Décibeldonne</t>
  </si>
  <si>
    <t>12h45 Déj Le Café</t>
  </si>
  <si>
    <t>Castorama/planche couture</t>
  </si>
  <si>
    <t>Glaizal/fermé</t>
  </si>
  <si>
    <t>En ville/horloge</t>
  </si>
  <si>
    <t>F. Legait/dossiers langue des signes, manga</t>
  </si>
  <si>
    <t>avec N et B Liégeois</t>
  </si>
  <si>
    <t>11h45 Rdv St Ismier</t>
  </si>
  <si>
    <t>Dej à Villard de Lans</t>
  </si>
  <si>
    <t>avec C.Jonville</t>
  </si>
  <si>
    <t>Balade/shopping</t>
  </si>
  <si>
    <t>20h Retour Meylan</t>
  </si>
  <si>
    <t>17h55 Russe</t>
  </si>
  <si>
    <t>10h30 Fr, hopital</t>
  </si>
  <si>
    <t>14h Fr, Annie, Marie, scrabble, couture</t>
  </si>
  <si>
    <t>12h Fr, Marie Mathieu dej à la maison</t>
  </si>
  <si>
    <t>Fr, scrabble Ayguinards</t>
  </si>
  <si>
    <t>Mairie/Poste</t>
  </si>
  <si>
    <t>9h30 Fr, AVF permanance</t>
  </si>
  <si>
    <t>Mairie/2 clés MQ</t>
  </si>
  <si>
    <t>Dessin ados/ contrat JB Perrin</t>
  </si>
  <si>
    <t>20h Conduire Latif</t>
  </si>
  <si>
    <t>20h30 P.Vincent/clé LCR</t>
  </si>
  <si>
    <t>Adam dine à la maison, FR</t>
  </si>
  <si>
    <t>18h EC/1 inscription</t>
  </si>
  <si>
    <t>Chez B. Perraudin/clé MQ</t>
  </si>
  <si>
    <t>14h Fr, chez FR, promenade Grand Pré</t>
  </si>
  <si>
    <t>Vélo avec Adam</t>
  </si>
  <si>
    <t>Pot chez FR/Aude, Lucy</t>
  </si>
  <si>
    <t>Labo, prise de sang/PSA</t>
  </si>
  <si>
    <t>15h Fr, chez C. Jonville</t>
  </si>
  <si>
    <t>R. Blanc/dossier gym mercredi</t>
  </si>
  <si>
    <t>BAL UQBGP</t>
  </si>
  <si>
    <t>15h Fr, avec FR à Grand Place</t>
  </si>
  <si>
    <t>Courrier Revirée/vélo</t>
  </si>
  <si>
    <t>20h Collectif Moustiques</t>
  </si>
  <si>
    <t>12h Dej Le Café</t>
  </si>
  <si>
    <t>15h Fr, cours cuisine asiatique SMH avec FR</t>
  </si>
  <si>
    <t>FR pour café</t>
  </si>
  <si>
    <t>FR dessert/café à la maison</t>
  </si>
  <si>
    <t>Arrivée Jean-Pierre</t>
  </si>
  <si>
    <t>Dessert avec JP</t>
  </si>
  <si>
    <t>16h30 Noix La Rivière</t>
  </si>
  <si>
    <t>Franck Adiard</t>
  </si>
  <si>
    <t>Golf de Charmeil</t>
  </si>
  <si>
    <t>20h Punjabi Dhaba</t>
  </si>
  <si>
    <t>18h Atelier urbanisme</t>
  </si>
  <si>
    <t>13h30 Adam, Lucy avec FR</t>
  </si>
  <si>
    <t>16h FR récupère Adam et Lucy</t>
  </si>
  <si>
    <t>14h Fr, Marie, Annie Scrabble</t>
  </si>
  <si>
    <t>Fr, chez FR pour aider</t>
  </si>
  <si>
    <t>11h Fr, kiné Dr Charon</t>
  </si>
  <si>
    <t>Fr, déj avec Marie Odile</t>
  </si>
  <si>
    <t>18h Fr, kiné Dr Charon</t>
  </si>
  <si>
    <t>14h Fr, avec C.Jonville à Comboire</t>
  </si>
  <si>
    <t>C. Jonville retour Comboire</t>
  </si>
  <si>
    <t>20h15 Tarte chez JP et FR</t>
  </si>
  <si>
    <t>14h30 Fr, De Hui bon Hoa</t>
  </si>
  <si>
    <t>18h Coiffeur Buclos</t>
  </si>
  <si>
    <t>Hotel Ambassador Nice</t>
  </si>
  <si>
    <t>Aude/vêtements bébé</t>
  </si>
  <si>
    <t>FR et JP/prix fenêtres</t>
  </si>
  <si>
    <t>Golf Charmeil/lunettes soleil</t>
  </si>
  <si>
    <t>Fr, chez FR et JP</t>
  </si>
  <si>
    <t>20h25 Dém Meylan</t>
  </si>
  <si>
    <t>Café chez Richard</t>
  </si>
  <si>
    <t>Picnic Château Arnoud</t>
  </si>
  <si>
    <t>Café St André les Alpes</t>
  </si>
  <si>
    <t>Visite Entrevaux</t>
  </si>
  <si>
    <t>16h30 Arr Nice</t>
  </si>
  <si>
    <t>Diner Milo's</t>
  </si>
  <si>
    <t>Petit dej Nice</t>
  </si>
  <si>
    <t>Marché aux Fleurs</t>
  </si>
  <si>
    <t>Promenade des Anglais</t>
  </si>
  <si>
    <t>Dej Milo's</t>
  </si>
  <si>
    <t>balade Promenade</t>
  </si>
  <si>
    <t>Hotel St Christophe Aix</t>
  </si>
  <si>
    <t>achat veste Fr</t>
  </si>
  <si>
    <t>achat polo Gant Alain</t>
  </si>
  <si>
    <t>Diner La Fontaine</t>
  </si>
  <si>
    <t>10h Dép Nice</t>
  </si>
  <si>
    <t>Cimetière Ritorte Hyères</t>
  </si>
  <si>
    <t>Déj Toulon</t>
  </si>
  <si>
    <t>Crcuit Castelet</t>
  </si>
  <si>
    <t>17h30 Arr Aix</t>
  </si>
  <si>
    <t>Diner La Saf restaurant sénégalais</t>
  </si>
  <si>
    <t>9h30 Dép Aix</t>
  </si>
  <si>
    <t>Petit dej Manosque</t>
  </si>
  <si>
    <t>Les Mées</t>
  </si>
  <si>
    <t>Dej Les Méees</t>
  </si>
  <si>
    <t>Gap</t>
  </si>
  <si>
    <t>La Mure</t>
  </si>
  <si>
    <t>Dej Arrêt Mougins</t>
  </si>
  <si>
    <t>10h30 Adam avec Aude, Lucy</t>
  </si>
  <si>
    <t>11h30 Carrefour</t>
  </si>
  <si>
    <t>12h30 Dej Le Café</t>
  </si>
  <si>
    <t>Balade parc</t>
  </si>
  <si>
    <t>14h Free/nouvelle SIM</t>
  </si>
  <si>
    <t>11h Fnac/Free</t>
  </si>
  <si>
    <t>16h15 Aude, Lucy récupèrent Adam</t>
  </si>
  <si>
    <t>Natacha tissus</t>
  </si>
  <si>
    <t>Clé pour Karima</t>
  </si>
  <si>
    <t>Courrier Mme Salen</t>
  </si>
  <si>
    <t>21h Fr, Dr Jourdan Jambon</t>
  </si>
  <si>
    <t>Castorama/étiquettes</t>
  </si>
  <si>
    <t>Eau Vive/cranberry</t>
  </si>
  <si>
    <t>16h D.Ducrocq</t>
  </si>
  <si>
    <t>20h15 Proença vaccins</t>
  </si>
  <si>
    <t>13h02 Dép Vendée Globe</t>
  </si>
  <si>
    <t>Hotel Campanile Dijon Nord</t>
  </si>
  <si>
    <t>18h IQ Haut Meylan</t>
  </si>
  <si>
    <t>14h Fr, Marie, Poste</t>
  </si>
  <si>
    <t>puis couture</t>
  </si>
  <si>
    <t>15h30 Fr, échographie Meylan</t>
  </si>
  <si>
    <t>Elections américaines</t>
  </si>
  <si>
    <t>Déj chez Amblard</t>
  </si>
  <si>
    <t>10h40 Dép Dijon</t>
  </si>
  <si>
    <t>18h45 Arr Meylan</t>
  </si>
  <si>
    <t>13h45 Dém Meylan</t>
  </si>
  <si>
    <t>17h30 Arr Dijon</t>
  </si>
  <si>
    <t>20h Collectif/journal IQ</t>
  </si>
  <si>
    <t>20h Kev &amp; Gad Zénith Dijon</t>
  </si>
  <si>
    <t>Carrefour Dijon/pneu, gasole</t>
  </si>
  <si>
    <t>19h Russe</t>
  </si>
  <si>
    <t>C. Aude</t>
  </si>
  <si>
    <t>10h Casto avec Rozenn</t>
  </si>
  <si>
    <t>Montage tréteaux</t>
  </si>
  <si>
    <t>19h Diner chez Picards</t>
  </si>
  <si>
    <t>12h30 Déj chez C. Jonville</t>
  </si>
  <si>
    <t>11h30 Pot Jardins</t>
  </si>
  <si>
    <t>avec Marc, Inès, M&amp;MF Bée</t>
  </si>
  <si>
    <t>19h Projet PLM Ayguinards</t>
  </si>
  <si>
    <t>M&amp;MF Bée/tickets Foire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</si>
  <si>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</si>
  <si>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</si>
  <si>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</si>
  <si>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</si>
  <si>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</si>
  <si>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</si>
  <si>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</si>
  <si>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Aout 2017</t>
  </si>
  <si>
    <t>Septembre 2017</t>
  </si>
  <si>
    <t>Octobre 2017</t>
  </si>
  <si>
    <t>Novembre 2017</t>
  </si>
  <si>
    <t>Décembre 2017</t>
  </si>
  <si>
    <t>Fr, Leader Price</t>
  </si>
  <si>
    <t>Fr , local AVF</t>
  </si>
  <si>
    <t>15h Foire Grenoble</t>
  </si>
  <si>
    <t>Décès Florent Mougel</t>
  </si>
  <si>
    <t>19h Apéro AVF</t>
  </si>
  <si>
    <t>14h Fr, Annie Ikéa</t>
  </si>
  <si>
    <t>BPA/DL</t>
  </si>
  <si>
    <t>17h Fr, Dr Charon kiné</t>
  </si>
  <si>
    <t>18h30, j'ai voulu aller au CA de Lahgglo, mais il y avait un bouchon sur la Rocade Sud suite à un accident</t>
  </si>
  <si>
    <t>19h30 Fr, couture</t>
  </si>
  <si>
    <t>9h30 Forum déchets</t>
  </si>
  <si>
    <t>Prisme Seyssins</t>
  </si>
  <si>
    <t>18h30 AG Les Terrasses</t>
  </si>
  <si>
    <t>LCR/lumière</t>
  </si>
  <si>
    <t>Garage/radios,sac</t>
  </si>
  <si>
    <t>9h Fr, Dr Charon kiné</t>
  </si>
  <si>
    <t>13h45 Fr, échographie Grenoble</t>
  </si>
  <si>
    <t>13h Fr, Dr Charon kiné</t>
  </si>
  <si>
    <t>Marché St Bruno/étui tél</t>
  </si>
  <si>
    <t>14h Livia Monteiller</t>
  </si>
  <si>
    <t>15h Fabrice Nigro</t>
  </si>
  <si>
    <t>20h Crèperie de Gordes</t>
  </si>
  <si>
    <t>18h45 Ayline et Juanmanual</t>
  </si>
  <si>
    <t>Vote primaire</t>
  </si>
  <si>
    <t>Aurélie/aspirateur</t>
  </si>
  <si>
    <t>Pot au 5</t>
  </si>
  <si>
    <t>Sandrine, Emmanuelle, Marie-Claude, Jab, Marie Hélène</t>
  </si>
  <si>
    <t>13h45 Musée/Kandinsky</t>
  </si>
  <si>
    <t>Fr et Marie-Hélène/Paquet Jardin</t>
  </si>
  <si>
    <t>Fillon-Juppé</t>
  </si>
  <si>
    <t>10h Fr, Balnéo kiné</t>
  </si>
  <si>
    <t>12h40 Fr, Dr Charon kiné</t>
  </si>
  <si>
    <t>14fh Fr, Marie, Annie Grand Place</t>
  </si>
  <si>
    <t>15h20 Fr, Dr Charon kiné</t>
  </si>
  <si>
    <t>17h30 VAA</t>
  </si>
  <si>
    <t>18h30 Fr, chant AVF avec Marie</t>
  </si>
  <si>
    <t>9h Carrefour/Mr Grosjean</t>
  </si>
  <si>
    <t>Skpe Alice</t>
  </si>
  <si>
    <t>16h Atelier poterie</t>
  </si>
  <si>
    <t>Centre tech/Mr Marchand</t>
  </si>
  <si>
    <t>9h Carrefour tables/chaises</t>
  </si>
  <si>
    <t>14h30 Fr, Connaissance du Monde La Perse avec Marie Mathieu</t>
  </si>
  <si>
    <t>avec camionnette Carrefour Fiat 12 m3 (42 € +1.80 € de gas oil)</t>
  </si>
  <si>
    <t>14h30 Nettoyage tables/chaises avec F.Legait</t>
  </si>
  <si>
    <t>J. Michalowicz/licences</t>
  </si>
  <si>
    <t>Béalières C.Bouchet</t>
  </si>
  <si>
    <t>Dist Meylan Notre Ville</t>
  </si>
  <si>
    <t>Fr, Passion Beauté</t>
  </si>
  <si>
    <t>En ville, Galeries/bracelet</t>
  </si>
  <si>
    <t>11h Marcelle Sala</t>
  </si>
  <si>
    <t>12h30 Déj La Montagne</t>
  </si>
  <si>
    <t>Balade Villard</t>
  </si>
  <si>
    <t>17h30 Meyan</t>
  </si>
  <si>
    <t>Déposer Marcelle</t>
  </si>
  <si>
    <t>20h30 Johann nous amène Adam</t>
  </si>
  <si>
    <t>17h Fr, balnéo kiné Montbonnot</t>
  </si>
  <si>
    <t xml:space="preserve">     </t>
  </si>
  <si>
    <t>MNV à Nathalie Blanc</t>
  </si>
  <si>
    <t>Skype La Bresse</t>
  </si>
  <si>
    <t>12h30 Fr, lecture maternelle Grand Pré</t>
  </si>
  <si>
    <t>14h Fr, Annie, Marie rami</t>
  </si>
  <si>
    <t>15h45 Mr Dondeyne DIF  fenêtres Richard</t>
  </si>
  <si>
    <t>16h45 Aude récupère Adam</t>
  </si>
  <si>
    <t>17h40 Fr, kiné Dr Charon</t>
  </si>
  <si>
    <t>22h Gym aquatique</t>
  </si>
  <si>
    <t>12h Fr, balnéo kiné</t>
  </si>
  <si>
    <t>Fr, Poste/ colis Alice</t>
  </si>
  <si>
    <t>18h Horizons</t>
  </si>
  <si>
    <t>12h45 Fr, Dr Jourdan Jambon</t>
  </si>
  <si>
    <t>19h30 Diner chez C. Jonville</t>
  </si>
  <si>
    <t>18h Fr, AVF réunion</t>
  </si>
  <si>
    <t>10h Jardins</t>
  </si>
  <si>
    <t>Début Fabrizio</t>
  </si>
  <si>
    <t>vandalisme</t>
  </si>
  <si>
    <t>14h Fr, Ingotex avec MF Bée</t>
  </si>
  <si>
    <t>17h C. Jonville/comptes syndic</t>
  </si>
  <si>
    <t>Maupertuis/Haut Meylan</t>
  </si>
  <si>
    <t>9h15 Eveil corporel</t>
  </si>
  <si>
    <t>MQ/EC/par erreur</t>
  </si>
  <si>
    <t>Fr, Mairie docs AVF</t>
  </si>
  <si>
    <t>Poste/bd des Alpes</t>
  </si>
  <si>
    <t>Natacha/Comboire</t>
  </si>
  <si>
    <t>Diner Flunch</t>
  </si>
  <si>
    <t>14h30 Fr, balnéo kiné</t>
  </si>
  <si>
    <t>15h Fr, Clinique Mutualiste</t>
  </si>
  <si>
    <t>choc petit orteil gauche</t>
  </si>
  <si>
    <t>radio</t>
  </si>
  <si>
    <t>pharmacie</t>
  </si>
  <si>
    <t>10h Fr, Clinique Mut</t>
  </si>
  <si>
    <t>interprétation</t>
  </si>
  <si>
    <t>Déj Atlantic Oak</t>
  </si>
  <si>
    <t>Brie Angonnes Rozenn</t>
  </si>
  <si>
    <t>17h45 La Fine Equipe</t>
  </si>
  <si>
    <t>attente mais d'interprétation</t>
  </si>
  <si>
    <t>13h30 Mairie/conventions</t>
  </si>
  <si>
    <t>Décathlon/balles tennis</t>
  </si>
  <si>
    <t>En ville/habits bébé et Nespresso</t>
  </si>
  <si>
    <t>Poste/central poste</t>
  </si>
  <si>
    <t>Poste/boulangerie</t>
  </si>
  <si>
    <t xml:space="preserve">Poste/ Colis </t>
  </si>
  <si>
    <t>14h Fr, balnéo kiné</t>
  </si>
  <si>
    <t>Fr, CC et marché</t>
  </si>
  <si>
    <t>En ville: Galeries, cordonnier, Darjeeling</t>
  </si>
  <si>
    <t>13h30 Manuela</t>
  </si>
  <si>
    <t>14h30 Alison Resta interview</t>
  </si>
  <si>
    <t>Sapin de Noël</t>
  </si>
  <si>
    <t>9h Mairie</t>
  </si>
  <si>
    <t>Questions pour un Champion</t>
  </si>
  <si>
    <t>C. Mayet/chèque F.Nigro</t>
  </si>
  <si>
    <t>12h20 Pilates</t>
  </si>
  <si>
    <t>Aude et Adam/gateaux</t>
  </si>
  <si>
    <t>Stressless St Egrève</t>
  </si>
  <si>
    <t>20h Collectif</t>
  </si>
  <si>
    <t>Poste/carte Alice</t>
  </si>
  <si>
    <t>16h30 F. Sarraut/projecteur</t>
  </si>
  <si>
    <t>Fr, en ville avec N.Tinard</t>
  </si>
  <si>
    <t>10h30 Fr, Mairie AVF</t>
  </si>
  <si>
    <t>16h30 Fr, couture Mme Legait</t>
  </si>
  <si>
    <t>Fr, enterrement</t>
  </si>
  <si>
    <t>13h30 Juanmanual et Ayline</t>
  </si>
  <si>
    <t>Marché de Noël CC Buclos</t>
  </si>
  <si>
    <t>13h Marché Noël AVF servir vin chaud</t>
  </si>
  <si>
    <t>Thé avec F.Legait et sa femme</t>
  </si>
  <si>
    <t>Début 1 mois Dauphiné</t>
  </si>
  <si>
    <t>Pont en Royans</t>
  </si>
  <si>
    <t>Retour Pont en Royans</t>
  </si>
  <si>
    <t>Fr perd son portable</t>
  </si>
  <si>
    <t>20h15 Meyaln</t>
  </si>
  <si>
    <t>Fr, plainte Gendarmerie</t>
  </si>
  <si>
    <t>Blocage tel Fr</t>
  </si>
  <si>
    <t>Fnac/achat Samsung A5</t>
  </si>
  <si>
    <t>18h Mairie Collectif Buclos: vigilance citoyenne pacifique</t>
  </si>
  <si>
    <t>Me</t>
  </si>
  <si>
    <t>Ma</t>
  </si>
  <si>
    <t>Je</t>
  </si>
  <si>
    <t>Ve</t>
  </si>
  <si>
    <t>Sa</t>
  </si>
  <si>
    <t>Lu</t>
  </si>
  <si>
    <t>sept</t>
  </si>
  <si>
    <t>oct</t>
  </si>
  <si>
    <t>nov</t>
  </si>
  <si>
    <t>déc</t>
  </si>
  <si>
    <t>jan</t>
  </si>
  <si>
    <t>fév</t>
  </si>
  <si>
    <t>mars</t>
  </si>
  <si>
    <t>avril</t>
  </si>
  <si>
    <t>juin</t>
  </si>
  <si>
    <t>mai</t>
  </si>
  <si>
    <t>Lu 1</t>
  </si>
  <si>
    <t>Lu 8</t>
  </si>
  <si>
    <t>Lu 5</t>
  </si>
  <si>
    <t>Lu 2</t>
  </si>
  <si>
    <t>Exeptions</t>
  </si>
  <si>
    <t>D. Ducrocq/procuration AG les Terrasses</t>
  </si>
  <si>
    <t>Grand Place/Biotherm</t>
  </si>
  <si>
    <t>10h30 Fr, balnéo kiné</t>
  </si>
  <si>
    <t>JM Favre/70 ex Meylan Votre Ville</t>
  </si>
  <si>
    <t>Réception SIM Françoise</t>
  </si>
  <si>
    <t>Fr, chez C.Jonville/remettre cadeaux venant d'Alice</t>
  </si>
  <si>
    <t>15h30 Macif/cabane jardins</t>
  </si>
  <si>
    <t>12h Fr, Dr Charon kiné</t>
  </si>
  <si>
    <t>Fr, Carrefour/Eau vive</t>
  </si>
  <si>
    <t>BAL/ BAL MQ</t>
  </si>
  <si>
    <t>9h C. Jonville/Mutuelle</t>
  </si>
  <si>
    <t>14h Fr, cadeaux/ Nature et découvertes</t>
  </si>
  <si>
    <t>C. Mourier</t>
  </si>
  <si>
    <t>13h20 Pathé Echirolles</t>
  </si>
  <si>
    <t>Demain tout commence</t>
  </si>
  <si>
    <t>J et M Picard</t>
  </si>
  <si>
    <t>9h30 Aude amène Adam et Lucy</t>
  </si>
  <si>
    <t>M. Proença/porte garage n°52 abimée</t>
  </si>
  <si>
    <t>Déj Adam et Lucy</t>
  </si>
  <si>
    <t>BAL/pharmacie avec Adam</t>
  </si>
  <si>
    <t>Diner Adam et Lucy</t>
  </si>
  <si>
    <t>Diner Aude</t>
  </si>
  <si>
    <t>8h Autodauphiné/pneux neige</t>
  </si>
  <si>
    <t>Plaque interphone avec Mr Saez</t>
  </si>
  <si>
    <t>20h Les Glaciers/Ayguinards</t>
  </si>
  <si>
    <t>7h45 Dép Aude pour La Bresse</t>
  </si>
  <si>
    <t>Aude dort chez ses parents</t>
  </si>
  <si>
    <t>Paye décembre</t>
  </si>
  <si>
    <t>11h Fr, Dr Charon kiné</t>
  </si>
  <si>
    <t>Super U/pharmacie</t>
  </si>
  <si>
    <t>Déj chez JP et F</t>
  </si>
  <si>
    <t>Aude part à Montbéliard</t>
  </si>
  <si>
    <t>Patinoire avec Adam, JP</t>
  </si>
  <si>
    <t>Séverine</t>
  </si>
  <si>
    <t>Diner chez JP et F</t>
  </si>
  <si>
    <t>Retour Aude</t>
  </si>
  <si>
    <t>FR chez Séverine</t>
  </si>
  <si>
    <t>Installation salle</t>
  </si>
  <si>
    <t>Ciné Adam Vagney</t>
  </si>
  <si>
    <t>Diner chez JP et FR</t>
  </si>
  <si>
    <t>avec Bertrand, Titi/Nawan, Johann, Santosh, maman Titi</t>
  </si>
  <si>
    <t>32 pers + 6 enfants</t>
  </si>
  <si>
    <t>13 pers + 2 enfants</t>
  </si>
  <si>
    <t>Johann, Aude, Santosh à Gérardmer</t>
  </si>
  <si>
    <t>Déj chez JP et FR</t>
  </si>
  <si>
    <t>Montbéliard</t>
  </si>
  <si>
    <t>13h30 Dép La Bresse</t>
  </si>
  <si>
    <t>Déj aire L'isle d'Abeau</t>
  </si>
  <si>
    <t>Arr La Bresse</t>
  </si>
  <si>
    <t>Diner aire l'Isle d'Abeau</t>
  </si>
  <si>
    <t>Aire Poulet de Bresse</t>
  </si>
  <si>
    <t>Aire Dôle</t>
  </si>
  <si>
    <t>Dép Bertrand, Titi, Nawan, maman Titi</t>
  </si>
  <si>
    <t>avec Santosh</t>
  </si>
  <si>
    <t>17h40 Fr, Dr Charon kiné</t>
  </si>
  <si>
    <t>14h Chez A. di Sante</t>
  </si>
  <si>
    <t>Mairie/BAL UQBGP</t>
  </si>
  <si>
    <t>Johann à la cave</t>
  </si>
  <si>
    <t xml:space="preserve">Balade à Uriage </t>
  </si>
  <si>
    <t>Johann/étagères cave</t>
  </si>
  <si>
    <t>12h25 Pilates</t>
  </si>
  <si>
    <t>Réveillon Espace Familles La Bresse</t>
  </si>
  <si>
    <t>Déj Espace Familles La Bresse</t>
  </si>
  <si>
    <t>16h Fr, Dr Charon kiné</t>
  </si>
  <si>
    <t>Combe Gourmande d'Uriage</t>
  </si>
  <si>
    <t>Arr JP et F Richard</t>
  </si>
  <si>
    <t>Sanrine Réinnéis</t>
  </si>
  <si>
    <t>JP et F. Richard/déssert</t>
  </si>
  <si>
    <t>16h25 Chavant</t>
  </si>
  <si>
    <t>Papa et Maman 2</t>
  </si>
  <si>
    <t>Fr, chez FR/chaise, jouets</t>
  </si>
  <si>
    <t>13h Fr, Carrefour</t>
  </si>
  <si>
    <t>Aude, Adam, Lucy, FR et JP</t>
  </si>
  <si>
    <t>16h30 Noël enfants</t>
  </si>
  <si>
    <t>14h MQ C. Huberson</t>
  </si>
  <si>
    <t>10h Fr, formation tablette</t>
  </si>
  <si>
    <t>F. Richard/clé, surgelés</t>
  </si>
  <si>
    <t>F.Richard/surgelés</t>
  </si>
  <si>
    <t>Fr, chez FR/comptes</t>
  </si>
  <si>
    <t>Fr, Paquet Jardin/cadeaux</t>
  </si>
  <si>
    <t>10h30 C.Jonville/appt Lyon</t>
  </si>
  <si>
    <t>Bertrand Richard/pot et wifi</t>
  </si>
  <si>
    <t>12h Déj Les Terrasses</t>
  </si>
  <si>
    <t>13h30 Fr, avec FR Grand Place</t>
  </si>
  <si>
    <t>14h Fermer MQ</t>
  </si>
  <si>
    <t>12h25 Pilates/MQ</t>
  </si>
  <si>
    <t>Banque cash/rentrer Twingo</t>
  </si>
  <si>
    <t>N. Liégeois/1 inscription</t>
  </si>
  <si>
    <t>Pharmacie/CC</t>
  </si>
  <si>
    <t>Fr, café chez FR</t>
  </si>
  <si>
    <t>Dép JP- F Richard pour Lyon et La Bresse</t>
  </si>
  <si>
    <t>10h45 Fr, dermato Mbt</t>
  </si>
  <si>
    <t>12h35 Arr Bernard et MF</t>
  </si>
  <si>
    <t>Boulangerie/galette</t>
  </si>
  <si>
    <t>15h15 Fr, avec MF</t>
  </si>
  <si>
    <t>ciné"Primaire"</t>
  </si>
  <si>
    <t>16h Chez A. di Sante</t>
  </si>
  <si>
    <t>9h30 Dép Bernard et MF</t>
  </si>
  <si>
    <t>Défaire arbre Noël</t>
  </si>
  <si>
    <t>14h Fr, Marie,Annie scrabble</t>
  </si>
  <si>
    <t>14h30 Dr Moiroud puis boulangerie (galette)</t>
  </si>
  <si>
    <t>il neigeote</t>
  </si>
  <si>
    <t>10h Fr, AVF cadre</t>
  </si>
  <si>
    <t>19h Vœux du Maire</t>
  </si>
  <si>
    <t>Pissard/affutage 4 couteaux</t>
  </si>
  <si>
    <t>Sype Alice</t>
  </si>
  <si>
    <t>19h Fr, pilates Bérivière</t>
  </si>
  <si>
    <t>18h30 Apéro chez Gobron</t>
  </si>
  <si>
    <t>BPA/Buro +/Carrefour</t>
  </si>
  <si>
    <t>Fr, Buro +</t>
  </si>
  <si>
    <t>15h Fr, balnéo kiné/à sec</t>
  </si>
  <si>
    <t>13h30 Coiffeur Grand Pré</t>
  </si>
  <si>
    <t>Pneux neige sur Twingo</t>
  </si>
  <si>
    <t>N. Tinard/couture</t>
  </si>
  <si>
    <t>18h30 PLM</t>
  </si>
  <si>
    <t>à Hotel Mercure</t>
  </si>
  <si>
    <t>il neige (10 cm)</t>
  </si>
  <si>
    <t>Poste/Uniformation</t>
  </si>
  <si>
    <t>17h30 Partage BD/MQ</t>
  </si>
  <si>
    <t>20h30 MQ/clé,projecteur</t>
  </si>
  <si>
    <t>Tisane chez C.Jonville/antibiotique</t>
  </si>
  <si>
    <t>La Noisette/galette</t>
  </si>
  <si>
    <t>13h Fr, Dr, Médecins 7/7</t>
  </si>
  <si>
    <t>12h30 Adam(malade) et Aude</t>
  </si>
  <si>
    <t>14h Fr, Annie et Marie scrabble</t>
  </si>
  <si>
    <t>Abandon de la vente du terrain de la crèche des Buclos et annonce du projet d'une seule commune avec La Tronche et Corenc</t>
  </si>
  <si>
    <t>Fr, CC avec Adam</t>
  </si>
  <si>
    <t>Tour en vélo avec Adam</t>
  </si>
  <si>
    <t>Adam déj à la maison</t>
  </si>
  <si>
    <t>19h30 Mairie/ réunion sur regroupement 3 communes</t>
  </si>
  <si>
    <t>MJ Schoeni/Courrier-tisane</t>
  </si>
  <si>
    <t>18h30 Fr, Dr Moiroud</t>
  </si>
  <si>
    <t>Déposer F.Sarraut aux Ayguinards+Bluray</t>
  </si>
  <si>
    <t>Arr F.Richard</t>
  </si>
  <si>
    <t>J. Michalowicz/licence</t>
  </si>
  <si>
    <t>F. Richard/café</t>
  </si>
  <si>
    <t>15h Fr, P.Alliou</t>
  </si>
  <si>
    <t>18h Comité Usagers Déchets</t>
  </si>
  <si>
    <t>16h37 Arr Armel Le Cléac'h</t>
  </si>
  <si>
    <t>Vendée Globe</t>
  </si>
  <si>
    <t>14h30 Fr, balnéo kiné/à sec</t>
  </si>
  <si>
    <t>Fr, poste/colis Alice, SG</t>
  </si>
  <si>
    <t>Copy Meylan/Pilates</t>
  </si>
  <si>
    <t>Trump Président</t>
  </si>
  <si>
    <t>11h A. Bornard</t>
  </si>
  <si>
    <t>14h Chez C.Jonville/méd-brioche</t>
  </si>
  <si>
    <t>Fr, pharma/biblio</t>
  </si>
  <si>
    <t>Tissu/Castorama</t>
  </si>
  <si>
    <t>16h30 Il a déjà tes yeux</t>
  </si>
  <si>
    <t>Fr, Clinique Belledonne/analyse urine</t>
  </si>
  <si>
    <t>Fenêtres chez Richard</t>
  </si>
  <si>
    <t>Hamon en tête</t>
  </si>
  <si>
    <t>19h30 Restaurant Notte e Di avec Ayline/Juanmanual</t>
  </si>
  <si>
    <t>Tisane à la maison avec Ayline et Juanmanual, Sanrine rentre à la maison. Nous ramenons Ayline et Juanmanual à leur appartement</t>
  </si>
  <si>
    <t>11h30 Fr, balnéo kiné/à sec</t>
  </si>
  <si>
    <t>Primaire gauche</t>
  </si>
  <si>
    <t>18h30 Collectif à la maison: M. Collet, P. Bodiglio, JY Courcoux, F. Béraud, B. Perradin, C. Favre</t>
  </si>
  <si>
    <t>12h Fr, déj avec Marie Odile/Fournil St Nicolas</t>
  </si>
  <si>
    <t>11h30 Pilates/planches</t>
  </si>
  <si>
    <t>Dessin peinture/JB Perrin</t>
  </si>
  <si>
    <t>15h Amener C.Jonville à l'hopital avec François</t>
  </si>
  <si>
    <t>14h30 Fr, Micheline Lecoq/de Narbonne</t>
  </si>
  <si>
    <t>Fr, marche Meylan</t>
  </si>
  <si>
    <t>F.Richard/débat primaire</t>
  </si>
  <si>
    <t>DIF/volet roulant-porte garage</t>
  </si>
  <si>
    <t>16h30 Aller chercher C.Jonville</t>
  </si>
  <si>
    <t>10h Wanheim/Perraudin</t>
  </si>
  <si>
    <t xml:space="preserve">Carrefour </t>
  </si>
  <si>
    <t>F. Richard/Créativa</t>
  </si>
  <si>
    <t>12h19 Fr, dép pour Créativa avec F. Richard</t>
  </si>
  <si>
    <t>Réception medecine balls de Casals Sport</t>
  </si>
  <si>
    <t>14h S.Bellini/Gymn Buclos/ medecine balls dans l'armoire du gymnase/ avec aussi P. Vincent, ses 2 enfants et un copain</t>
  </si>
  <si>
    <t>19h15 Apéro chez Sandrine</t>
  </si>
  <si>
    <t>Bol Ayguinards</t>
  </si>
  <si>
    <t>16h Chauffage LCR</t>
  </si>
  <si>
    <t>Tisane chez Sandrine</t>
  </si>
  <si>
    <t>Capucins/Peinturlure</t>
  </si>
  <si>
    <t>18h Fr, Capucine</t>
  </si>
  <si>
    <t>Hamon gagne</t>
  </si>
  <si>
    <t>13h30 Fr, balnéo kiné/à sec</t>
  </si>
  <si>
    <t>Poste/BAL</t>
  </si>
  <si>
    <t>Fr, CC/pharma</t>
  </si>
  <si>
    <t>18h15 Fr, chorale</t>
  </si>
  <si>
    <t>A.Bornard/projecteur</t>
  </si>
  <si>
    <t>11h45 Fr, Dr Chung Minh</t>
  </si>
  <si>
    <t>9h15 Mr Pen/EC</t>
  </si>
  <si>
    <t>Gendarmerie/porte garage</t>
  </si>
  <si>
    <t>18h50 Russe</t>
  </si>
  <si>
    <t>Chauffage LCR</t>
  </si>
  <si>
    <t>Gendarmes dans les garages</t>
  </si>
  <si>
    <t>Mousse Comfort/Ingotex</t>
  </si>
  <si>
    <t>Fr, chez F. Richard/Aude/Adam/Lucy</t>
  </si>
  <si>
    <t>12h45 Déj Crèperie de Gordes</t>
  </si>
  <si>
    <t>Tissu/café/pain</t>
  </si>
  <si>
    <t>17h Fr, balnéo kiné</t>
  </si>
  <si>
    <t>21h Chez Mr Viola/ livres Russe</t>
  </si>
  <si>
    <t>Fr, AVF/gateaux</t>
  </si>
  <si>
    <t>Mousse Confort/mousse tour de lit</t>
  </si>
  <si>
    <t>16h Fr, Marie en ville</t>
  </si>
  <si>
    <t>14h Fr, kiné balnéo/à sec</t>
  </si>
  <si>
    <t>11h Fr, balnéo kiné/à sec</t>
  </si>
  <si>
    <t>10h Fr, crèpes Mme Bonnefond</t>
  </si>
  <si>
    <t>17h20 Fr, Dr Charon kiné</t>
  </si>
  <si>
    <t>13h Dej Le Café Carrefour</t>
  </si>
  <si>
    <t>Pot Café Express</t>
  </si>
  <si>
    <t>Mercerie Corenc</t>
  </si>
  <si>
    <t xml:space="preserve">  n            </t>
  </si>
  <si>
    <t xml:space="preserve">       </t>
  </si>
  <si>
    <t>19h Diner Picard/Bée</t>
  </si>
  <si>
    <t>Pot Quintessence</t>
  </si>
  <si>
    <t>18h IQ Ayguinards</t>
  </si>
  <si>
    <t>16h Fr, Dr Poinsignon rhumato</t>
  </si>
  <si>
    <t>14h Fr, Marie Annie scrabble, conférence Fillon</t>
  </si>
  <si>
    <t>18h15 Fr, info participantes sur pas de cours couture avec Nicola Tinard et Marie Mathieu</t>
  </si>
  <si>
    <t>13h30 Fr, Marie faire des crèpes (25)</t>
  </si>
  <si>
    <t>Fr, faire crèpes avec Marie (35)</t>
  </si>
  <si>
    <t>DIF/portes garages</t>
  </si>
  <si>
    <t>Emmaüs/Placard russe</t>
  </si>
  <si>
    <t>13h30 Aude nous amène Adam</t>
  </si>
  <si>
    <t>20h30 Aude récupère Adam</t>
  </si>
  <si>
    <t>8h Signaleur</t>
  </si>
  <si>
    <t>Cross Enfants malades</t>
  </si>
  <si>
    <t>19h30 AVF soirée crèpes</t>
  </si>
  <si>
    <t>17h30 Prépa soirée crèpes AVF</t>
  </si>
  <si>
    <t>13h Déj Le Café</t>
  </si>
  <si>
    <t>Fr, biblio/pharma</t>
  </si>
  <si>
    <t>Délissime St Ismier Agora</t>
  </si>
  <si>
    <t>Tisane chez C. Jonville</t>
  </si>
  <si>
    <t>Le Touvet/envol parapentes</t>
  </si>
  <si>
    <t>16h30 Fr, balnéo kiné</t>
  </si>
  <si>
    <t>11h30 Fr, IRM Crolles</t>
  </si>
  <si>
    <t>15h Tohu bohu MQ</t>
  </si>
  <si>
    <t>14h Marie Poste scrabble</t>
  </si>
  <si>
    <t>15h Fr, chez Asti 14 av des 4 chemins</t>
  </si>
  <si>
    <t>MQ/ M. Stermann/BAL</t>
  </si>
  <si>
    <t>17h30 Mairie Carnaval</t>
  </si>
  <si>
    <t>Pharmacie/toux Fr</t>
  </si>
  <si>
    <t>11h SG Mr Biet Ayguinards</t>
  </si>
  <si>
    <t>18h30 CA Lahgglo SMH 4 rue Chopin avec Michèle Jarrige et Brigitte Perluss (Ile d'Amour)</t>
  </si>
  <si>
    <t>Mr Dondeyne/100 €</t>
  </si>
  <si>
    <t>Déj Crolles Brioche dorée</t>
  </si>
  <si>
    <t>B.Perraudin/projecteur</t>
  </si>
  <si>
    <t>MQ/ affiches, BAL</t>
  </si>
  <si>
    <t>CC/ bouch/boul</t>
  </si>
  <si>
    <t>Réparer TV Bargeton</t>
  </si>
  <si>
    <t>Labo hémocult/dist aff film</t>
  </si>
  <si>
    <t>Labo/hémocult 1 Fr</t>
  </si>
  <si>
    <t>Labo Hémocult 2 Fr</t>
  </si>
  <si>
    <t>Mme Bargeton/chocolats</t>
  </si>
  <si>
    <t>15h30 Fr, Dr Baillet Hopital Sud</t>
  </si>
  <si>
    <t>16h25 Fr, Dr Hanimaoui</t>
  </si>
  <si>
    <t>14h Fr, balnéo kiné/à sec</t>
  </si>
  <si>
    <t>Poste/colis Alice7.65 kg/bd des Alpes</t>
  </si>
  <si>
    <t>14h Fr, Dr Descour</t>
  </si>
  <si>
    <t>M. Mathieu/marche</t>
  </si>
  <si>
    <t>Radio La Batie/résultats</t>
  </si>
  <si>
    <t>11h Fr, Radiologie La Batie</t>
  </si>
  <si>
    <t>Fnac/Artaud, Mac Do</t>
  </si>
  <si>
    <t>Achat lit 160 cm Maison de la Literie St Egrève</t>
  </si>
  <si>
    <t>Fnac/Smartbox anniv Simon</t>
  </si>
  <si>
    <t>G. Giambra/prises chambre</t>
  </si>
  <si>
    <t>Yvrai/achat fauteuil Strssless</t>
  </si>
  <si>
    <t>13h Atlantic Oak SMH</t>
  </si>
  <si>
    <t>9h45 Fr, écho abdo en ville</t>
  </si>
  <si>
    <t>14h Fr, balnéo  kiné/à sec</t>
  </si>
  <si>
    <t>13h Fr, balnéo kiné/Piscine</t>
  </si>
  <si>
    <t>SG/ code Ebène</t>
  </si>
  <si>
    <t>Labo Granier, CBU Fr</t>
  </si>
  <si>
    <t>Grand Frais</t>
  </si>
  <si>
    <t>9h Fr, Scanner sacro-iliaque Crolles</t>
  </si>
  <si>
    <t>14h Fr, Marie marche, télé</t>
  </si>
  <si>
    <t>9h Biennale</t>
  </si>
  <si>
    <t>14h Place Verdun</t>
  </si>
  <si>
    <t>15h15 Fr, coiffeur Revirée</t>
  </si>
  <si>
    <t>18h PLH Métro</t>
  </si>
  <si>
    <t>11h Fr, SOS Médecins</t>
  </si>
  <si>
    <t>Leclercq Comboire/Petit Bateau</t>
  </si>
  <si>
    <t>Natacha Comboire</t>
  </si>
  <si>
    <t>Pharmacie La Mandragore</t>
  </si>
  <si>
    <t>15h50 L'Ascension Chavant</t>
  </si>
  <si>
    <t>19h Concertation PLM Maison de la Musique</t>
  </si>
  <si>
    <t>12h Fr, déj Marie Odile Fournil St Nicolas</t>
  </si>
  <si>
    <t>15h SG/ Mme Simon/Orchidée/carte Visa Premier</t>
  </si>
  <si>
    <t>16h Fr, Marie marche</t>
  </si>
  <si>
    <t>Marie dine à la maison</t>
  </si>
  <si>
    <t>Changement pour compteur Linky</t>
  </si>
  <si>
    <t>16h Fr, Marie à Comboire</t>
  </si>
  <si>
    <t>8h10 Explosion</t>
  </si>
  <si>
    <t>SG/ compte courant Orchidée</t>
  </si>
  <si>
    <t>12H Déj Le Café</t>
  </si>
  <si>
    <t>Carrefour/vin blanc</t>
  </si>
  <si>
    <t>A. Bornard/BAL</t>
  </si>
  <si>
    <t>Fête Françoise</t>
  </si>
  <si>
    <t>15h Aude et Adam</t>
  </si>
  <si>
    <t>Charlotte</t>
  </si>
  <si>
    <t>La Noisette/chocolats</t>
  </si>
  <si>
    <t>17h Chez M. Sala/ fr fait un pompon</t>
  </si>
  <si>
    <t>18h Fr, Dr Charon kiné</t>
  </si>
  <si>
    <t>14h30 Fr, hopital/ pas de rdv</t>
  </si>
  <si>
    <t>17h30 Fr, hopital</t>
  </si>
  <si>
    <t>15h30 Fr, chez Marie</t>
  </si>
  <si>
    <t>17h Echo du Habert</t>
  </si>
  <si>
    <t>14h30 Fr, balnéo kiné piscine</t>
  </si>
  <si>
    <t>18h15 Russe</t>
  </si>
  <si>
    <t>18h SDVL Horizons</t>
  </si>
  <si>
    <t>8h30 Dr Mansard/hopital</t>
  </si>
  <si>
    <t>Analyse sang et urine</t>
  </si>
  <si>
    <t>Dist Echo du Habert</t>
  </si>
  <si>
    <t>14h Fr, Annie Ikéa, Paquet Jardins</t>
  </si>
  <si>
    <t>Eybens circuit Rallyer Brié</t>
  </si>
  <si>
    <t>GEM librairie</t>
  </si>
  <si>
    <t>Hopital résultats/Dr Mansard</t>
  </si>
  <si>
    <t xml:space="preserve">                    </t>
  </si>
  <si>
    <t>20h Biviers atelier numérique avec Fr</t>
  </si>
  <si>
    <t>19h Diner Saigon avec Arnoult</t>
  </si>
  <si>
    <t>12 Déj chez C Jonville avec beaux frères</t>
  </si>
  <si>
    <t>11h15 Echographie centre ville</t>
  </si>
  <si>
    <t>Labo CHU</t>
  </si>
  <si>
    <t>Dr Mansard/ordonance</t>
  </si>
  <si>
    <t>Tout pour bébé/pharmacie</t>
  </si>
  <si>
    <t>Rallyer Brié en vélo électrique</t>
  </si>
  <si>
    <t>Tombola/déj</t>
  </si>
  <si>
    <t>table ronde mobilités</t>
  </si>
  <si>
    <t>Vélo à Naturavélo</t>
  </si>
  <si>
    <t>Chamrouse</t>
  </si>
  <si>
    <t>9h G. Giambra/prises chambres</t>
  </si>
  <si>
    <t>14h Fr, Marie et Annie scrabble, rami</t>
  </si>
  <si>
    <t>9h30 G. Giambra/prises chambres</t>
  </si>
  <si>
    <t>G. Giambra jusqu'à 3h45</t>
  </si>
  <si>
    <t>10h30 Fr, hopital sud, infiltration</t>
  </si>
  <si>
    <t>C. Le Gal/Echo allée du Château</t>
  </si>
  <si>
    <t>14h M.Mathieu/confettis</t>
  </si>
  <si>
    <t>Carrefour/sachets</t>
  </si>
  <si>
    <t>MQ/les confettis</t>
  </si>
  <si>
    <t>12h Déj Tonneau de Diogène</t>
  </si>
  <si>
    <t>19h15 Rdv salle audiovisuelle Ayguinards</t>
  </si>
  <si>
    <t>Déchetterie/planche chambre</t>
  </si>
  <si>
    <t>Déchetterie, Eau vive/Festi Dream/Carrefour</t>
  </si>
  <si>
    <t>Horizons/C.Leclercq/Echo</t>
  </si>
  <si>
    <t>D.Barnet/courier</t>
  </si>
  <si>
    <t>G.Giambra/facture prises</t>
  </si>
  <si>
    <t>Carrefour/ Fr, à pied</t>
  </si>
  <si>
    <t>19h Diner Richards</t>
  </si>
  <si>
    <t>9h30 Lucy amenée par Johann</t>
  </si>
  <si>
    <t>13h Johann revient chercher Lucy</t>
  </si>
  <si>
    <t>Carrefour/aide Marie Annick Gobon</t>
  </si>
  <si>
    <t>11h30 Interview M.Gonzalez</t>
  </si>
  <si>
    <t>Fr, Ayguinards shopping</t>
  </si>
  <si>
    <t>17h15 Arr Richards</t>
  </si>
  <si>
    <t>signaleur n°11</t>
  </si>
  <si>
    <t>Fr, arrivée</t>
  </si>
  <si>
    <t>Aide déchargement camionette avec JP, Johann et Aude</t>
  </si>
  <si>
    <t>Pot chez Richard</t>
  </si>
  <si>
    <t>Visite maison St Pierre de Chartreuse</t>
  </si>
  <si>
    <t>16h30 Dr Mansard, hopital</t>
  </si>
  <si>
    <t>7h45 Lucy amenée par Aude</t>
  </si>
  <si>
    <t>Fr, poste/colis Alice</t>
  </si>
  <si>
    <t>Fr, CC avec Lucy</t>
  </si>
  <si>
    <t>Balade avec Lucy</t>
  </si>
  <si>
    <t>17h40 Aude récupère Lucy</t>
  </si>
  <si>
    <t>10h30 Livraison lit 160</t>
  </si>
  <si>
    <t>10h Horizons à MQ Buclos Perrine Schaefner, explication jeux Tohu bohu</t>
  </si>
  <si>
    <t>14h Fr, Marie et Annie Ikéa, Casto</t>
  </si>
  <si>
    <t>20h Collectif moustiques Corenc</t>
  </si>
  <si>
    <t>18h CU déchets Métro</t>
  </si>
  <si>
    <t>15h Fr, Tohu bohu MQ avec Catherine Vogt</t>
  </si>
  <si>
    <t xml:space="preserve">                                                                                                                                                           </t>
  </si>
  <si>
    <t>12h15 Fr, à Romans avec C. Jonville</t>
  </si>
  <si>
    <t>10h30 J.Arnol/lecteur</t>
  </si>
  <si>
    <t>19h Retour Fr</t>
  </si>
  <si>
    <t>19h45 Le Petit Rocher avec Picards</t>
  </si>
  <si>
    <t>avec D.Barnet</t>
  </si>
  <si>
    <t>Déj Les Mélèzes l'Alpe de Grand Serre</t>
  </si>
  <si>
    <t>11h15 Dép Meylan</t>
  </si>
  <si>
    <t>Lac de Laffrey</t>
  </si>
  <si>
    <t>Chgt d'heure (+1h)</t>
  </si>
  <si>
    <t>Festi Dream</t>
  </si>
  <si>
    <t>Darty/son piscine</t>
  </si>
  <si>
    <t>14h Fr, Marie, Annie marche, rami</t>
  </si>
  <si>
    <t>Réparation montre Festina</t>
  </si>
  <si>
    <t>Piscine/nouvelle sono</t>
  </si>
  <si>
    <t>18h CA commun Cluq-Lahgglo au CAUE rue Hébert</t>
  </si>
  <si>
    <t>21h Piscine Buclos/récup ancienne sono</t>
  </si>
  <si>
    <t>10h Fr, AVF et CC</t>
  </si>
  <si>
    <t>15h Fr, Tohu bohu MQ avec C. Vogt</t>
  </si>
  <si>
    <t>Castorama/poignets pilates</t>
  </si>
  <si>
    <t>Perrine/retour jeu</t>
  </si>
  <si>
    <t>Eau vive/Carrefour</t>
  </si>
  <si>
    <t>La Combe Gourmande</t>
  </si>
  <si>
    <t>10h VAE Corenc</t>
  </si>
  <si>
    <t>19h30 Soirée AVF Montbonnot</t>
  </si>
  <si>
    <t>Départ cure C. Jonville</t>
  </si>
  <si>
    <t>avec Marie et Micheline</t>
  </si>
  <si>
    <t>Tisane chez Marie</t>
  </si>
  <si>
    <t>13h Rdv chez C. Jonville</t>
  </si>
  <si>
    <t>Aviron Aiguebelette</t>
  </si>
  <si>
    <t>Pot chez Cath Jonville</t>
  </si>
  <si>
    <t>avec Cath et François Jonville</t>
  </si>
  <si>
    <t>Capucins/Tohu bohu, crèpes</t>
  </si>
  <si>
    <t>18h30 Conseil municipal</t>
  </si>
  <si>
    <t>Copy Meylan/Aff carnaval</t>
  </si>
  <si>
    <t>Distribuer aff carnaval</t>
  </si>
  <si>
    <t>17h Peinture/JB, pots</t>
  </si>
  <si>
    <t>17h30 Fr, sophrologie</t>
  </si>
  <si>
    <t>11h30 Livraison fauteuil Stressless</t>
  </si>
  <si>
    <t>Fr, AVF et CC</t>
  </si>
  <si>
    <t>MQ/ Janine, clés, confettis</t>
  </si>
  <si>
    <t>Fr, Marie, confettis</t>
  </si>
  <si>
    <t>18h Mairie/ Maire</t>
  </si>
  <si>
    <t>Carrefour/sacs, élastiques</t>
  </si>
  <si>
    <t>11h Piscine/10 ans</t>
  </si>
  <si>
    <t>C.Jonville/cadeaux bébé</t>
  </si>
  <si>
    <t>14h Peinture autonome</t>
  </si>
  <si>
    <t>16h Darty/Robot en panne</t>
  </si>
  <si>
    <t>Castorama/bouche trou</t>
  </si>
  <si>
    <t>Couturière en ville/fermée</t>
  </si>
  <si>
    <t>20h Collectif/projet de ville</t>
  </si>
  <si>
    <t>Carrefour/voir sceau,essence</t>
  </si>
  <si>
    <t>Carrefour/Sceau Vileda Wring &amp; Clean Turbo</t>
  </si>
  <si>
    <t>Couturière en ville</t>
  </si>
  <si>
    <t>M.Mathieu à la maison</t>
  </si>
  <si>
    <t>11h45 Dép Meylan</t>
  </si>
  <si>
    <t>Déj Aix les Bains</t>
  </si>
  <si>
    <t>Le Chalet</t>
  </si>
  <si>
    <t>Boisson Challe les Eaux</t>
  </si>
  <si>
    <t>20.28 Naissance Jean à Cayenne, 3.2 kg, par césarienne</t>
  </si>
  <si>
    <t>Castorama/laine d'acier</t>
  </si>
  <si>
    <t>14h Fr, Marie, Annie, marche</t>
  </si>
  <si>
    <t>Gendarmerie/procuration</t>
  </si>
  <si>
    <t>18h Comité déplacement/SMH</t>
  </si>
  <si>
    <t>16h Fr, Gendarmerie, balnéo kiné</t>
  </si>
  <si>
    <t>9h30 MQ/ rangement cuisine</t>
  </si>
  <si>
    <t>BPA/remise 159 chèques</t>
  </si>
  <si>
    <t>Fr, déchetterie</t>
  </si>
  <si>
    <t>20h15 FR diner à la maison</t>
  </si>
  <si>
    <t>11h Veste à SMTC</t>
  </si>
  <si>
    <t>16h Fr, Dr Antoine</t>
  </si>
  <si>
    <t>19h30 Anniv chez Aude</t>
  </si>
  <si>
    <t>Fr, pride rdv coiffeur, pharma</t>
  </si>
  <si>
    <t>Fr, hopital/ordonances</t>
  </si>
  <si>
    <t>Fr, hopital/ordonnances</t>
  </si>
  <si>
    <t>17h30 Résultats hopital</t>
  </si>
  <si>
    <t>Gendarmerie/procuration A.Giambra</t>
  </si>
  <si>
    <t>Fr, pharma/bas contention</t>
  </si>
  <si>
    <t>Réservations</t>
  </si>
  <si>
    <t>Ile Verte/saucissons</t>
  </si>
  <si>
    <t>12h30 Fr, coiffeur/Buclos</t>
  </si>
  <si>
    <t>14h Pot pour Jean</t>
  </si>
  <si>
    <t>10h46 Lyon Part Dieu</t>
  </si>
  <si>
    <t>Ibis Budget Orly aéroport</t>
  </si>
  <si>
    <t>13h Orly</t>
  </si>
  <si>
    <t>17h10 Cayenne</t>
  </si>
  <si>
    <t>TX 570</t>
  </si>
  <si>
    <t>9h21 Grenoble/ TER 17614</t>
  </si>
  <si>
    <t>TER 17762</t>
  </si>
  <si>
    <t>TX 571</t>
  </si>
  <si>
    <t>16h56 Lyon Part Dieu</t>
  </si>
  <si>
    <t>TGV 6619</t>
  </si>
  <si>
    <t>FR, Johann, Aude, Santhosh</t>
  </si>
  <si>
    <t>Chez B. Perraudin/clés, tél</t>
  </si>
  <si>
    <t>Fr, fromagerie Mi Plaine</t>
  </si>
  <si>
    <t>FR, Adam, Lucy, Santhosh/gateau chocolat</t>
  </si>
  <si>
    <t>MA Gobron/cadeau Jean</t>
  </si>
  <si>
    <t>11h16 Lyon Part Dieu</t>
  </si>
  <si>
    <t>16h46 Paris Bercy</t>
  </si>
  <si>
    <t>Taxi pour Orly</t>
  </si>
  <si>
    <t>Balade à Orly</t>
  </si>
  <si>
    <t>Diner Ibis aéroport</t>
  </si>
  <si>
    <t>Dépose bagages Arche</t>
  </si>
  <si>
    <t>Diner Chez Alice et Simon</t>
  </si>
  <si>
    <t>Déjeuner chez Alice</t>
  </si>
  <si>
    <t>Pharmacie de Baduel/Xolair</t>
  </si>
  <si>
    <t>Balade Place des Palmistes</t>
  </si>
  <si>
    <t>Balade  rond point Rectorat</t>
  </si>
  <si>
    <t>Plage Montabo</t>
  </si>
  <si>
    <t>Rond point Baduel</t>
  </si>
  <si>
    <t>Infirmière</t>
  </si>
  <si>
    <t>Balade marché, Place Palmistes</t>
  </si>
  <si>
    <t>avec des amis</t>
  </si>
  <si>
    <t>Balade ¨Place Palmistes</t>
  </si>
  <si>
    <t>Femme de ménage</t>
  </si>
  <si>
    <t>Sage femme</t>
  </si>
  <si>
    <t>Alice hopital ajustement fer</t>
  </si>
  <si>
    <t>Colinne Cépérou</t>
  </si>
  <si>
    <t>Place Palmistes</t>
  </si>
  <si>
    <t>Pot Bar Palmistes</t>
  </si>
  <si>
    <t>Alice de Bordeaux</t>
  </si>
  <si>
    <t>Décès père Annick Blanchet</t>
  </si>
  <si>
    <t>Zoo Guyane Macouria</t>
  </si>
  <si>
    <t>Signature accord Guyane</t>
  </si>
  <si>
    <t>Diner à Oasis Remire Montjolly</t>
  </si>
  <si>
    <t>Dessert au Bar des Palmistes</t>
  </si>
  <si>
    <t>Marché Cayenne</t>
  </si>
  <si>
    <t>Alice et Simon vont voter</t>
  </si>
  <si>
    <t>Fr et Alice vont à Carrefour</t>
  </si>
  <si>
    <t>Alice et Simon vont chez Pierre</t>
  </si>
  <si>
    <t>Fin des barrages</t>
  </si>
  <si>
    <t>Soupe chez Tomylee</t>
  </si>
  <si>
    <t>Barbecue</t>
  </si>
  <si>
    <t>avec Cédric/Coco, Anto, Alice/Jeanne Aya</t>
  </si>
  <si>
    <t>Jeux</t>
  </si>
  <si>
    <t>Alice et Simon au lit</t>
  </si>
  <si>
    <t>Macron/Le Pen au 2ème tour</t>
  </si>
  <si>
    <t>Elections présidentielles</t>
  </si>
  <si>
    <t>Biberon à Jean</t>
  </si>
  <si>
    <t>Balade sentier Montabo</t>
  </si>
  <si>
    <t>Déj chez Alice et Simon</t>
  </si>
  <si>
    <t>Sentier de la Mirande fermé</t>
  </si>
  <si>
    <t>Mach Deal fermé</t>
  </si>
  <si>
    <t>Super U/location voiture</t>
  </si>
  <si>
    <t>13h Centre Spatial Guyanais</t>
  </si>
  <si>
    <t>Simon à Kourou</t>
  </si>
  <si>
    <t>Marché/Off tourisme/Express Market</t>
  </si>
  <si>
    <t>Déj chez Alice</t>
  </si>
  <si>
    <t>Route des Plages</t>
  </si>
  <si>
    <t>Magsin Wax</t>
  </si>
  <si>
    <t>Sunset avec Alice et Jean</t>
  </si>
  <si>
    <t>Alice et Simon vont jouer coinché</t>
  </si>
  <si>
    <t>Dier pizza</t>
  </si>
  <si>
    <t>Plage des Salines</t>
  </si>
  <si>
    <t>9h Jardin Botanique Macouria</t>
  </si>
  <si>
    <t>Déj Kourou Délifrance</t>
  </si>
  <si>
    <t>18h15 Retour Cayenne</t>
  </si>
  <si>
    <t>Diner rest vietnamien</t>
  </si>
  <si>
    <t>avec Alice, Simon, Jean</t>
  </si>
  <si>
    <t>9h30 Kaw</t>
  </si>
  <si>
    <t>Marché Remire</t>
  </si>
  <si>
    <t>Déj Kaze Mimi</t>
  </si>
  <si>
    <t>Retour maison Alice</t>
  </si>
  <si>
    <t>Raphaële et Morgan</t>
  </si>
  <si>
    <t>Wax/Family Plaza/Carrefour</t>
  </si>
  <si>
    <t>Boulangerie/Express Market</t>
  </si>
  <si>
    <t>Mach Deal/tongs</t>
  </si>
  <si>
    <t>Piqure xolair Françoise</t>
  </si>
  <si>
    <t>Galerie des 3 Fontaines</t>
  </si>
  <si>
    <t>Chrysalide</t>
  </si>
  <si>
    <t>Gonfler pneus C3</t>
  </si>
  <si>
    <t>Pot à la Place des Amendiers</t>
  </si>
  <si>
    <t>Diner Mc Do chez Alice et Simon</t>
  </si>
  <si>
    <t>8h Dép Cayenne</t>
  </si>
  <si>
    <t>Balade avec Le Morpho</t>
  </si>
  <si>
    <t>sur Marais de Kaw</t>
  </si>
  <si>
    <t>Déj village de Kaw</t>
  </si>
  <si>
    <t>Visite village</t>
  </si>
  <si>
    <t>Balade marais</t>
  </si>
  <si>
    <t>15h30 Dép Kaw</t>
  </si>
  <si>
    <t>16h Malou et son Verger</t>
  </si>
  <si>
    <t>Diner chez Malou</t>
  </si>
  <si>
    <t>Petit dej chez Malou</t>
  </si>
  <si>
    <t>Marché Matoury</t>
  </si>
  <si>
    <t>Simon Soccer 5</t>
  </si>
  <si>
    <t>19:05 Cayenne</t>
  </si>
  <si>
    <t>Expess Market</t>
  </si>
  <si>
    <t>12h Déj chez Alice et Simon</t>
  </si>
  <si>
    <t>16h30 A l'éroport</t>
  </si>
  <si>
    <t>Proprio Alice</t>
  </si>
  <si>
    <t>Fort de France</t>
  </si>
  <si>
    <t>11h40 Orly</t>
  </si>
  <si>
    <t>Gare de Lyon</t>
  </si>
  <si>
    <t>17h14 Lyon Part Dieu</t>
  </si>
  <si>
    <t>18h38 Grenoble</t>
  </si>
  <si>
    <t>F.Richard vient nous chercher</t>
  </si>
  <si>
    <t>Diner chez F. Richard</t>
  </si>
  <si>
    <t>14h30 D.Barnet/courier</t>
  </si>
  <si>
    <t>Bois armoire aux gros objets/Guillaume</t>
  </si>
  <si>
    <t>Fr, poste/imprimé</t>
  </si>
  <si>
    <t>G. Giambra/tapisserie chambre</t>
  </si>
  <si>
    <t>9h C. Clame MQ/fin de contrat</t>
  </si>
  <si>
    <t>12h30 Apéro Horizons</t>
  </si>
  <si>
    <t>12h Fr, déj avec FR à Wok Asia</t>
  </si>
  <si>
    <t>Dép F.Richard pour La Bresse</t>
  </si>
  <si>
    <t>Ayline</t>
  </si>
  <si>
    <t>Ayline et Juanmanual</t>
  </si>
  <si>
    <t>avec Ayline et Juanmanual</t>
  </si>
  <si>
    <t>Ramener à Grenoble</t>
  </si>
  <si>
    <t>Darty/I Robot</t>
  </si>
  <si>
    <t>Fr, coiffeur Revirée</t>
  </si>
  <si>
    <t>Déj Montreux Jazz gare de Lyon à Paris</t>
  </si>
  <si>
    <t>10h Piscine/10 ans</t>
  </si>
  <si>
    <t>Fr, marche avec MH Arnoult</t>
  </si>
  <si>
    <t>14h Fr, Paquet-Carrefour avec Marie</t>
  </si>
  <si>
    <t>20h Urbanisme Décibelledonne</t>
  </si>
  <si>
    <t>Distribution affiches</t>
  </si>
  <si>
    <t>9h Forum des Associations</t>
  </si>
  <si>
    <t>18h Inscription</t>
  </si>
  <si>
    <t>20h AG UQBGP</t>
  </si>
  <si>
    <t>Elections législatives</t>
  </si>
  <si>
    <t>Fr, chez C. Jonville</t>
  </si>
  <si>
    <t>Notte i di</t>
  </si>
  <si>
    <t>Corep/SMH/copie affiche</t>
  </si>
  <si>
    <t>Fr, chez G. Windpassinger/pour Jean</t>
  </si>
  <si>
    <t>Tisane à la maison avec Picards</t>
  </si>
  <si>
    <t>19h30 Diner avec Sandrine et Picards</t>
  </si>
  <si>
    <t>15h30 Braquage à l'ancienne</t>
  </si>
  <si>
    <t>Chez Gobron</t>
  </si>
  <si>
    <t>maison Aude et Johann</t>
  </si>
  <si>
    <t>St Pierre de Chartreuse</t>
  </si>
  <si>
    <t>9h G.Giambra/peinture chambre</t>
  </si>
  <si>
    <t>Fr, déj Annie Uriage golf</t>
  </si>
  <si>
    <t>17h30 UQ Haut Meylan/trésoriers</t>
  </si>
  <si>
    <t>12h GT 12-14/ pot pour Jean</t>
  </si>
  <si>
    <t>Fr, à Casto avec Guillaume</t>
  </si>
  <si>
    <t>G.Giambra peinture</t>
  </si>
  <si>
    <t>Election de Macron</t>
  </si>
  <si>
    <t>18h30 Projet de ville</t>
  </si>
  <si>
    <t>13h Aude avec Adam, Lucy</t>
  </si>
  <si>
    <t>16h30 Mr Roux/Mairie</t>
  </si>
  <si>
    <t>12h Fr, Dr Moiroud</t>
  </si>
  <si>
    <t>Aude avec gouter</t>
  </si>
  <si>
    <t>Problème serrure MQ</t>
  </si>
  <si>
    <t>N. Liégeois/CGT</t>
  </si>
  <si>
    <t>8h30 Autodauphiné/Laguna</t>
  </si>
  <si>
    <t>14h Fr, Marie et Annie Grand Place</t>
  </si>
  <si>
    <t>G.Giambra/peinture chambre</t>
  </si>
  <si>
    <t>14h G.Giambra/peinture chambre finitions</t>
  </si>
  <si>
    <t>Fr, chez Laétitia/tissus</t>
  </si>
  <si>
    <t>12h Déj à la maison</t>
  </si>
  <si>
    <t>10h Fr, AG AVF</t>
  </si>
  <si>
    <t>Rémy, MH, Sandrine</t>
  </si>
  <si>
    <t>Fr, Botanic avec Rémy/MH</t>
  </si>
  <si>
    <t>Primeurs Grand Pré</t>
  </si>
  <si>
    <t>Organisation voyage en Irlande: avion Aer Lingus et voiture VW Passat rental cars</t>
  </si>
  <si>
    <t>Dép Amblards</t>
  </si>
  <si>
    <t>18h15 Dublin</t>
  </si>
  <si>
    <t>17h Lyon/EI 553</t>
  </si>
  <si>
    <t>13h10 Dublin EI 552</t>
  </si>
  <si>
    <t>16h20 Lyon</t>
  </si>
  <si>
    <t>15h Fr, à Ikéa avec Marie Mathieu</t>
  </si>
  <si>
    <t>Fr, Marie couture</t>
  </si>
  <si>
    <t xml:space="preserve">              </t>
  </si>
  <si>
    <t>18h30 Fr, chrorale</t>
  </si>
  <si>
    <t>10h Fr, hopital</t>
  </si>
  <si>
    <t>9h20 Fr, couture</t>
  </si>
  <si>
    <t>Fr, rest avec MH</t>
  </si>
  <si>
    <t>puis Alinéa</t>
  </si>
  <si>
    <t>Guillaume et Audrey Giambra</t>
  </si>
  <si>
    <t>crèpes à la confiture</t>
  </si>
  <si>
    <t>Appel R.Saby/pb serrure MQ</t>
  </si>
  <si>
    <t>9h MQ/serrure fonctionne</t>
  </si>
  <si>
    <t>14h30 Dessert</t>
  </si>
  <si>
    <t>Gvt Philippe</t>
  </si>
  <si>
    <t>18h Moustiques salle audiovisuelle Ayguiards Mr Foussadier</t>
  </si>
  <si>
    <t>13h45 G.Giambra/1 mur gris,plinthes cagibi</t>
  </si>
  <si>
    <t>9h30 Fr, hopital</t>
  </si>
  <si>
    <t>15h30 Vinolea/télécommande Free</t>
  </si>
  <si>
    <t>18h IQ Maupertuis</t>
  </si>
  <si>
    <t>14h30 Fr, avec Marie SMH/centrale vapeur</t>
  </si>
  <si>
    <t>9h G.Giambra/peinture chambre 2ème</t>
  </si>
  <si>
    <t>11h Dép Beaurepaire</t>
  </si>
  <si>
    <t>Déj Crepapizzza Beaurepaire</t>
  </si>
  <si>
    <t>Visite Carnets de voyage</t>
  </si>
  <si>
    <t>Cache Beaurepaire Tour du Diable</t>
  </si>
  <si>
    <t>Cache Beaurepaire Mikado</t>
  </si>
  <si>
    <t>14h G.Giambra/couche</t>
  </si>
  <si>
    <t>Cache Beaufort Eglise</t>
  </si>
  <si>
    <t>Sentier jusqu'au tremplin</t>
  </si>
  <si>
    <t>Quiches La Tronche</t>
  </si>
  <si>
    <t>Fr, avec Marie Grand Place</t>
  </si>
  <si>
    <t>MQ/déchetterie</t>
  </si>
  <si>
    <t>18h45 Apéro dinatoire chez C.Jonville/lunettes</t>
  </si>
  <si>
    <t>Carrefour (avec Daniel)</t>
  </si>
  <si>
    <t xml:space="preserve">        </t>
  </si>
  <si>
    <t>14h Fr, Marie et Annie scrabble</t>
  </si>
  <si>
    <t>Carrefour/gateau</t>
  </si>
  <si>
    <t>Attentat Manchester</t>
  </si>
  <si>
    <t>Fr, Dej Hippopotamus</t>
  </si>
  <si>
    <t>Glace Amorino</t>
  </si>
  <si>
    <t>Déchetterie/meuble infor/livres</t>
  </si>
  <si>
    <t>9h G.Giambra/peinture</t>
  </si>
  <si>
    <t>12h30 Déj chez Picards</t>
  </si>
  <si>
    <t>Achat montre Fr, Darmand</t>
  </si>
  <si>
    <t>13h30 G.Giambra/peinture</t>
  </si>
  <si>
    <t>Lunettes soleil/Grand Optical</t>
  </si>
  <si>
    <t>Pot Pavillon d'Armenonville</t>
  </si>
  <si>
    <t>G.Giambra/luste, étagère chambre</t>
  </si>
  <si>
    <t>facture</t>
  </si>
  <si>
    <t>avec P,X, Marc Timotéo</t>
  </si>
  <si>
    <t>Récupérer Server Free à Vinolea</t>
  </si>
  <si>
    <t>Pb imprimante</t>
  </si>
  <si>
    <t>Castorama/boutons</t>
  </si>
  <si>
    <t>Carrefour/super glu</t>
  </si>
  <si>
    <t>Déj Annecy 20 sur vins</t>
  </si>
  <si>
    <t>Aurélie/impression</t>
  </si>
  <si>
    <t>14h Dess peint</t>
  </si>
  <si>
    <t>Dernier cours</t>
  </si>
  <si>
    <t>G et Y Giambra partent à Santorin pour 10 jours</t>
  </si>
  <si>
    <t>Alvarro, moustiques</t>
  </si>
  <si>
    <t>Aurélie/suite CAP</t>
  </si>
  <si>
    <t>11h30 Fr, Clin Mutualiste</t>
  </si>
  <si>
    <t>F.Legait/inscript gym aqua mardi</t>
  </si>
  <si>
    <t>F.Legait/docs inscript</t>
  </si>
  <si>
    <t>9h30 Fr, permanence AVF avec M.Mathieu</t>
  </si>
  <si>
    <t>14h45 Fr, à Grand Place avec Marie</t>
  </si>
  <si>
    <t>puis à la maison</t>
  </si>
  <si>
    <t>Chez C.Mayet/H.Davy/inscriptions</t>
  </si>
  <si>
    <t>D.Barnet/clé MQ</t>
  </si>
  <si>
    <t>12h30 Déj Le Coq Hardi Grenoble</t>
  </si>
  <si>
    <t>15h45 Récupérer lunettes puis Laguna</t>
  </si>
  <si>
    <t>8h Laguna Autodauphiné</t>
  </si>
  <si>
    <t>16h30 Ayguinards</t>
  </si>
  <si>
    <t>15h Salle Ayguinards</t>
  </si>
  <si>
    <t>F. Legait/ aff piscine</t>
  </si>
  <si>
    <t xml:space="preserve">14h Fr, </t>
  </si>
  <si>
    <t>avec Fr, magasins</t>
  </si>
  <si>
    <t>Chez B.Liégeois/inscriptions</t>
  </si>
  <si>
    <t>Labo/Analyse urine</t>
  </si>
  <si>
    <t>Déj Le Café Carrefour</t>
  </si>
  <si>
    <t>19h S. Réinnéis</t>
  </si>
  <si>
    <t>20h Adam et Lucy pour dormir amenés par Aude</t>
  </si>
  <si>
    <t>Attentat à Londres</t>
  </si>
  <si>
    <t>Adam et Lucy dorment à la maison</t>
  </si>
  <si>
    <t>Promenade toboggan et CC</t>
  </si>
  <si>
    <t>Promenade CC et jeux</t>
  </si>
  <si>
    <t>19h30 Aude récupère Adam et Lucy pour aller en dessous</t>
  </si>
  <si>
    <t>Football  avec Adam</t>
  </si>
  <si>
    <t>Dauphiné Assainissement</t>
  </si>
  <si>
    <t>Fr, dej face Mairie avec Marie-Odile</t>
  </si>
  <si>
    <t>16h Fr, Dr Jourdan Jambon</t>
  </si>
  <si>
    <t>9h15 Dr Schneider</t>
  </si>
  <si>
    <t xml:space="preserve">    </t>
  </si>
  <si>
    <t>14h Fr, Mme Monier</t>
  </si>
  <si>
    <t>14h Copil</t>
  </si>
  <si>
    <t>terrain tennis</t>
  </si>
  <si>
    <t>Diner à la maison avec Aurélie</t>
  </si>
  <si>
    <t>MQ, Eveil corporel</t>
  </si>
  <si>
    <t>Clé avec D. Barnet</t>
  </si>
  <si>
    <t>Clé à P. Bodiglio</t>
  </si>
  <si>
    <t>13h30 Adam et Lucy amenés par F. Toffa</t>
  </si>
  <si>
    <t>18h30 Urbanisme</t>
  </si>
  <si>
    <t>20h15 Aude récupère Adam et Lucy</t>
  </si>
  <si>
    <t>Récup pantalon Commandeur</t>
  </si>
  <si>
    <t>18h30 Horizons</t>
  </si>
  <si>
    <t>Apéro discutoire</t>
  </si>
  <si>
    <t>14h Fr, SMH avec Annie</t>
  </si>
  <si>
    <t>MQ/pour 10 ans piscine</t>
  </si>
  <si>
    <t>8h Piscine 10 ans</t>
  </si>
  <si>
    <t xml:space="preserve">10h45 Dr Long/CHU 14 ème étage </t>
  </si>
  <si>
    <t>MQ/Tee shirts</t>
  </si>
  <si>
    <t>17h Aide Horizons</t>
  </si>
  <si>
    <t>Poste/SG/Copy Meylan</t>
  </si>
  <si>
    <t>En ville avec Fr/cadre</t>
  </si>
  <si>
    <t>9h Ouverture</t>
  </si>
  <si>
    <t>11h Gym aqua</t>
  </si>
  <si>
    <t>Déj sur place</t>
  </si>
  <si>
    <t>Dessert/café à la maison</t>
  </si>
  <si>
    <t>14h retour à la piscine</t>
  </si>
  <si>
    <t>15h Gym aqua</t>
  </si>
  <si>
    <t>16h Gym aqua</t>
  </si>
  <si>
    <t>18h30 Retour à la maison</t>
  </si>
  <si>
    <t>10h Elections législatives</t>
  </si>
  <si>
    <t>11h Dép Meylan</t>
  </si>
  <si>
    <t>Picnic Aix les Bains</t>
  </si>
  <si>
    <t>avec R,MH,A Arnoult</t>
  </si>
  <si>
    <t>S.Réinnéis,E. Jourfier</t>
  </si>
  <si>
    <t>14h Fr, Marie/Décathlon, Carrefour puis couture</t>
  </si>
  <si>
    <t>MQ/ affaires utilisées à la piscine, dossier pilates à N. Pottier</t>
  </si>
  <si>
    <t>St Nizier du Moucherotte</t>
  </si>
  <si>
    <t>Gendarmerie/procurarion</t>
  </si>
  <si>
    <t>Fr, Gendarmerie/procuration</t>
  </si>
  <si>
    <t>Chez Proença/la cuisine</t>
  </si>
  <si>
    <t>Déchets/Forum</t>
  </si>
  <si>
    <t>Donabate</t>
  </si>
  <si>
    <t>13h Hugo Peres/bac français</t>
  </si>
  <si>
    <t>11h Fr, Capucins</t>
  </si>
  <si>
    <t>N.Tinard/pull Fr</t>
  </si>
  <si>
    <t>Fr, cours couture/pull</t>
  </si>
  <si>
    <t>Picnic AVF 15 pers</t>
  </si>
  <si>
    <t>16h30 Fr, Dr Mazeau/mal dent</t>
  </si>
  <si>
    <t>17h30 Fr, Dr Charon/kiné</t>
  </si>
  <si>
    <t>20h30 Gym Béal 3</t>
  </si>
  <si>
    <t>P.Bodiglio/clé MQ</t>
  </si>
  <si>
    <t>11h30 Fr, Clinique Mutualiste</t>
  </si>
  <si>
    <t>Carrefour/ 1 photo, courses</t>
  </si>
  <si>
    <t>Carrefour/colle</t>
  </si>
  <si>
    <t>14h Ouibus Grenoble</t>
  </si>
  <si>
    <t>9h30 Fr, AVF/cadres</t>
  </si>
  <si>
    <t>14h Coiffeur Naléa</t>
  </si>
  <si>
    <t>Chez M. Haronis/dossier Pilates</t>
  </si>
  <si>
    <t>.Giambra/clé</t>
  </si>
  <si>
    <t>Aurélie/congel</t>
  </si>
  <si>
    <t>SG/cash</t>
  </si>
  <si>
    <t>Aurélie/pb frigo</t>
  </si>
  <si>
    <t>13h20 S.Réinnéis vient nous chercher</t>
  </si>
  <si>
    <t>16h Clifden</t>
  </si>
  <si>
    <t>9h30 Départ Donabate</t>
  </si>
  <si>
    <t>13h Déj Outrerard</t>
  </si>
  <si>
    <t>Greenway Café</t>
  </si>
  <si>
    <t>Skyway</t>
  </si>
  <si>
    <t>Diner EJ Kings</t>
  </si>
  <si>
    <t>The Inn to the West</t>
  </si>
  <si>
    <t>9h Dép Clifden</t>
  </si>
  <si>
    <t>Déj Letterfrack</t>
  </si>
  <si>
    <t>Kylemore Abbey</t>
  </si>
  <si>
    <t>Roundstone way</t>
  </si>
  <si>
    <t>Réparation pneu</t>
  </si>
  <si>
    <t>Pot au Guys Bar</t>
  </si>
  <si>
    <t>Diner Macoara's Clifden</t>
  </si>
  <si>
    <t>9h30 Dép Clifden</t>
  </si>
  <si>
    <t>12h30 Dej Westport</t>
  </si>
  <si>
    <t>The Towers</t>
  </si>
  <si>
    <t>Foxford</t>
  </si>
  <si>
    <t>Wollen Milles</t>
  </si>
  <si>
    <t>Sligo Pearse Lodge</t>
  </si>
  <si>
    <t>Diner Hargadon's Sligo</t>
  </si>
  <si>
    <t>Diner Exchange</t>
  </si>
  <si>
    <t>Carndonagh</t>
  </si>
  <si>
    <t>Malin Head</t>
  </si>
  <si>
    <t>Malin Well</t>
  </si>
  <si>
    <t>Visite Derry</t>
  </si>
  <si>
    <t>Foyleside</t>
  </si>
  <si>
    <t>9h30 Dép Sligo</t>
  </si>
  <si>
    <t>Picnic Ballybofey</t>
  </si>
  <si>
    <t>B&amp;B 16 Queen Street</t>
  </si>
  <si>
    <t>9h30 Dép Derry</t>
  </si>
  <si>
    <t>Chaussée des Géants</t>
  </si>
  <si>
    <t>Déj Ballymoney</t>
  </si>
  <si>
    <t>Antrim/Lough Neagh</t>
  </si>
  <si>
    <t>Chambre 16 Knockbreda Belfast</t>
  </si>
  <si>
    <t>Queens University</t>
  </si>
  <si>
    <t>Diner Ormeau Road</t>
  </si>
  <si>
    <t>9h30 Dép Chambre</t>
  </si>
  <si>
    <t>Titanic Belfast</t>
  </si>
  <si>
    <t>Déj Titanic Belfast</t>
  </si>
  <si>
    <t>Nomadic</t>
  </si>
  <si>
    <t>City Hall expo</t>
  </si>
  <si>
    <t>Tourist Office</t>
  </si>
  <si>
    <t>Retour chambre</t>
  </si>
  <si>
    <t>The 5 points</t>
  </si>
  <si>
    <t>Diner Laverys</t>
  </si>
  <si>
    <t>9h30 Dép chambre</t>
  </si>
  <si>
    <t>Marché St George</t>
  </si>
  <si>
    <t>Balade Belfast</t>
  </si>
  <si>
    <t>Déj marché St George</t>
  </si>
  <si>
    <t>Hillsborough jardin</t>
  </si>
  <si>
    <t>Bettystown</t>
  </si>
  <si>
    <t>17h Drogheda 27 Park Heights</t>
  </si>
  <si>
    <t>Arr Derry, 16 Queen Street</t>
  </si>
  <si>
    <t>9h15 Dép Drogheda</t>
  </si>
  <si>
    <t>Gas oil/remise voiture</t>
  </si>
  <si>
    <t>Déj Quick</t>
  </si>
  <si>
    <t>17h30 Ouigo</t>
  </si>
  <si>
    <t>18h35 Gare Grenoble</t>
  </si>
  <si>
    <t>19h15 A la maison</t>
  </si>
  <si>
    <t>F.Richard à manger</t>
  </si>
  <si>
    <t>Dessin peinture</t>
  </si>
  <si>
    <t>Laguna à Autodauphiné</t>
  </si>
  <si>
    <t>FR, Lucy</t>
  </si>
  <si>
    <t>Voisin/Contesse du Barry</t>
  </si>
  <si>
    <t>Déj Les Terrasses</t>
  </si>
  <si>
    <t>15h Fr, coiffeur La Revirée</t>
  </si>
  <si>
    <t>20h45 MQ gym aqua</t>
  </si>
  <si>
    <t>8h Dép Meylan</t>
  </si>
  <si>
    <t>Déj aire Volcans d'Auvergne</t>
  </si>
  <si>
    <t>Aire Romorantin/Aimé et Babette Roux</t>
  </si>
  <si>
    <t xml:space="preserve">17h Hotel Le Canter St Hilaire </t>
  </si>
  <si>
    <t>Diner Auberge de l'Ecuyer Saumur</t>
  </si>
  <si>
    <t>8h30 Dép St Florent</t>
  </si>
  <si>
    <t>11h Rdv Super U Alice, Simon, Jean</t>
  </si>
  <si>
    <t>12h Déj Villa Noë Pornic</t>
  </si>
  <si>
    <t>14h30 Chez Nicole</t>
  </si>
  <si>
    <t>Simon à Super U avec Nicole</t>
  </si>
  <si>
    <t>Simon et Fr à l'appt</t>
  </si>
  <si>
    <t>Simon, Alice, Jean vont au 22 allée des Spis Pornic</t>
  </si>
  <si>
    <t>16h20 Maison de Margaux avec Alice, Jean</t>
  </si>
  <si>
    <t>Aire de la Loire sur A89</t>
  </si>
  <si>
    <t>22h30 Retour Alice &amp; Simon</t>
  </si>
  <si>
    <t>Alice va chercher le petit déjeuner</t>
  </si>
  <si>
    <t>10h30 Chez Nicole</t>
  </si>
  <si>
    <t>11h Alice chez le coiffeur, Simon à Super U/Chaussures</t>
  </si>
  <si>
    <t>12h30 Déj à l'appt</t>
  </si>
  <si>
    <t>14h30 Alice et Simon partent au mariage</t>
  </si>
  <si>
    <t>Diner Pizzeria Montjoly</t>
  </si>
  <si>
    <t>nous gardons Jean</t>
  </si>
  <si>
    <t>Balade à Pornic avec Nicole</t>
  </si>
  <si>
    <t>Michel et MJ Hervouët</t>
  </si>
  <si>
    <t>Diner Crèperie La Source Pornic</t>
  </si>
  <si>
    <t>Diner La Cigale Nantes</t>
  </si>
  <si>
    <t>Musée des Beaux Arts Nantes</t>
  </si>
  <si>
    <t>Super U/clés USB</t>
  </si>
  <si>
    <t>Fr et Monique en ville</t>
  </si>
  <si>
    <t>Pierre, Nicole/ carriole</t>
  </si>
  <si>
    <t>Arr Pierre et Monique</t>
  </si>
  <si>
    <t>Alice, Simon, Jean</t>
  </si>
  <si>
    <t>Déj chez Nicole avec Alice, Simon, Jean et Pierre, Monique</t>
  </si>
  <si>
    <t>16h30 Arr Meylan</t>
  </si>
  <si>
    <t>13h Déj Le Laurencin Lyon</t>
  </si>
  <si>
    <t>9h Dép Clermont Fd</t>
  </si>
  <si>
    <t>Petit dej aire</t>
  </si>
  <si>
    <t>Thiers/achat petites cuillères</t>
  </si>
  <si>
    <t>Cadeau Manuela</t>
  </si>
  <si>
    <t>10h Dép Pornic</t>
  </si>
  <si>
    <t>Déj aire Val de Cher</t>
  </si>
  <si>
    <t>15 h Arrêt chez Clerc St Doulchard</t>
  </si>
  <si>
    <t>Gateaux à Géant</t>
  </si>
  <si>
    <t>Diner Les Commerçants</t>
  </si>
  <si>
    <t>Diner Les Pontons avec Nicole</t>
  </si>
  <si>
    <t>Déj chez Nicole</t>
  </si>
  <si>
    <t>Envoyer Laguna 3 au garage/injection</t>
  </si>
  <si>
    <t>19h40 Arr Clermont Fd Hotel St André</t>
  </si>
  <si>
    <t>FR/clés</t>
  </si>
  <si>
    <t>Horloger/Montre Alice</t>
  </si>
  <si>
    <t>Younès/déjeuner</t>
  </si>
  <si>
    <t>Grand Place/robe Lucy</t>
  </si>
  <si>
    <t>JP Richard/bière</t>
  </si>
  <si>
    <t>Dej Le 16 Art</t>
  </si>
  <si>
    <t>Balade Col de Porte</t>
  </si>
  <si>
    <t>Alice,Simon, Jean</t>
  </si>
  <si>
    <t>FR et JP à la maison</t>
  </si>
  <si>
    <t>18h45 Dép Alice, Simon, Jean</t>
  </si>
  <si>
    <t>Déj à la maison avec Alice et Jean</t>
  </si>
  <si>
    <t>Fr, Alice chez Aude</t>
  </si>
  <si>
    <t>FR, JP, Lucy, Adam, Aude</t>
  </si>
  <si>
    <t>16h40 Fr, Rempl Dr Jourdan Jambon</t>
  </si>
  <si>
    <t>Diner chez Richard 2 ans Lucy</t>
  </si>
  <si>
    <t>11h30 Fr, clinique mutualiste</t>
  </si>
  <si>
    <t>Alice, Jean</t>
  </si>
  <si>
    <t>Alice va chez Syvie avec Aude</t>
  </si>
  <si>
    <t>Alice prend la Laguna</t>
  </si>
  <si>
    <t>Fr, chez FR/robe Alice</t>
  </si>
  <si>
    <t>Fr, à Paquet Jardin</t>
  </si>
  <si>
    <t>Décathlon avec S.Bellini</t>
  </si>
  <si>
    <t>Déj à la maison Alice, Simon, Jean</t>
  </si>
  <si>
    <t xml:space="preserve">Simon va à St Ismier avec Jean </t>
  </si>
  <si>
    <t>Maman va avec Alice en ville</t>
  </si>
  <si>
    <t>10h Fête Horizons</t>
  </si>
  <si>
    <t>Alice arrive, sans Jean</t>
  </si>
  <si>
    <t>Déj à la maison avec Alice</t>
  </si>
  <si>
    <t>Aude arrive pour déssert/café</t>
  </si>
  <si>
    <t>Aude et Alice vont à St Pierre</t>
  </si>
  <si>
    <t>Alice repasse et va à St Ismier</t>
  </si>
  <si>
    <t>J et M Picard/retard sac surgelé</t>
  </si>
  <si>
    <t>Alice, Simon, Jean passent/vin</t>
  </si>
  <si>
    <t>Poste Bal UQBGP</t>
  </si>
  <si>
    <t>Laver Twingo 2</t>
  </si>
  <si>
    <t>Déj Le Café</t>
  </si>
  <si>
    <t>C.Jonville/affaires/koiign aman</t>
  </si>
  <si>
    <t>Fr, M.Mathieu/tricot</t>
  </si>
  <si>
    <t>Alice, Simon, Jean/jean Alice partent pour Méaudre</t>
  </si>
  <si>
    <t>Plan d'eau Lescheraines</t>
  </si>
  <si>
    <t>Picnic avec Younès, Caroline, Layna, Adam</t>
  </si>
  <si>
    <t>Visite maison en construction</t>
  </si>
  <si>
    <t>Pot chez Younès et Caro</t>
  </si>
  <si>
    <t>Diner crèperie Chambéry</t>
  </si>
  <si>
    <t>22h10 Retour à la maison</t>
  </si>
  <si>
    <t>Visite  Connemarra National Park</t>
  </si>
  <si>
    <t>M.Bargeton  part une semaine en Vercors</t>
  </si>
  <si>
    <t>Dossier gym lundi</t>
  </si>
  <si>
    <t>14h Fr, Marie et Annie/scrabble,rami</t>
  </si>
  <si>
    <t>MQ/Bal UQBGP</t>
  </si>
  <si>
    <t>P.Vincent/courrier Convention piscine</t>
  </si>
  <si>
    <t>Aude dine à la maison</t>
  </si>
  <si>
    <t>N. Liégeois/dossier gym aqua mardi</t>
  </si>
  <si>
    <t>Piscine/33 cartes piscine</t>
  </si>
  <si>
    <t>Bruit dans l'immeuble</t>
  </si>
  <si>
    <t>Bruit dû à la machine à laver la vaisselle</t>
  </si>
  <si>
    <t>14h Chez C. Jonville/valise Alice Simon</t>
  </si>
  <si>
    <t>M.Mathieu/tricot</t>
  </si>
  <si>
    <t>BPA/5 chèques</t>
  </si>
  <si>
    <t>15h Départ Meylan</t>
  </si>
  <si>
    <t>12h30 Déj Le Café</t>
  </si>
  <si>
    <t>Comboire/Natacha</t>
  </si>
  <si>
    <t>Fr, cordonnier</t>
  </si>
  <si>
    <t>01h A la maison</t>
  </si>
  <si>
    <t>Déj Uriage Café de la Marine</t>
  </si>
  <si>
    <t>Laverie Ile Verte/couettes,oreillers</t>
  </si>
  <si>
    <t>Fr, boulangerie Béalières</t>
  </si>
  <si>
    <t>Diner à la maison Alice, Simon, Jean</t>
  </si>
  <si>
    <t>Carrefour/pain, coton</t>
  </si>
  <si>
    <t>Alice,Simon, Jean vont déjeuner chez Catherine</t>
  </si>
  <si>
    <t>Alice,Simon,Jean dorment à la maison</t>
  </si>
  <si>
    <t>Poste/courrier Arnol</t>
  </si>
  <si>
    <t>Alice, Jean à la maison</t>
  </si>
  <si>
    <t>Fr, chez Gobron avec Jean</t>
  </si>
  <si>
    <t>Alice et Simon vont au  restaurant, on garde Jean</t>
  </si>
  <si>
    <t>Alice, Carrefour</t>
  </si>
  <si>
    <t>Simon, Carrefour</t>
  </si>
  <si>
    <t>Alice, Simon, Jean mangent chez Catherine Jonville avec Mathieu, Carole, Nathan, Maxime</t>
  </si>
  <si>
    <t>Camille, amie d"Alice</t>
  </si>
  <si>
    <t>Fr et Simon promènent Jean</t>
  </si>
  <si>
    <t>Alice, Simon, Jean vont à l'apéro chez Ludo</t>
  </si>
  <si>
    <t>19h30 S. Réinnéis apéro dinatoire</t>
  </si>
  <si>
    <t>12h Retour Alice Simon</t>
  </si>
  <si>
    <t>Alice ramène Jean</t>
  </si>
  <si>
    <t>Hugo/courgettes, tomtom</t>
  </si>
  <si>
    <t>11h Alice et Simon état des lieux de leur appart</t>
  </si>
  <si>
    <t>Simon déjeune chez sa mère, Alice chez Aude</t>
  </si>
  <si>
    <t>Diner Chang's Bettystown</t>
  </si>
  <si>
    <t>15h20 Alice, Simon, Jean vont près de Macon pour le week end</t>
  </si>
  <si>
    <t>Jouer au foot avec Adam</t>
  </si>
  <si>
    <t>Fr, draisienne avec Aude et Lucy</t>
  </si>
  <si>
    <t>11h Fr, coiffeur Revirée</t>
  </si>
  <si>
    <t>15h Fr, Carrefour</t>
  </si>
  <si>
    <t xml:space="preserve">Déj Restaurant St Laurent </t>
  </si>
  <si>
    <t>Déssert/café St Pierre de Chartreuse, expos</t>
  </si>
  <si>
    <t>Expo peinture Le Sappey en Chartreuse</t>
  </si>
  <si>
    <t>16h30 Retour Meylan</t>
  </si>
  <si>
    <t>18h05 Arr Alice Simon Jean</t>
  </si>
  <si>
    <t>Diner à la maison avec Alice, Simon, Jean</t>
  </si>
  <si>
    <t>Plaque entrée (Toffa)</t>
  </si>
  <si>
    <t>Fr, pharmacie avec Jean</t>
  </si>
  <si>
    <t>9h45 Alice Simon vont nettoyer leur appt, nous gardons Jean</t>
  </si>
  <si>
    <t>14h30 Alice Smon de retour</t>
  </si>
  <si>
    <t>Alice à la Poste avec Jean</t>
  </si>
  <si>
    <t>Vacances scolaires 2017-2018</t>
  </si>
  <si>
    <t>Mme Bargeton/cadeau Jean</t>
  </si>
  <si>
    <t>223h30 Retour Alice et Simon</t>
  </si>
  <si>
    <t>Alice et Simon au ciné (Valerian) et au restau (Cafe Forte), on garde Jean</t>
  </si>
  <si>
    <t>Simon va à l'appt/prop nettoyage</t>
  </si>
  <si>
    <t>Simon va déj avec sa mère</t>
  </si>
  <si>
    <t>Fr et Alice/poste, mairie</t>
  </si>
  <si>
    <t>B. Roux/cadeau Jean</t>
  </si>
  <si>
    <t>Simon revient avec Jean</t>
  </si>
  <si>
    <t>Alice Simon Jean vont en ville puis chez Loïc et Béné</t>
  </si>
  <si>
    <t>23h30 Retour Alice, Simon, Jean</t>
  </si>
  <si>
    <t>Simon CC Buclos</t>
  </si>
  <si>
    <t>14h Fr, Simon à l'appt pour devis peinture, nettoyage</t>
  </si>
  <si>
    <t>Simon chez Bochet</t>
  </si>
  <si>
    <t>19h30 Le Kyoto La Tronche</t>
  </si>
  <si>
    <t>Fr, à la mairie avec Jean</t>
  </si>
  <si>
    <t>Alice  récupère Simon et ils vont à Grand Place</t>
  </si>
  <si>
    <t>9h30 Mr Campo EID, le tour les Terrasses</t>
  </si>
  <si>
    <t>8h30 Alice Simon à l'appt, nous gardons Jean</t>
  </si>
  <si>
    <t>11hAlice rdv Dr Chung Minh</t>
  </si>
  <si>
    <t>Retour Alice Simon, ont diné en ville avec Catherine</t>
  </si>
  <si>
    <t>Jean prend son 1er bain en piscine</t>
  </si>
  <si>
    <t>Alice Simon font les vaises</t>
  </si>
  <si>
    <t>Alice Simon Jean vont diner</t>
  </si>
  <si>
    <t>111h50 Retour Alice Simon Jean</t>
  </si>
  <si>
    <t>On revient avec Jean</t>
  </si>
  <si>
    <t>12h Déj Trib Café Europole avec Catherine</t>
  </si>
  <si>
    <t>Tous les 5 chez JM Picard St Ismier</t>
  </si>
  <si>
    <t>qui nous laisse Adam et Lucy</t>
  </si>
  <si>
    <t>Alice va chez Aude puis chez Ikéa</t>
  </si>
  <si>
    <t>Restaurant La Salinière à l'Arselle, spectacle Latino</t>
  </si>
  <si>
    <t>repas et spectacle latino</t>
  </si>
  <si>
    <t>18h45 Nous partons à Chamrousse avec Jet M Picard</t>
  </si>
  <si>
    <t>A l'appart pour poncer/pas de courant, retour à la maison pour rallonge, Alice repart à l'appt</t>
  </si>
  <si>
    <t>8h30 Castorama avec Alice/rape ponceuse</t>
  </si>
  <si>
    <t>14h Castorama/vitrificateur, colle plaque</t>
  </si>
  <si>
    <t>A l'appt mettre vitrificateur, fixer plaque gaz</t>
  </si>
  <si>
    <t>16h Fr et Alice en ville</t>
  </si>
  <si>
    <t>Carrefour/mules</t>
  </si>
  <si>
    <t>Diner Wok Asia avec Alice</t>
  </si>
  <si>
    <t>Déj St Antoine l'Abbaye</t>
  </si>
  <si>
    <t>Fête miédévale</t>
  </si>
  <si>
    <t>Diner à la maison avec Alice et Sandy</t>
  </si>
  <si>
    <t>10h30 Alice va à Allevard avec Julie voir Violaine et ses enfants</t>
  </si>
  <si>
    <t>Fête américaine</t>
  </si>
  <si>
    <t>Voir Maya chez Sandrine, Carrefour</t>
  </si>
  <si>
    <t>Alice et Aude vont chez Cécile, Nico, Raphaël, Arthur</t>
  </si>
  <si>
    <t>Diner à la maison avec Alice</t>
  </si>
  <si>
    <t>Fr à la boucherie des Ayguinards</t>
  </si>
  <si>
    <t>10h Fr et Alice à SMH/cuit vapeur, je garde Jean</t>
  </si>
  <si>
    <t>16h Alice va à ND de Mésage voir Guillaume, Mylène, Victor et Zoé (qui habitent à New York)</t>
  </si>
  <si>
    <t>Alice va diner chez Aude, nous gardons Jean</t>
  </si>
  <si>
    <t>24h Retour Alice</t>
  </si>
  <si>
    <t>13h30 Rdv avec C. Mayet devant chez elle</t>
  </si>
  <si>
    <t>11h Alice va ouvrir son appt pour le nettoyage, reporté à jeudi, nous gardons Jean</t>
  </si>
  <si>
    <t>Pot/ champagne,chez Aude avec F.Toffa, la Mamie Denise Corbet et Alice</t>
  </si>
  <si>
    <t>Fr, Alice et Jean vont en ville/bracelet Alice</t>
  </si>
  <si>
    <t>19h30 Diner Chez Marius avec Alice, Jean</t>
  </si>
  <si>
    <t>21h15 A la amison</t>
  </si>
  <si>
    <t>Alice déjeune avec Doud à la Ferme à Dédé</t>
  </si>
  <si>
    <t>11h Alice à son appt puis Carrefour</t>
  </si>
  <si>
    <t>Décathlon/élastiques et voir Maya</t>
  </si>
  <si>
    <t>Alice en ville et au coiffeur</t>
  </si>
  <si>
    <t>Aimé et Bernadette Roux</t>
  </si>
  <si>
    <t>Fr, CC et pharmacie</t>
  </si>
  <si>
    <t>14h Cérémonie de Gérard Bellini, père S.Bellini à St Nazaire les Eymes, avec Chantal Mayet</t>
  </si>
  <si>
    <t>19h30 Diner Aude, Guillaume,Audrey,Alice</t>
  </si>
  <si>
    <t>10h40 Dép Meylan</t>
  </si>
  <si>
    <t>12h Alice au 21 rue Provence Jonage chez David et Esther Mibord</t>
  </si>
  <si>
    <t>Déj Brasserie L'est à Lyon</t>
  </si>
  <si>
    <t>Balade Rue de la République</t>
  </si>
  <si>
    <t>Hotel Kyriad St Exupéry</t>
  </si>
  <si>
    <t>Diner Hotel Kyriad</t>
  </si>
  <si>
    <t>6h Alice à St Exupéry</t>
  </si>
  <si>
    <t>Fr, redort à l'hotel</t>
  </si>
  <si>
    <t>11h Arr Meylan</t>
  </si>
  <si>
    <t>14h Nettoyage appt Alice</t>
  </si>
  <si>
    <t>Passage appt Alice</t>
  </si>
  <si>
    <t>17h En ville Comtesse duBarry</t>
  </si>
  <si>
    <t>Décathlon/anneaux de pilates</t>
  </si>
  <si>
    <t xml:space="preserve">18h Récupérer Alice à Jonage, on voit Manu Dreina, Virginie, David </t>
  </si>
  <si>
    <t>Fr va voir Aude et en fait voit Aurélie</t>
  </si>
  <si>
    <t>23h30 Alice et Jean atterrissent à Cayenne</t>
  </si>
  <si>
    <t>Déj aire Bourg en Bresse Josseron</t>
  </si>
  <si>
    <t>17h Arr La Bresse</t>
  </si>
  <si>
    <t>Acheter le journal</t>
  </si>
  <si>
    <t>Lac Ruth Wildenstein</t>
  </si>
  <si>
    <t>Fête des myrtilles</t>
  </si>
  <si>
    <t>Déjeuner La Bresse</t>
  </si>
  <si>
    <t>marche autour du lac</t>
  </si>
  <si>
    <t>avec Didier</t>
  </si>
  <si>
    <t>JP va voir son père</t>
  </si>
  <si>
    <t>Géarardmer/tour du Lac</t>
  </si>
  <si>
    <t>puis Le Jacquart Français</t>
  </si>
  <si>
    <t>Fr et FR au marché à La Bresse</t>
  </si>
  <si>
    <t>FR va chercher le pain</t>
  </si>
  <si>
    <t>10h30 Dép La Bresse</t>
  </si>
  <si>
    <t>Déj Vittel</t>
  </si>
  <si>
    <t>Balade parc Vittel</t>
  </si>
  <si>
    <t>Balade Contrexéville</t>
  </si>
  <si>
    <t>18h15 Retour La Bresse</t>
  </si>
  <si>
    <t>Attentat Barcelone</t>
  </si>
  <si>
    <t xml:space="preserve">Déj Lunéville </t>
  </si>
  <si>
    <t>Visite guidée château</t>
  </si>
  <si>
    <t>visite expos</t>
  </si>
  <si>
    <t>Visite papa JP à Vagney</t>
  </si>
  <si>
    <t>Diner pizzeria La Bresse</t>
  </si>
  <si>
    <t>Fr et FR en ville</t>
  </si>
  <si>
    <t>Marche lac Lispach</t>
  </si>
  <si>
    <t>Marche lac Blanchemer</t>
  </si>
  <si>
    <t>Visite Philippe</t>
  </si>
  <si>
    <t>Marche la Bresse</t>
  </si>
  <si>
    <t>Fr et FR chez Hans et Mise au green</t>
  </si>
  <si>
    <t>Pot à Mémé/sirop saveur rhum</t>
  </si>
  <si>
    <t>Le Syndicat/mirabelles FR</t>
  </si>
  <si>
    <t>Déjeuner Pesmes</t>
  </si>
  <si>
    <t>FR arr Meylan</t>
  </si>
  <si>
    <t>Fr, chez Guillaume,pharmacie,FR</t>
  </si>
  <si>
    <t>Chgt chauffeur aire Isle d'Abeau</t>
  </si>
  <si>
    <t>G.Giambra nettoyage cellier</t>
  </si>
  <si>
    <t>Fr, pharmacie puis chez Gobron</t>
  </si>
  <si>
    <t>G.Giambra/lissage</t>
  </si>
  <si>
    <t>9h40 Fr, Dr Lamalle</t>
  </si>
  <si>
    <t>9h30 G.Giambra/peinture cellier</t>
  </si>
  <si>
    <t>Livraison canapé puis déjeuner</t>
  </si>
  <si>
    <t>F.Richard/Lady Di</t>
  </si>
  <si>
    <t>9h30 Fr, coiffeur</t>
  </si>
  <si>
    <t>Sable dans 2 regards</t>
  </si>
  <si>
    <t>Fr, Uriage avec FR, les enfants, Aude</t>
  </si>
  <si>
    <t>11h15 A. Cheneau/interview avec C.Mayet,P.Vincent</t>
  </si>
  <si>
    <t>19h30 Ferme à Dédé avec Ayline et Juanmanual</t>
  </si>
  <si>
    <t>Pot à la maison et retour Estudiantines</t>
  </si>
  <si>
    <t>14h30 S.Bellini/anneaux-élastiques</t>
  </si>
  <si>
    <t>15h G.Giambra/2ème couche</t>
  </si>
  <si>
    <t>Castorama/35kg sable</t>
  </si>
  <si>
    <t>Courses Carrefour Market</t>
  </si>
  <si>
    <t>Balade lac des Vallons avec P. Amblard et R. Douza</t>
  </si>
  <si>
    <t>12h Chez Amblard Chamrousse avec Rémy Douza</t>
  </si>
  <si>
    <t>MJ Schoeni/dossiers et clé USB</t>
  </si>
  <si>
    <t>Spectacle Grand Son</t>
  </si>
  <si>
    <t>Aménagement de la maison/ monter meubles Bertrand au 2ème étage avec J. Toffa et Nico, mari de Cécile</t>
  </si>
  <si>
    <t>19h30 Cocktail et repas Grande Chartreuse organisé par J. Toffa, avec Marc et Sylvie Heitz, Aude, Françoise Toffa, Françoise et moi</t>
  </si>
  <si>
    <t>14h Fr, avec FR à St Egrève</t>
  </si>
  <si>
    <t>Bal /4 inscriptions</t>
  </si>
  <si>
    <t>Dist courrier rbt/en vélo</t>
  </si>
  <si>
    <t>20H Diner La mandubule avec Françoise et Bertrand Richard</t>
  </si>
  <si>
    <t>Tisane chez F.Rchard</t>
  </si>
  <si>
    <t>Journal aux Ayguinards</t>
  </si>
  <si>
    <t>12h Picnic aux Capucins</t>
  </si>
  <si>
    <t>Arnoult, Sandrine, Emmanuelle, Pierre et Nathalie, Noémie</t>
  </si>
  <si>
    <t>9h G.Giambra crémaillères</t>
  </si>
  <si>
    <t>R MH Arnoult à la maison pour un pot</t>
  </si>
  <si>
    <t>Appel Benoit sur santé Denise</t>
  </si>
  <si>
    <t xml:space="preserve">Appel Nicole </t>
  </si>
  <si>
    <t>9h G.Giambra étagères</t>
  </si>
  <si>
    <t>F. Richard/film Mort d'un pourri</t>
  </si>
  <si>
    <t>Fr, avec M. Mathieu à Comboire/laine</t>
  </si>
  <si>
    <t>MQ/pot ciné d'été</t>
  </si>
  <si>
    <t>M.Mathieu/répar pantalon</t>
  </si>
  <si>
    <t>Enveloppe chez Sandrine: bouton magnétique et 40 € pour 2 mugs et 3 torchons</t>
  </si>
  <si>
    <t>14h G.Giambra/finition cellier</t>
  </si>
  <si>
    <t>Fr, avec FR à St Pierre</t>
  </si>
  <si>
    <t>Carrefour/biscuits apéritif</t>
  </si>
  <si>
    <t>9h Dép Meylan</t>
  </si>
  <si>
    <t>12h Centre Nautique de Bellecin Jura</t>
  </si>
  <si>
    <t>Déj à Le Regardoir Moirans en Montagne</t>
  </si>
  <si>
    <t>Balade à Moirans</t>
  </si>
  <si>
    <t>Balade à Bellecin</t>
  </si>
  <si>
    <t>Dép Bellecin</t>
  </si>
  <si>
    <t>Lac Coiselet à Condes</t>
  </si>
  <si>
    <t>20h Diner avec C. Jonville à la maison</t>
  </si>
  <si>
    <t>10h F. Legait/Dossiers inscriptions</t>
  </si>
  <si>
    <t>B. Perraudin/affiche activités</t>
  </si>
  <si>
    <t>16h30 Chercher Echo</t>
  </si>
  <si>
    <t>Chez B.Perraudin puis MQ pour affiche activités</t>
  </si>
  <si>
    <t>19h Fr, pot de rentrée bureau AVF</t>
  </si>
  <si>
    <t>15h Fr, couture</t>
  </si>
  <si>
    <t>11h30 Johann amène Lucy</t>
  </si>
  <si>
    <t>12h Johann amène Adam</t>
  </si>
  <si>
    <t>Adam et Lucy déjeunent à la maison</t>
  </si>
  <si>
    <t>13h15 Simon part pour Paris puis Cayenne</t>
  </si>
  <si>
    <t>Alice va chercher plaque de gaz pour son appt</t>
  </si>
  <si>
    <t>Cartes à la piscine</t>
  </si>
  <si>
    <t>Amener Echo à F.Legait et D.Barnet/BAL</t>
  </si>
  <si>
    <t>Johann va à l'école avec Adam</t>
  </si>
  <si>
    <t>Distr Echo 17-21 av Vercors</t>
  </si>
  <si>
    <t>17h30 Johann récupère Adam et Lucy</t>
  </si>
  <si>
    <t>Départ Bertrand pour Paris Allemagne</t>
  </si>
  <si>
    <t>Ikéa/pochettes, escabot</t>
  </si>
  <si>
    <t>Dist Echo: Hudry-Clergeon, Castagna</t>
  </si>
  <si>
    <t>Fr, mercerie Corenc</t>
  </si>
  <si>
    <t>15h Fr et FR Carrefour et Castorama</t>
  </si>
  <si>
    <t>18h30 Apéro dinatoire</t>
  </si>
  <si>
    <t>chez B et N Liégeois</t>
  </si>
  <si>
    <t>11 Dép Meylan avec FR</t>
  </si>
  <si>
    <t>Marché Villard de lans</t>
  </si>
  <si>
    <t>Balade St Nizier du Moucherotte</t>
  </si>
  <si>
    <t>17h Prépa inscriptions</t>
  </si>
  <si>
    <t>8h Prépa Forum</t>
  </si>
  <si>
    <t>Déj La Montagne Villard</t>
  </si>
  <si>
    <t>C.Le Gal/Echo</t>
  </si>
  <si>
    <t>14h G.Giambra/fixation pochettes</t>
  </si>
  <si>
    <t>12h40 Sandy va avec Alice à La Grange au Sappey</t>
  </si>
  <si>
    <t>22h Départ Sandy pour Macon</t>
  </si>
  <si>
    <t>BAL/ 10 ex Echo C. Le Gal</t>
  </si>
  <si>
    <t>Rentrée des classes</t>
  </si>
  <si>
    <t>7h25 Alice Lyon-Orly puis Orly-Cayenne</t>
  </si>
  <si>
    <t>Fr, école Adam, Wok Asia avec FR et Adam</t>
  </si>
  <si>
    <t>Fr, Go Sports, Castorama</t>
  </si>
  <si>
    <t>Cheq Eyminées/poste/BAL</t>
  </si>
  <si>
    <t>Réparation ascenseur</t>
  </si>
  <si>
    <t>Jean entre en crèche</t>
  </si>
  <si>
    <t>17h15 Dist Echo Horizons puis 36, 38 La Taillat</t>
  </si>
  <si>
    <t>FR avec Adam et Lucy/essorage</t>
  </si>
  <si>
    <t>14h Fr, Marie et Annie, Ikéa</t>
  </si>
  <si>
    <t>SG/BAL/Carrefour</t>
  </si>
  <si>
    <t>Ouragan St Martin St Barth</t>
  </si>
  <si>
    <t>Départ F. Richard pour La Bresse</t>
  </si>
  <si>
    <t>BALs</t>
  </si>
  <si>
    <t>11h Fr, kiné à sec</t>
  </si>
  <si>
    <t>12h Fr, kiné à sec</t>
  </si>
  <si>
    <t>18h Fr, kiné piscine</t>
  </si>
  <si>
    <t>Fr, à Comboire/patron, rideaux</t>
  </si>
  <si>
    <t>Repas Gymnase du Charlaix</t>
  </si>
  <si>
    <t>Gymnase du Charlaix</t>
  </si>
  <si>
    <t>Fin Forum</t>
  </si>
  <si>
    <t>F. Legait à la maisin/Point inscriptions</t>
  </si>
  <si>
    <t>Déj Flunch Chambéry</t>
  </si>
  <si>
    <t>St Jean de Couz</t>
  </si>
  <si>
    <t>Braderie Cours Berriat</t>
  </si>
  <si>
    <t>18h Commission gardien</t>
  </si>
  <si>
    <t>10h J.Michalowicz à la MQ</t>
  </si>
  <si>
    <t>Réunion com Lagait/Perraudin</t>
  </si>
  <si>
    <t>Fr, en ville avec Annie</t>
  </si>
  <si>
    <t>20h N. Liégeois/dossier gym aqua mardi</t>
  </si>
  <si>
    <t>12h15 Fr, Qi quong</t>
  </si>
  <si>
    <t>12h30 Fr, déj Marie-Odile</t>
  </si>
  <si>
    <t>17h Garde Adam et Lucy</t>
  </si>
  <si>
    <t>12h30 Dr Schneider</t>
  </si>
  <si>
    <t>19h40 Fr, gym aqua</t>
  </si>
  <si>
    <t>17h30 Fr, Dr Brun Lévèque</t>
  </si>
  <si>
    <t>11h30 Fr, Dr Moiroud</t>
  </si>
  <si>
    <t>12h15 Qi qong</t>
  </si>
  <si>
    <t>Comboire/Natacha,Mondial Tissus</t>
  </si>
  <si>
    <t>18h30 Réunion inter quartiers à AMPF</t>
  </si>
  <si>
    <t>9h15 Fr, AVF permanence</t>
  </si>
  <si>
    <t>15.30 Enterement</t>
  </si>
  <si>
    <t>9.30 Enterrementt</t>
  </si>
  <si>
    <t>9h30 MQ/F.Legait/tables,…</t>
  </si>
  <si>
    <t>Paris JO 2024</t>
  </si>
  <si>
    <t>8h30 Collège Buclos</t>
  </si>
  <si>
    <t>11h Electro Claires/interphone</t>
  </si>
  <si>
    <t>16h Déchetterie/télé, caisse</t>
  </si>
  <si>
    <t>Fr, Annie, scrabble</t>
  </si>
  <si>
    <t>11h30 Pot jardiniers</t>
  </si>
  <si>
    <t>20h Aude dine à la maison</t>
  </si>
  <si>
    <t>Adam et Lucy dinent à la maison</t>
  </si>
  <si>
    <t>20h15 Zumba</t>
  </si>
  <si>
    <t>Darty/rép machine à laver linge</t>
  </si>
  <si>
    <t>Carrefour/paté en croute</t>
  </si>
  <si>
    <t>17h45 Fr, AVF inscriptions</t>
  </si>
  <si>
    <t>G.Giambra/rideaux chambre Jean</t>
  </si>
  <si>
    <t>8h45 Clé MQ/marche rapide</t>
  </si>
  <si>
    <t>Récup clé MQ</t>
  </si>
  <si>
    <t>19h30 Diner Namastay</t>
  </si>
  <si>
    <t>avec M et MF Bée</t>
  </si>
  <si>
    <t>Arr Micheline</t>
  </si>
  <si>
    <t>14h Mme Chakroum/dessin-visite 41, 45 av du Vercors</t>
  </si>
  <si>
    <t>Fr, cours couture</t>
  </si>
  <si>
    <t>Ouragan en Guadeloupe</t>
  </si>
  <si>
    <t>N.Tinard/dossier couture</t>
  </si>
  <si>
    <t>16h Appt Alice avec G.Giambra</t>
  </si>
  <si>
    <t>8h10 Adam à la maison</t>
  </si>
  <si>
    <t>11h15 Eveil corporel</t>
  </si>
  <si>
    <t>13h45 Aude vient chercher Adam avec Lucy</t>
  </si>
  <si>
    <t>8h45 N.Liégeois/dossier gym aqua mardi</t>
  </si>
  <si>
    <t>10h E.Pinard/41 av Vercors</t>
  </si>
  <si>
    <t>G.Giambra/plans Paris</t>
  </si>
  <si>
    <t>14h Fr, chez Marie Mathieu</t>
  </si>
  <si>
    <t>BAL</t>
  </si>
  <si>
    <t>19h30 Utimate frisbee-stade</t>
  </si>
  <si>
    <t>Déj Le Touvet</t>
  </si>
  <si>
    <t>Visite Château du Touvet</t>
  </si>
  <si>
    <t>Défilé masques de Venise</t>
  </si>
  <si>
    <t>Balade à Grenoble</t>
  </si>
  <si>
    <t>17h40 Les Grands Esprits , Chavant</t>
  </si>
  <si>
    <t>Courses, Eau Vive</t>
  </si>
  <si>
    <t>Alexix/cadeau</t>
  </si>
  <si>
    <t>Aude, Adam, Lucie</t>
  </si>
  <si>
    <t>Pot tyroliennes</t>
  </si>
  <si>
    <t>Colde Porte/fromages</t>
  </si>
  <si>
    <t>Quaix en Chartreuse</t>
  </si>
  <si>
    <t>Edouard/Saratosa/5ème M4-</t>
  </si>
  <si>
    <t>12h15 Déjeuner Les Terrassses</t>
  </si>
  <si>
    <t>18h Fr, Ostéo</t>
  </si>
  <si>
    <t>15h Fr, kiné à sec</t>
  </si>
  <si>
    <t>13h30 Pilates</t>
  </si>
  <si>
    <t>Repair café/dossiers gym aqua merc, marche</t>
  </si>
  <si>
    <t>14h30 FR, Grand Place avec Marie</t>
  </si>
  <si>
    <t>Carrefour, Eau vive, BAL</t>
  </si>
  <si>
    <t>9h45 MQ/Gilberte couture</t>
  </si>
  <si>
    <t>Poste/recommandé/BAL</t>
  </si>
  <si>
    <t>retour BAL/enveloppe</t>
  </si>
  <si>
    <t>14h Fr, en ville avec M. Mathieu</t>
  </si>
  <si>
    <t>18h30 Ultimate/ Jirah</t>
  </si>
  <si>
    <t>13h30 Fr, coiffeur Revirée</t>
  </si>
  <si>
    <t>13h30 Biblio/expo</t>
  </si>
  <si>
    <t>Uriage, BAL</t>
  </si>
  <si>
    <t>Voisine</t>
  </si>
  <si>
    <t>Picnic parc des Ayguinards</t>
  </si>
  <si>
    <t>16h30 Retour à la maison</t>
  </si>
  <si>
    <t>19h15 Jet M Picard viennent nous chercher</t>
  </si>
  <si>
    <t>20h Diner Le Syrtos</t>
  </si>
  <si>
    <t>Avec JetM Picard</t>
  </si>
  <si>
    <t>M.Mathieu/aiguilles</t>
  </si>
  <si>
    <t>Attentat Marseille</t>
  </si>
  <si>
    <t>Mercurol</t>
  </si>
  <si>
    <t>Tain l'Hermitage</t>
  </si>
  <si>
    <t>Valrhona/Jaboulet Ainé</t>
  </si>
  <si>
    <t>avec Fr, Patrice, Laurence</t>
  </si>
  <si>
    <t>Carrefour/41 av Vercors/Mairie</t>
  </si>
  <si>
    <t>17h45 Russe/41 av Vercors</t>
  </si>
  <si>
    <t>19h15 Russe</t>
  </si>
  <si>
    <t>Couture/bouilloire/thé</t>
  </si>
  <si>
    <t>20h45 Russe</t>
  </si>
  <si>
    <t>Décès de Denise Le Meur</t>
  </si>
  <si>
    <t>14h30 Théâtre</t>
  </si>
  <si>
    <t>12h15 Fr, Qi qong</t>
  </si>
  <si>
    <t>Fr, biblio réparation fixation tableaux</t>
  </si>
  <si>
    <t>UQ A. Bornard/F. Legait</t>
  </si>
  <si>
    <t>Fr, pharmacie, opticien</t>
  </si>
  <si>
    <t>11h21 Grenoble</t>
  </si>
  <si>
    <t>12h44 Lyon Part Dieu</t>
  </si>
  <si>
    <t>13h30 Lyon Part Dieu</t>
  </si>
  <si>
    <t>16h26 Le Mans</t>
  </si>
  <si>
    <t>16h37 Le Mans</t>
  </si>
  <si>
    <t>17h14 Angers</t>
  </si>
  <si>
    <t>18h48 Angers</t>
  </si>
  <si>
    <t>20h16 Paris Montparnasse</t>
  </si>
  <si>
    <t>16h41 Paris gare de Lyon</t>
  </si>
  <si>
    <t>13h Aude nous amène Adam et Lucy</t>
  </si>
  <si>
    <t>A. Bornard/projecteur</t>
  </si>
  <si>
    <t>Fr, légumes Aude</t>
  </si>
  <si>
    <t>BAL/Mme Bollinger/boite CC</t>
  </si>
  <si>
    <t>17h50 Aude récupère Adam et Aude</t>
  </si>
  <si>
    <t>Diner Provence Caffé Angers avec Benoit et Katia, Eric et Gabrillle, Pierre et Monique, Françoise- diner payé par Eric</t>
  </si>
  <si>
    <t>Royal Hotel, Rémi à l'Hotel d'Iéna</t>
  </si>
  <si>
    <t>10h Cérémonie pour Denise à l'Eglise St Jean à Monplaisir</t>
  </si>
  <si>
    <t>11h Pot de l'amitié sous l'église</t>
  </si>
  <si>
    <t>12h30 Déj à Flunch</t>
  </si>
  <si>
    <t>14h45 Crémation à Montreuil-Jugné</t>
  </si>
  <si>
    <t>Retour à la maison de Denise</t>
  </si>
  <si>
    <t>Démarrage voiture Denise, Eric et Benoit nous conduisent à la gare</t>
  </si>
  <si>
    <t>Hotel des Arts, Cité Bergère</t>
  </si>
  <si>
    <t>Balade dans Paris</t>
  </si>
  <si>
    <t>Petit déjeuner avec Pierre et Monique, Nicole et Rémi</t>
  </si>
  <si>
    <t>SOS Médecins 85 bd de Port Royal</t>
  </si>
  <si>
    <t>12h Déj Val Royal</t>
  </si>
  <si>
    <t>14h05 Dr à SOS Médecins</t>
  </si>
  <si>
    <t>Hopital Cochin</t>
  </si>
  <si>
    <t>Marche juqu'au Boul Michel</t>
  </si>
  <si>
    <t>Diner Chez Marco</t>
  </si>
  <si>
    <t>12h59 Paris gare de Lyon</t>
  </si>
  <si>
    <t>14h56 Lyon Part-Dieu</t>
  </si>
  <si>
    <t>15h14 Lyon Part-Dieu</t>
  </si>
  <si>
    <t>17h45 Russe</t>
  </si>
  <si>
    <t>La Crème de Paris gaufres</t>
  </si>
  <si>
    <t>15h30 Fr, balnéo à sec</t>
  </si>
  <si>
    <t>18h45 Fr, Dr Antoine</t>
  </si>
  <si>
    <t>18h30 Interview Mairie à la MQ</t>
  </si>
  <si>
    <t>7h50 Adam à la maison</t>
  </si>
  <si>
    <t>CC/BAL en vélo pour Adam</t>
  </si>
  <si>
    <t>17h Aude récupère les affaires d'Adam avec Lucy</t>
  </si>
  <si>
    <t>Fr, va promener Adam</t>
  </si>
  <si>
    <t>8h Labo analyses</t>
  </si>
  <si>
    <t>F. Legait/dossier peinture, clés</t>
  </si>
  <si>
    <t>11h15 Eveil corporel, Carrefour</t>
  </si>
  <si>
    <t>Fr, chez Aude et F.Toffa</t>
  </si>
  <si>
    <t>Aide Aurélie à monter sommier matelas</t>
  </si>
  <si>
    <t>A.Bornard/clé, écran</t>
  </si>
  <si>
    <t>19h Fr, soirée AVF</t>
  </si>
  <si>
    <t>2  personnes AVF Singapour, Shanghaï</t>
  </si>
  <si>
    <t>Carrefour, MQ</t>
  </si>
  <si>
    <t>13h30 Fr, AVF réparations</t>
  </si>
  <si>
    <t>13h30 Fr, AVF cours anglais</t>
  </si>
  <si>
    <t>Aude, Adam, Lucy/taille pull Lucy</t>
  </si>
  <si>
    <t>Soirée AVF Décibelledonne</t>
  </si>
  <si>
    <t>15h Fr, Paquet avec Micheline</t>
  </si>
  <si>
    <t>15h Chez Micheline Lecoq</t>
  </si>
  <si>
    <t>16h30 Biblio/Patrice/dossiers, inscriptions</t>
  </si>
  <si>
    <t>11h30 Dép maison</t>
  </si>
  <si>
    <t>Gonfler pneus</t>
  </si>
  <si>
    <t>Déj Lovagny</t>
  </si>
  <si>
    <t>Visite Gorges du Fier</t>
  </si>
  <si>
    <t>Pot La Panière Aix</t>
  </si>
  <si>
    <t>18h45 A la maison</t>
  </si>
  <si>
    <t>14h Fr, balnéo à sec</t>
  </si>
  <si>
    <t>9h30 Fr, AVF chinois</t>
  </si>
  <si>
    <t>13h P.Vincent/retour dossiers</t>
  </si>
  <si>
    <t>14h30 Hand Amitié</t>
  </si>
  <si>
    <t>14h30 Fr Dr Mansard</t>
  </si>
  <si>
    <t>Carrefour, A. Bornard/paiements</t>
  </si>
  <si>
    <t>Fr, opticien</t>
  </si>
  <si>
    <t>Fr, opticien avec Micheline</t>
  </si>
  <si>
    <t>14h30 Ecole des Buclos pour récupérer matériel poterie: Aline Durand et Bertrand Bisson</t>
  </si>
  <si>
    <t>Fr, Micheline à la maison</t>
  </si>
  <si>
    <t>18h30 CA Lahgglo à la gare</t>
  </si>
  <si>
    <t>Fr, poste colis poussette</t>
  </si>
  <si>
    <t>Fr, SMH avec Micheline</t>
  </si>
  <si>
    <t>Distrib aff Devoirs faits/BALs</t>
  </si>
  <si>
    <t>Fr, prise de sang Labazur</t>
  </si>
  <si>
    <t>Fr, AVF travaux</t>
  </si>
  <si>
    <t>Fr, marche avec M.Mathieu</t>
  </si>
  <si>
    <t>12h30 Fr, coiffeur</t>
  </si>
  <si>
    <t>19h Festival solidarités</t>
  </si>
  <si>
    <t>BPA/remise chèques</t>
  </si>
  <si>
    <t>11h Election du Maire</t>
  </si>
  <si>
    <t>3 tours</t>
  </si>
  <si>
    <t>16h20 Le Square, Ciné Chavant</t>
  </si>
  <si>
    <t>MQ/docs</t>
  </si>
  <si>
    <t>12h30 Départ Fr, Aude, Adam, Lucy pour La Bresse en Logan</t>
  </si>
  <si>
    <t xml:space="preserve">18h20 Arr La Bresse Fr, Aude </t>
  </si>
  <si>
    <t>BALsx2</t>
  </si>
  <si>
    <t>Livraison livres russes</t>
  </si>
  <si>
    <t>Visite Musée de l'Ancien Evèché</t>
  </si>
  <si>
    <t>Musée Dauphinois</t>
  </si>
  <si>
    <t>C. Aude/dossier volley</t>
  </si>
  <si>
    <t>Livraison 1 livre de Russe</t>
  </si>
  <si>
    <t>14h Réunion Collectif/Lahgglo</t>
  </si>
  <si>
    <t>Courrier Mme Roche, poste</t>
  </si>
  <si>
    <t>Piscine, BPA</t>
  </si>
  <si>
    <t>18h Elections adjoints au Maire</t>
  </si>
  <si>
    <t>21h30 Départ Besançon</t>
  </si>
  <si>
    <t>1h Arr Meylan</t>
  </si>
  <si>
    <t>voiture de location</t>
  </si>
  <si>
    <t>14h Le Sens de la Fête</t>
  </si>
  <si>
    <t>Ciné Chavant</t>
  </si>
  <si>
    <t>12h Déj à l'Arome Antique Grenoble</t>
  </si>
  <si>
    <t>Apéro avec Aude, Adam, Lucy</t>
  </si>
  <si>
    <t>9h Adam et Lucy à la maison</t>
  </si>
  <si>
    <t>Mme Isabelle Martin/attestation</t>
  </si>
  <si>
    <t>Déj Adam et Lucy à la maison</t>
  </si>
  <si>
    <t>Fr, biblio démontage expo</t>
  </si>
  <si>
    <t>B.Perraudin/photo articles DL sur Mairie Meylan</t>
  </si>
  <si>
    <t>Poste/courrier Puydt</t>
  </si>
  <si>
    <t>Carrefour, prmenade parc Adam, Lucy</t>
  </si>
  <si>
    <t>Décès du mari d'Annie Rivet</t>
  </si>
  <si>
    <t>Diner avc Adam, Lucy</t>
  </si>
  <si>
    <t>Aude vient chercher Adam, Lucy</t>
  </si>
  <si>
    <t>14h Ecole Buclos avec Mudy Diener</t>
  </si>
  <si>
    <t>Fr, CC et chez Aude</t>
  </si>
  <si>
    <t>Courrier chez Bornard et Suzanne</t>
  </si>
  <si>
    <t>Aude amène Adam et Lucy</t>
  </si>
  <si>
    <t>G.Giambra</t>
  </si>
  <si>
    <t>foot avec Adam/parc avec Lucy</t>
  </si>
  <si>
    <t>18h20 Aude récupère Adam, Lucy</t>
  </si>
  <si>
    <t>Attentat New York</t>
  </si>
  <si>
    <t>8h30 Réunion Collège Buclos</t>
  </si>
  <si>
    <t>11h30 Fr, balnéo à sec</t>
  </si>
  <si>
    <t>Balade parc Vizille</t>
  </si>
  <si>
    <t>14h15 Fr, naturopathe Uriage</t>
  </si>
  <si>
    <t>9h Fr, Dr Chevallier, gastro</t>
  </si>
  <si>
    <t>Fr, opticien, récupérer ses 2 paires de lunettes</t>
  </si>
  <si>
    <t>Copy Meylan/affiche alpha russe</t>
  </si>
  <si>
    <t>Eteindre entrée AVF</t>
  </si>
  <si>
    <t>Fr, hopital avec Marie puis marche puis scrabble</t>
  </si>
  <si>
    <t>Panne Aude sur autoroute près de Dôle, le démarreur ne fonctionne plus</t>
  </si>
  <si>
    <t>Retour à Besançon pour récupèrer une voiture de location Opel Meriva Turbo</t>
  </si>
  <si>
    <t>JP et F Richard arrivent à Meylan et viennent prendre une boisson à la maison</t>
  </si>
  <si>
    <t>Pharnacie/Nux vomica 9ch</t>
  </si>
  <si>
    <t>11h PFI cérémonie Alain Rivet</t>
  </si>
  <si>
    <t>avec M. Mathieu</t>
  </si>
  <si>
    <t>WhatsApp Alice</t>
  </si>
  <si>
    <t>Chez J et M Picard</t>
  </si>
  <si>
    <t>tarte et tisane</t>
  </si>
  <si>
    <t>17h45 Russe/livres, affiche</t>
  </si>
  <si>
    <t>récupérer 12 bouteilles champagne</t>
  </si>
  <si>
    <t>JP Richard/pb clés</t>
  </si>
  <si>
    <t>17h Fr, Inaya</t>
  </si>
  <si>
    <t>Fr, Mairie, pharma, labo</t>
  </si>
  <si>
    <t>avec Micheline</t>
  </si>
  <si>
    <t>Fr, chez Richard, Mairie, pharma, labo</t>
  </si>
  <si>
    <t>Fr, Micheline</t>
  </si>
  <si>
    <t>17h30 Fr, balnéo à sec</t>
  </si>
  <si>
    <t>Fr, Carrefour avec Marie</t>
  </si>
  <si>
    <t>D.Barnet/courrier, affiches</t>
  </si>
  <si>
    <t>9h45 Fr, AVF encadrement</t>
  </si>
  <si>
    <t>14h45 Fr, Dr Descour</t>
  </si>
  <si>
    <t>17h30 Fr, chez Micheline</t>
  </si>
  <si>
    <t>Fr, vaccin grippe pharmacie Buclos</t>
  </si>
  <si>
    <t>Vaccin grippe pharmacie Buclos</t>
  </si>
  <si>
    <t>Fr, marche avec F.Richard</t>
  </si>
  <si>
    <t>Rémi et Marie Arnoult</t>
  </si>
  <si>
    <t>19h45 Chez C.Jonville/gateau de Thones</t>
  </si>
  <si>
    <t>14h10 Au revoir là haut</t>
  </si>
  <si>
    <t>Avec JP et F Richard</t>
  </si>
  <si>
    <t>Fr, chez Richard/livres enfants</t>
  </si>
  <si>
    <t>Vent très fort</t>
  </si>
  <si>
    <t>17h30 Fr, Inaya</t>
  </si>
  <si>
    <t>MQ/Mme Lotito/peinture autonome</t>
  </si>
  <si>
    <t>14h MQ/Legait-Perraudin/Pilates</t>
  </si>
  <si>
    <t>MQ/courrier C.Mayet/gym aqua,marche</t>
  </si>
  <si>
    <t>Fr, Grand Place avec F.Richard</t>
  </si>
  <si>
    <t>Carrefour-Fr, Haut Meylan/colis</t>
  </si>
  <si>
    <t>Paravent dans entrée MQ</t>
  </si>
  <si>
    <t>Uriage/marche</t>
  </si>
  <si>
    <t>MQ/clé projecteur</t>
  </si>
  <si>
    <t>Décès Janine/2ème mère C.Jonville</t>
  </si>
  <si>
    <t>13h Mr F.Papet/porte garage</t>
  </si>
  <si>
    <t>14h Fr, Marie, Annie Fnac Grenoble</t>
  </si>
  <si>
    <t>20h JP et F.Richard/dessert</t>
  </si>
  <si>
    <t>12h Dej avec A.Rivet</t>
  </si>
  <si>
    <t>Fr, Annie et Marie Grand Place</t>
  </si>
  <si>
    <t>Courrier/copie clés</t>
  </si>
  <si>
    <t>Départ de JP et F Richard pour La Bresse</t>
  </si>
  <si>
    <t>Fr, AVF balade Meylan</t>
  </si>
  <si>
    <t>Balade Aix Les Bains</t>
  </si>
  <si>
    <t>16h20 che Younès et Caroline</t>
  </si>
  <si>
    <t>11h30 Fr, lecture</t>
  </si>
  <si>
    <t>M.Mathieu/gateau</t>
  </si>
  <si>
    <t>9h Fr, hopital</t>
  </si>
  <si>
    <t>15h45 D. Barnet/déclaration, bnf</t>
  </si>
  <si>
    <t>17h45 Russe/livre débutants</t>
  </si>
  <si>
    <t>Copie clé/gymnase</t>
  </si>
  <si>
    <t>12h Fr, en ville avec Annie</t>
  </si>
  <si>
    <t xml:space="preserve">           </t>
  </si>
  <si>
    <t>11h30 Fr, Babette en ville</t>
  </si>
  <si>
    <t>15h Fr, AVF yoga du rire</t>
  </si>
  <si>
    <t>10h30 Crédit Mutuel</t>
  </si>
  <si>
    <t>Aude à la maison/cadeaux</t>
  </si>
  <si>
    <t>Le Sappey balade</t>
  </si>
  <si>
    <t>BALs,lettres,clés Bellini</t>
  </si>
  <si>
    <t>Conf Migrants/Mr Oberdorff</t>
  </si>
  <si>
    <t>Guyane</t>
  </si>
  <si>
    <t>MQ, BAL/chèques</t>
  </si>
  <si>
    <t>15h Fr, SMH avec Marie</t>
  </si>
  <si>
    <t>Chez Aude, garder les enfants pendant que Aude discute des cadeaux pour Adam et Lucy</t>
  </si>
  <si>
    <t>Diner à la maison avec Annie</t>
  </si>
  <si>
    <t>Johann/clé chez lui</t>
  </si>
  <si>
    <t>12h Déj Les Nouvelles Terrasses</t>
  </si>
  <si>
    <t>Fr, AVF avec Véronique</t>
  </si>
  <si>
    <t>En ville/Galeries, Fnac</t>
  </si>
  <si>
    <t>Le Maire: JP Blanc</t>
  </si>
  <si>
    <t>MQ/matériel poterie</t>
  </si>
  <si>
    <t>Fr, chez Aude/gateau</t>
  </si>
  <si>
    <t>19h30 Le Saké Grenoble</t>
  </si>
  <si>
    <t>avec J et M Picard</t>
  </si>
  <si>
    <t>15h40 Le Brio à Chavant</t>
  </si>
  <si>
    <t>La Coupe Davis à la France</t>
  </si>
  <si>
    <t>14h F.Legait/clé MQ</t>
  </si>
  <si>
    <t>Carrefour/achats AVF</t>
  </si>
  <si>
    <t>9h45 Fr, AVF nettoyage local</t>
  </si>
  <si>
    <t>16h Chez Mudy Diener</t>
  </si>
  <si>
    <t>Chute devant le 8 allée du Pré Blanc</t>
  </si>
  <si>
    <t>18h A. Rivet</t>
  </si>
  <si>
    <t>Diner avec Annie</t>
  </si>
  <si>
    <t>Babette à la maison</t>
  </si>
  <si>
    <t>13h30 Aude amène Adam, Lucy</t>
  </si>
  <si>
    <t>18h Aude repart avec les enfants</t>
  </si>
  <si>
    <t>18h30 Fr, balnéo à sec</t>
  </si>
  <si>
    <t>18h20 Langue des signes/chèque</t>
  </si>
  <si>
    <t>14h30 Collège Buclos</t>
  </si>
  <si>
    <t>17h Fr, Annie mercerie</t>
  </si>
  <si>
    <t>Il neige</t>
  </si>
  <si>
    <t xml:space="preserve">10h Entretien MF di Oliveira </t>
  </si>
  <si>
    <t>12h Déj Le Café</t>
  </si>
  <si>
    <t>17h Fr, chez Micheline</t>
  </si>
  <si>
    <t>18h30 Mouloud à la maison</t>
  </si>
  <si>
    <t>19 Diner Notte e di Grenoble</t>
  </si>
  <si>
    <t>Benoit,Nathalie Liégeois</t>
  </si>
  <si>
    <t>inscriptions ultimate, gym aqua</t>
  </si>
  <si>
    <t>18h45 Sandrine Réinnéis</t>
  </si>
  <si>
    <t>JP , F, Adam,Lucy gaufres</t>
  </si>
  <si>
    <t>11h D.Barnet/déclaration Préfecture</t>
  </si>
  <si>
    <t>Marche à Meylan, BAL</t>
  </si>
  <si>
    <t>19h30 Diner chez Bornard avec G et A Giambra</t>
  </si>
  <si>
    <t>Décathlon/matériel Ultimate</t>
  </si>
  <si>
    <t>16h30 Adam à la maison, amené par Yohann, car Aude va voir Dr Stegel avec Lucy</t>
  </si>
  <si>
    <t>Poste bd Alpes</t>
  </si>
  <si>
    <t>14h Mr Sylla 07 88 46 40 12</t>
  </si>
  <si>
    <t>Mort de Jean d'Ormesson</t>
  </si>
  <si>
    <t>15h15 Dr</t>
  </si>
  <si>
    <t>Carrefour/brioche</t>
  </si>
  <si>
    <t>18h Fr, CS Les Terrasses</t>
  </si>
  <si>
    <t>10h Mme di Oliveira</t>
  </si>
  <si>
    <t>14h Fr, chez Aude avec F.Toffa</t>
  </si>
  <si>
    <t>12h30 Fr, nathuropathe Uriage</t>
  </si>
  <si>
    <t>15h30 Fr, Marie Mathieu/couture, album</t>
  </si>
  <si>
    <t>17h Hotel Mercure Alpha avec Mouloud Bentarcha</t>
  </si>
  <si>
    <t>Décathlon/échange chasuble adulte</t>
  </si>
  <si>
    <t>Commandeur/pantalon bleu</t>
  </si>
  <si>
    <t>En ville avec Fr</t>
  </si>
  <si>
    <t>Mort de Johnny Hallyday</t>
  </si>
  <si>
    <t>13h Obsèques Johnny Hallyday</t>
  </si>
  <si>
    <t>Absence Minoo dessin peinture</t>
  </si>
  <si>
    <t>17h30 Dessin peinture</t>
  </si>
  <si>
    <t>Montage roues neige Twingo à l'avant</t>
  </si>
  <si>
    <t>Whatsapp Alice, Simon, Jean</t>
  </si>
  <si>
    <t>Décathlon/chasubles adultes</t>
  </si>
  <si>
    <t>Darty/veilleuse Alice</t>
  </si>
  <si>
    <t>15h Fr, couture avec Micheline</t>
  </si>
  <si>
    <t>Mise en place du 2ème panneau photos dans l'entrée</t>
  </si>
  <si>
    <t>11h30 Fr, Annie Grand Place</t>
  </si>
  <si>
    <t>16h40 Epouse-mon mon pote</t>
  </si>
  <si>
    <t>15h MQ/Perraudin/projecteur</t>
  </si>
  <si>
    <t>BAL/biblio</t>
  </si>
  <si>
    <t>Réparation volet chez Richard</t>
  </si>
  <si>
    <t>Mme Mandauca, Fr chez Aude/VMC</t>
  </si>
  <si>
    <t>Anniv Alice</t>
  </si>
  <si>
    <t>Fr, Annie à la maison</t>
  </si>
  <si>
    <t>Annie dine à la maison</t>
  </si>
  <si>
    <t>Fr, Annie rami</t>
  </si>
  <si>
    <t>18h Fr, balnéo à sec avec Annie</t>
  </si>
  <si>
    <t>18h30 Ile Verte/compostage</t>
  </si>
  <si>
    <t>13h30 C. Jonville/café</t>
  </si>
  <si>
    <t>Fr, en ville avec C. Jonville</t>
  </si>
  <si>
    <t>SG cash/piles pour les 2 montres de Françoise (d'ici lundi)</t>
  </si>
  <si>
    <t>Fr, Haut Meylan/Colis chemisier</t>
  </si>
  <si>
    <t>Expo Irrévérence place de Verdun</t>
  </si>
  <si>
    <t>En ville: livres, paté</t>
  </si>
  <si>
    <t>Boulangerie Noisette</t>
  </si>
  <si>
    <t>La France championne du monde de Handball féminin</t>
  </si>
  <si>
    <t>François Gabart bat le record du tour du monde à la voile en 42 jours 16h 40' 35"</t>
  </si>
  <si>
    <t>MQ/bouilloire</t>
  </si>
  <si>
    <t>Chez Johann et Aude/tél Aude perdu</t>
  </si>
  <si>
    <t>12h30 Fr, balnéo à sec</t>
  </si>
  <si>
    <t>Fr, dej Béalières avec Annie</t>
  </si>
  <si>
    <t>Boulangerie CC</t>
  </si>
  <si>
    <t>19h30 Table ronde Commerce Mairie de Grenoble</t>
  </si>
  <si>
    <t>Décembre 2018</t>
  </si>
  <si>
    <t>Novembre 2018</t>
  </si>
  <si>
    <t>Janvier 2018</t>
  </si>
  <si>
    <t>Mars 2018</t>
  </si>
  <si>
    <t>Février 2018</t>
  </si>
  <si>
    <t>Avril 2018</t>
  </si>
  <si>
    <t>Mai 2018</t>
  </si>
  <si>
    <t>Juin 2018</t>
  </si>
  <si>
    <t>Juillet 2018</t>
  </si>
  <si>
    <t>Aout 2018</t>
  </si>
  <si>
    <t>Septembre 2018</t>
  </si>
  <si>
    <t>Octobre 2018</t>
  </si>
  <si>
    <t>Summum</t>
  </si>
  <si>
    <t>ll neige</t>
  </si>
  <si>
    <t>Arrivée F et JP Richard</t>
  </si>
  <si>
    <t>Installation radiateur</t>
  </si>
  <si>
    <t>Castorama/Entrepot du bricolage/radiateur chambre Jean</t>
  </si>
  <si>
    <t>Fr, chez FR/nappe</t>
  </si>
  <si>
    <t>гггы</t>
  </si>
  <si>
    <t>18h30 AG Terrasses</t>
  </si>
  <si>
    <t>Pharmacie/Fr, bisoprolol</t>
  </si>
  <si>
    <t>G.Giambra vient brancher radiateur</t>
  </si>
  <si>
    <t>Fr,CC,Carrefour,Eau vive</t>
  </si>
  <si>
    <t>Poste,Mr Pinard</t>
  </si>
  <si>
    <t>JP et FR dorment à la maison</t>
  </si>
  <si>
    <t>Petit déj avec JP et FR</t>
  </si>
  <si>
    <t>Vins à la cave</t>
  </si>
  <si>
    <t>11h40 Manuela</t>
  </si>
  <si>
    <t>BAL, Poste</t>
  </si>
  <si>
    <t>15h45 Fr et FR à Carrefour à pied</t>
  </si>
  <si>
    <t>11h30 Déj Le Café</t>
  </si>
  <si>
    <t>Yves Rocher en vélo</t>
  </si>
  <si>
    <t>Fnac/Galeries</t>
  </si>
  <si>
    <t>En ville avec Fr en bus</t>
  </si>
  <si>
    <t>Carrefour avec JP</t>
  </si>
  <si>
    <t>F.Richard/prep Réveillon</t>
  </si>
  <si>
    <t>Retour Johann et Aude</t>
  </si>
  <si>
    <t>F.Richard/prep avec Thermomix</t>
  </si>
  <si>
    <t>Chez FR et JP, Bertrand</t>
  </si>
  <si>
    <t>Arrivée Bertrand</t>
  </si>
  <si>
    <t>Aude/courses Carrefour</t>
  </si>
  <si>
    <t>Eau Vive/Carrefour</t>
  </si>
  <si>
    <t>Johann/couper cadenasCarrefour/cornichons</t>
  </si>
  <si>
    <t>Fr et FR/ gateaux</t>
  </si>
  <si>
    <t>19 Réveillon à la maison</t>
  </si>
  <si>
    <t>avec JP, F, Bertrand,Johann, Aude, Adam, Lucy</t>
  </si>
  <si>
    <t>Carrefour Market/Perrier</t>
  </si>
  <si>
    <t>Déj de Noël avec JP, FR,Bertrand</t>
  </si>
  <si>
    <t>Alice et Simon en Whatsapp</t>
  </si>
  <si>
    <t>Diner à la maison avec JP, F et Bertrand Richard</t>
  </si>
  <si>
    <t>20h30 Anne Roumanoff Summum</t>
  </si>
  <si>
    <t>Fr, chez FR, ourlet pantalon</t>
  </si>
  <si>
    <t>Installation spot dans placard chaussures</t>
  </si>
  <si>
    <t>JP ,F, Bertrand vont à Nice</t>
  </si>
  <si>
    <t>Fr, Micheline, tissu et Grand Place</t>
  </si>
  <si>
    <t>Boisson chez Micheline</t>
  </si>
  <si>
    <t>Nourrir chat de sandrine</t>
  </si>
  <si>
    <t>12h St Ours Younès et Caroline</t>
  </si>
  <si>
    <t>Jeu de l'oie</t>
  </si>
  <si>
    <t>Jeu de cheval</t>
  </si>
  <si>
    <t>20h50 Retour Meylan</t>
  </si>
  <si>
    <t>Sandrine de retour à Meylan</t>
  </si>
  <si>
    <t>Fr, Haut Meylan/Retour rollers</t>
  </si>
  <si>
    <t>Poste/envoi recom rupture convent MF di Oliveira</t>
  </si>
  <si>
    <t>Fr, part en ville/Petit bateau</t>
  </si>
  <si>
    <t>Adam, Aude, Lucy</t>
  </si>
  <si>
    <t>16h30 Chez C. Jonville</t>
  </si>
  <si>
    <t>avec Mathieu, Carole,Nathan, Maxime</t>
  </si>
  <si>
    <t>et Edouard,François</t>
  </si>
  <si>
    <t>Fr, CC boucherie</t>
  </si>
  <si>
    <t>Arriv Bernard et MF à St Ours</t>
  </si>
  <si>
    <t>Grand Place/Naf Naf, Fnac</t>
  </si>
  <si>
    <t>Décor Discount</t>
  </si>
  <si>
    <t>Arriv JP et F Richard</t>
  </si>
  <si>
    <t>JP/Courses Carrefour</t>
  </si>
  <si>
    <t>Fr, tisane à la maison</t>
  </si>
  <si>
    <t>Carrefour/salades,yaourt,revues,roses</t>
  </si>
  <si>
    <t>Réveillon avec JP et FR</t>
  </si>
  <si>
    <t>Ouverture des huitres avec JP</t>
  </si>
  <si>
    <t>Déj avec JP et FR</t>
  </si>
  <si>
    <t>Balade à Meylan avec Fr et FR</t>
  </si>
  <si>
    <t>Poste/Carrefour Chamnord Chambéry</t>
  </si>
  <si>
    <t>12h30 St Ours</t>
  </si>
  <si>
    <t>Aix pharmacie avec Younès et Bernard</t>
  </si>
  <si>
    <t>20h30 retour Meyaln</t>
  </si>
  <si>
    <t>Arrêt Dumetraz</t>
  </si>
  <si>
    <t>Déj avec Younès,Caro,Layna,Adam,Bernard,MF,Valérie</t>
  </si>
  <si>
    <t>Démonter arbre de Noël</t>
  </si>
  <si>
    <t>SG/Ikéa/chaise,matelas</t>
  </si>
  <si>
    <t>Fr, Comboire avec FR</t>
  </si>
  <si>
    <t>JP et F Richard/galette des rois</t>
  </si>
  <si>
    <t>Essai lit gonflable</t>
  </si>
  <si>
    <t>MQ/BPA/Carrefour</t>
  </si>
  <si>
    <t>19h20 Arrivée Caro, Valérie,Layna, Adam</t>
  </si>
  <si>
    <t>Ils dorment à la maison</t>
  </si>
  <si>
    <t>16h Déposer Valérie à gare routière</t>
  </si>
  <si>
    <t>10h Ecole Buclos poterie</t>
  </si>
  <si>
    <t>17h Départ Caroline, Layna, Adam</t>
  </si>
  <si>
    <t>FR avec Lucy</t>
  </si>
  <si>
    <t>Départ JP et FR pour La Bresse</t>
  </si>
  <si>
    <t>Mac Donalds/wraps,frites</t>
  </si>
  <si>
    <t xml:space="preserve">                  </t>
  </si>
  <si>
    <t>Balade au parc avec Layna, JP, Adam Toffa</t>
  </si>
  <si>
    <t>Yves Rocher/cadeau</t>
  </si>
  <si>
    <t>16h15 Arriv B et MF Le Cam</t>
  </si>
  <si>
    <t>Diner La Montagne</t>
  </si>
  <si>
    <t>Balade Cote 2000</t>
  </si>
  <si>
    <t>Balade St Nizier</t>
  </si>
  <si>
    <t>17h50 Retour Meylan</t>
  </si>
  <si>
    <t>Décès de France Gall</t>
  </si>
  <si>
    <t>Bernard, MF, Fr balade Meylan</t>
  </si>
  <si>
    <t>Bernard MF à St Pierre de Chartreuse</t>
  </si>
  <si>
    <t>Aude malade/otite</t>
  </si>
  <si>
    <t>Diner à la maison avec Bernard et MF</t>
  </si>
  <si>
    <t>Fr, déj avec B et MF</t>
  </si>
  <si>
    <t>17h Retour appt</t>
  </si>
  <si>
    <t>Aude, Lucy, Adam à la maison</t>
  </si>
  <si>
    <t>8h Envoyer Adam à l'école</t>
  </si>
  <si>
    <t>21H Fr, Dr Jourdan Jambon</t>
  </si>
  <si>
    <t>14h30 Dép B et MF pour St Ours</t>
  </si>
  <si>
    <t>Déj à la maison avec B et MF</t>
  </si>
  <si>
    <t>16h Récupérer Adam à l'école Marcel Cachin Echirolles</t>
  </si>
  <si>
    <t>Déchetterie/cartons poterie autonome du mardi</t>
  </si>
  <si>
    <t>Whatsapp avec Alice et Jean</t>
  </si>
  <si>
    <t>15h Visite médicale et récupérer Adam</t>
  </si>
  <si>
    <t>Fr, Annie puis Marie, scrabble</t>
  </si>
  <si>
    <t>Adam à la maison jusqu'à 18h30</t>
  </si>
  <si>
    <t>Lucy mange à la maison</t>
  </si>
  <si>
    <t>Diner avec Lucy</t>
  </si>
  <si>
    <t>Lucy dort à la maison</t>
  </si>
  <si>
    <t>Fr, promenade avec Lucy</t>
  </si>
  <si>
    <t xml:space="preserve">         ,                    </t>
  </si>
  <si>
    <t>15h50 Récupérer Adam</t>
  </si>
  <si>
    <t>Aude, Adam, Lucy à la maison</t>
  </si>
  <si>
    <t>Aude repart avec Lucy et Adam</t>
  </si>
  <si>
    <t>18h Fr, AG Afsam Hotel Mercure Meylan</t>
  </si>
  <si>
    <t>Fr, Ayguinards/pantalon,pull</t>
  </si>
  <si>
    <t>19h15 AVF galettes à Biviers</t>
  </si>
  <si>
    <t>18h30 IQ aux Béalières</t>
  </si>
  <si>
    <t>avec Annie et Marie</t>
  </si>
  <si>
    <t>Apéro chez Marie avec Françoise et Annie</t>
  </si>
  <si>
    <t>16.10 Momo à Pathé Echirolles</t>
  </si>
  <si>
    <t>Annie et Marie à la maison</t>
  </si>
  <si>
    <t>Installation Bit Defender sur les 2 ordinateurs</t>
  </si>
  <si>
    <t>10h30 Fr, Dr Brun Lévèque</t>
  </si>
  <si>
    <t>10h Alice, Dr Brun Lévèque</t>
  </si>
  <si>
    <t>14h AD, roues av Laguna</t>
  </si>
  <si>
    <t>8h30 AD, révision Twingo 2</t>
  </si>
  <si>
    <t>Descente baignoire avec Guillaume</t>
  </si>
  <si>
    <t>14h Fr, SMH avec Marie</t>
  </si>
  <si>
    <t>Fr, déj Les Terrasses avec Annie</t>
  </si>
  <si>
    <t>Fr, Fr, chez Laétitia Taduy</t>
  </si>
  <si>
    <t>Photos album Jean</t>
  </si>
  <si>
    <t>Whatsapp Alice</t>
  </si>
  <si>
    <t>9h30 Eurofroid</t>
  </si>
  <si>
    <t>14h30 Fr, chez Marie avec Annie</t>
  </si>
  <si>
    <t>20h Fr, Summum spectacle bénévoles avec Marie-France Bée</t>
  </si>
  <si>
    <t>12h Déj Come Prima</t>
  </si>
  <si>
    <t>Fr, Ikéa avec Annie</t>
  </si>
  <si>
    <t>Carrefour/casto</t>
  </si>
  <si>
    <t>Envoyer Cath et François Jonvlle de Ikéa à l'appt de François</t>
  </si>
  <si>
    <t>Livraison photos album Jean par photographe</t>
  </si>
  <si>
    <t>En ville: Maison de la couture, photographe album jean, piles montres, nespresso</t>
  </si>
  <si>
    <t>13h30 Fr, à Comboire avec Aude/tissus pour la maison</t>
  </si>
  <si>
    <t>Chez G. Pollard/PC ne marche pas</t>
  </si>
  <si>
    <t>Johann réveillent Adam et Lucy</t>
  </si>
  <si>
    <t>19h30 Raclette chez Arnoult avec Sandrine</t>
  </si>
  <si>
    <t>Aude et Fr reviennent etAude/johann emmènent les enfants</t>
  </si>
  <si>
    <t>Déj Crocodile SMH</t>
  </si>
  <si>
    <t>Balade SMH/Echirolles</t>
  </si>
  <si>
    <t>15h35 Normandie Nue à Pathé Echirolles</t>
  </si>
  <si>
    <t>Balade Haut Meylan/La Tronche</t>
  </si>
  <si>
    <t>Info sur remplacement de Linda en gym aqua du mardi</t>
  </si>
  <si>
    <t>Attestation Bouquerel</t>
  </si>
  <si>
    <t>11h20 Fr, Dr Charon, ostéo</t>
  </si>
  <si>
    <t>Fr, déj avec Marie-Odile</t>
  </si>
  <si>
    <t>18h Comité Déchets</t>
  </si>
  <si>
    <t>à SMH</t>
  </si>
  <si>
    <t>Fr, Diner à Quick avec Annie</t>
  </si>
  <si>
    <t>18h30 CA Lahgglo au local</t>
  </si>
  <si>
    <t>avec paul et marie Amblard</t>
  </si>
  <si>
    <t>12h45 Déj Petit Salé Le Recoin</t>
  </si>
  <si>
    <t>12h05 Dép Meylan</t>
  </si>
  <si>
    <t>Tisane chez Paul et Marie</t>
  </si>
  <si>
    <t>14h Fr, Comboire Carrefour avec Annie</t>
  </si>
  <si>
    <t>BAL/Biblio</t>
  </si>
  <si>
    <t>Retour Fr avec Annie</t>
  </si>
  <si>
    <t>En ville, Fr, Dr Descour/ordonance</t>
  </si>
  <si>
    <t>Prendre Catherine à St Ismier</t>
  </si>
  <si>
    <t>Déj au Skiff Pub à Aix les Bains avec Catheine</t>
  </si>
  <si>
    <t>Balade à Aix les Bains</t>
  </si>
  <si>
    <t>Thé chez Catheine</t>
  </si>
  <si>
    <t>18h Retour Meylan</t>
  </si>
  <si>
    <t>Adam dort à la maison, il a de la fièvre</t>
  </si>
  <si>
    <t>7h20 Lucy arrive, la nounou est malade</t>
  </si>
  <si>
    <t>Déj avec Adam et Lucy</t>
  </si>
  <si>
    <t>BAL et balade avec Lucy</t>
  </si>
  <si>
    <t>17h40 Aude récupère Adam et Lucy</t>
  </si>
  <si>
    <t>Fr, chez Aude avec F.Toffa</t>
  </si>
  <si>
    <t xml:space="preserve">                                                   </t>
  </si>
  <si>
    <t>BAL, poste, lettre Diener</t>
  </si>
  <si>
    <t>14h Fr, Audrey Giambra</t>
  </si>
  <si>
    <t>Marche vers Autodauphiné</t>
  </si>
  <si>
    <t>Récupérer Twingo 2</t>
  </si>
  <si>
    <t>10h45 Orly</t>
  </si>
  <si>
    <t>AF852</t>
  </si>
  <si>
    <t>14h40 Cayenne</t>
  </si>
  <si>
    <t>17h25 Cayenne</t>
  </si>
  <si>
    <t>AF853</t>
  </si>
  <si>
    <t>6h50 Orly</t>
  </si>
  <si>
    <t>11h D. Barnet/courrier Préfecture</t>
  </si>
  <si>
    <t>14h Fr, Marie album photos</t>
  </si>
  <si>
    <t>Photographe Grenoble/arbre généa</t>
  </si>
  <si>
    <t>Carrefour/CC</t>
  </si>
  <si>
    <t>Poste/courrier Préfet</t>
  </si>
  <si>
    <t>Fr au lit (grippe?)</t>
  </si>
  <si>
    <t>Balade St Pierre de Chartreuse</t>
  </si>
  <si>
    <t>Chez Johann et Aude à St Pierre</t>
  </si>
  <si>
    <t>Fr, chez Aude à Meylan</t>
  </si>
  <si>
    <t>17h Réunion Carnaval Mairie</t>
  </si>
  <si>
    <t>9h40 Fr, collaboratrice Dr Jourdan Jambon</t>
  </si>
  <si>
    <t>11h30 Coiffeur</t>
  </si>
  <si>
    <t>Fr, banque/chéquier</t>
  </si>
  <si>
    <t>Boucher/pharmacie</t>
  </si>
  <si>
    <t>18h Mr Poncet devant CC Buclos</t>
  </si>
  <si>
    <t>Pharmacie/BAL2</t>
  </si>
  <si>
    <t>Fr, retourne chercher une nouvelle ordonnance et nouveau antibiotique</t>
  </si>
  <si>
    <t>14h30 Fr, Médecins 7/7</t>
  </si>
  <si>
    <t>Nespresso</t>
  </si>
  <si>
    <t>Pharmacie/Boucher</t>
  </si>
  <si>
    <t>avec Alice, Simon, Jean, Catherine, François</t>
  </si>
  <si>
    <t>Gonflage/plein</t>
  </si>
  <si>
    <t>Alice et Simon Fnac, Carrefour</t>
  </si>
  <si>
    <t>Déj à la maison Alice, Simon, Jean et Edouard</t>
  </si>
  <si>
    <t>Fr va au cours de couture avec Alice et Jean</t>
  </si>
  <si>
    <t>Simon et Edouard vont en ville</t>
  </si>
  <si>
    <t>Boucherie/boulangerie</t>
  </si>
  <si>
    <t>10h25 Alice Simon Jean à St Exupéry, avec aussi Catherine et François</t>
  </si>
  <si>
    <t>Alice,Simon, Jean dorment à la maison</t>
  </si>
  <si>
    <t>Diner avec Alice, Simon, Jean</t>
  </si>
  <si>
    <t>9h Simon va chez Dr Stegel pour son entorse au pied droit</t>
  </si>
  <si>
    <t>Aude à la maison</t>
  </si>
  <si>
    <t>16h Alice, Simon, Jean vont à St Pierre de Chartreuse avec Aude</t>
  </si>
  <si>
    <t>Fr va chez FR</t>
  </si>
  <si>
    <t>FR, Adam, Lucy à la maison</t>
  </si>
  <si>
    <t>Diner à la maison avec FR, Adam, Lucy/pizza</t>
  </si>
  <si>
    <t>11h Interview Julien</t>
  </si>
  <si>
    <t>Alice au CC</t>
  </si>
  <si>
    <t>Déj à la maison avec Alice, Simon, Jean</t>
  </si>
  <si>
    <t>Alice et Simon vont en ville</t>
  </si>
  <si>
    <t>Simon et Catherine vont diner à Vonnas chez Georges Blanc</t>
  </si>
  <si>
    <t xml:space="preserve">Alice, Jean et Fr vont à Grand Place </t>
  </si>
  <si>
    <t>Déj à la maison Alice, Simon, Jean et Catherine</t>
  </si>
  <si>
    <t>Diner avec Alice, Jean</t>
  </si>
  <si>
    <t>Alice, Jean dorment à la maison</t>
  </si>
  <si>
    <t>Alice à Carrefour</t>
  </si>
  <si>
    <t>Alice et Simon vont déjeuner en ville</t>
  </si>
  <si>
    <t>C. jonville déjeune à la maison</t>
  </si>
  <si>
    <t>Retour Alice et Simon</t>
  </si>
  <si>
    <t>Apéro pour FR, Johann, Aude,Adam,Lucy, Alice, Simon, Jean</t>
  </si>
  <si>
    <t>Alice et Simon vont diner à Confesse</t>
  </si>
  <si>
    <t>Alice, Simon, Jean dorment à la maison</t>
  </si>
  <si>
    <t>Alice, Simon, Jean vont à Lyon</t>
  </si>
  <si>
    <t>Pharmacie/Spasfon</t>
  </si>
  <si>
    <t>Fr appelle le 15/mal au côté</t>
  </si>
  <si>
    <t>Diner à la maison avec Alice, Simon, Jean, Mc Donalds</t>
  </si>
  <si>
    <t>20h30 Arr Alice, Simon, Jean</t>
  </si>
  <si>
    <t>Alice, Simon Carrefour</t>
  </si>
  <si>
    <t>Simon va déjeuner chez sa mère</t>
  </si>
  <si>
    <t>Alice et Jean déj à la maison</t>
  </si>
  <si>
    <t>Alice va chez C. Jonville avec Jean</t>
  </si>
  <si>
    <t>FR vient à la maison</t>
  </si>
  <si>
    <t>15h20 Fr, Dr remplaçante Dr Jourdan Jambon</t>
  </si>
  <si>
    <t>15h Alice amène Jean</t>
  </si>
  <si>
    <t>11h Interview Julien reporté car Julien a la grippe</t>
  </si>
  <si>
    <t>Diner à la maison avec Alice et Jean</t>
  </si>
  <si>
    <t>Alice et Jean dorment à la maison</t>
  </si>
  <si>
    <t>Alice boulangerie</t>
  </si>
  <si>
    <t>Déj che C. Jonville avec Alice, Simon, Jean et Jean-Michet et Tony</t>
  </si>
  <si>
    <t>Fr, chez le coiffeur Revirée</t>
  </si>
  <si>
    <t>12h15 La Tour des Sens, Tencin</t>
  </si>
  <si>
    <t>Distribution 3 carnets tombola Asparun</t>
  </si>
  <si>
    <t>D.Barnet/courrier</t>
  </si>
  <si>
    <t>Alice et Jean à la maison</t>
  </si>
  <si>
    <t>avec Alice, Simon, Jean, Catherine, François, Edouard</t>
  </si>
  <si>
    <t>10-10h30 allée du Bret piste cyclable</t>
  </si>
  <si>
    <t>Rémi Arnoult/carnet tombola Asparun</t>
  </si>
  <si>
    <t>En ville BD Simon/Castorama</t>
  </si>
  <si>
    <t>17h Imp ND/MNV2</t>
  </si>
  <si>
    <t>Alice puis Aude</t>
  </si>
  <si>
    <t>Fr va avec FR à Botanique</t>
  </si>
  <si>
    <t>Jean va au coiffeur avec Alice et Aude</t>
  </si>
  <si>
    <t>FR revient à la maison</t>
  </si>
  <si>
    <t>Alice et Simon vont diner chez Loïc et Béné, nous gardons Jean</t>
  </si>
  <si>
    <t>Alice et Simon partent avec Jean</t>
  </si>
  <si>
    <t>Aude, Johann, Adam, Lucy, FR, Alice, Simon à la maison</t>
  </si>
  <si>
    <t>Jean à la maison</t>
  </si>
  <si>
    <t>Arrivée C.Jonville et François</t>
  </si>
  <si>
    <t>17h Départ pour St Ex</t>
  </si>
  <si>
    <t>Pot à l'hotel Kyriad</t>
  </si>
  <si>
    <t>Diner à l'Hotel NH à St Ex</t>
  </si>
  <si>
    <t>On dort Hotel Kyriad</t>
  </si>
  <si>
    <t>5h Debout</t>
  </si>
  <si>
    <t>7h05 Départ Alice, Simon, Jean pour Orly puis Cayenne</t>
  </si>
  <si>
    <t>Retour à l'Hotel Kyriad</t>
  </si>
  <si>
    <t>Halles Bocuse à Lyon</t>
  </si>
  <si>
    <t>12h Brasserie Bocuse Sud près de Place Bellecour avec Paul et Marie</t>
  </si>
  <si>
    <t>Chez Paul et Marie à Ste Foy</t>
  </si>
  <si>
    <t>On joue au rami</t>
  </si>
  <si>
    <t>Crèpes et bolero</t>
  </si>
  <si>
    <t>Fr chez Aude et FR</t>
  </si>
  <si>
    <t>Aude vient chercher Adam et Lucy</t>
  </si>
  <si>
    <t>17h Inaya</t>
  </si>
  <si>
    <t>15h15 Fr, Dr Bonaimé Orl Meylan</t>
  </si>
  <si>
    <t>MQ D&amp;P/Minoo-Catherine</t>
  </si>
  <si>
    <t>20h15 MQ D&amp;P/Minoo</t>
  </si>
  <si>
    <t>Fr déj Asia Wok avec FR</t>
  </si>
  <si>
    <t>Whatapps Alice</t>
  </si>
  <si>
    <t>Il a un peu neigé</t>
  </si>
  <si>
    <t>14h Murianette</t>
  </si>
  <si>
    <t>14h Fr, Annie et Marie Grand Place</t>
  </si>
  <si>
    <t>Grand Optical/lunettes de soleil</t>
  </si>
  <si>
    <t>L.Bernardt/JY Vernay/F.Sarraut</t>
  </si>
  <si>
    <t>M. Biron/MNV2</t>
  </si>
  <si>
    <t>B. Hays/MNV2</t>
  </si>
  <si>
    <t>Lapeyre/SMH/cuisine</t>
  </si>
  <si>
    <t>C.Vogt/MNV2</t>
  </si>
  <si>
    <t>Hudry-Clergeon/Vallon MNV2</t>
  </si>
  <si>
    <t>B.Perraudin/D.Barnet/MNV2</t>
  </si>
  <si>
    <t>M.Jarrige/A. di Sante/MNV2</t>
  </si>
  <si>
    <t>Il neige un peu</t>
  </si>
  <si>
    <t>C.Ferrieux/MNV2</t>
  </si>
  <si>
    <t>P.Bodiglio/MNV2</t>
  </si>
  <si>
    <t>MA. Gobron/MNV2</t>
  </si>
  <si>
    <t>Bal C.Leclercq/MNV2</t>
  </si>
  <si>
    <t>10h10 Départ Meylan avec FR</t>
  </si>
  <si>
    <t>Arr Meylan 18h</t>
  </si>
  <si>
    <t>N et MT Dimitrov/MNV2</t>
  </si>
  <si>
    <t>R. Arnoult/tombola Asparun</t>
  </si>
  <si>
    <t>Déj à St Pierre avec Aude et Johann, FR? F.Toffa, Delphine/Jérome/Eliott, Nelson, Maéva/Cali (raclette)</t>
  </si>
  <si>
    <t>11h Fr, kiné Remy</t>
  </si>
  <si>
    <t>18h30 Bénévoles Asparun Décibeldonne</t>
  </si>
  <si>
    <t>18h30 Russe avec Tamila</t>
  </si>
  <si>
    <t>12h30 Johann amène Adam et Lucy</t>
  </si>
  <si>
    <t>14h15 Fr, Micheline</t>
  </si>
  <si>
    <t>8h30 Laguna 3 à Autodauphiné</t>
  </si>
  <si>
    <t>17h45 Aude vient chercher Adam et Lucy</t>
  </si>
  <si>
    <t>11h15 Eveil corporel/nouvelle inscription</t>
  </si>
  <si>
    <t>10h Windpassinger</t>
  </si>
  <si>
    <t>Fr, pharmacie/tension</t>
  </si>
  <si>
    <t>Fr pharmacie/tension et tombola Arnoult</t>
  </si>
  <si>
    <t>20h30 Gymnase Buclos/anneaux pilates</t>
  </si>
  <si>
    <t>Décès du Papa de JP Richard</t>
  </si>
  <si>
    <t>Fr, déj Le Garden avec Annie</t>
  </si>
  <si>
    <t>Annie à la maison, rami</t>
  </si>
  <si>
    <t>10h30 Perrine Horizons</t>
  </si>
  <si>
    <t>Fr chez Aude</t>
  </si>
  <si>
    <t>M.Giraudon-M.Marichy/MNV2</t>
  </si>
  <si>
    <t>C. Bouchet/MNV2 200 ex</t>
  </si>
  <si>
    <t>14h Interview Tamila</t>
  </si>
  <si>
    <t>13h30 Fr, Inaya</t>
  </si>
  <si>
    <t>19h Fr, AVF conf sur impressionnisme</t>
  </si>
  <si>
    <t>18h30 Fr, Bénévoles Asparun Décibeldonne</t>
  </si>
  <si>
    <t>14h MQ broderie Mme Anne Nicolas</t>
  </si>
  <si>
    <t>Fr, Paquet/Carrefour</t>
  </si>
  <si>
    <t>Avec B.Perraudin faire des piquets Asparun</t>
  </si>
  <si>
    <t>Déj Carrefour et courses</t>
  </si>
  <si>
    <t>Chez Antoine di Sante/100 MNV2 puis Horizons</t>
  </si>
  <si>
    <t>MQ/ fiches pour broderie</t>
  </si>
  <si>
    <t>14h Fr, Carrefour/fleurs papa JP puis St Egrève avec Annie</t>
  </si>
  <si>
    <t>S.Castagna/MNV2</t>
  </si>
  <si>
    <t>Adam et Lucy arrivent à la maison</t>
  </si>
  <si>
    <t>Balade par cet CC</t>
  </si>
  <si>
    <t>Grand Place/manège</t>
  </si>
  <si>
    <t>Diner avec Adam et Lucy</t>
  </si>
  <si>
    <t>10h Départ Aude pour les Vosges</t>
  </si>
  <si>
    <t>16h Fr avec Adam et Lucy au Cirque aux Buclos</t>
  </si>
  <si>
    <t>9h15 Aude vient chercher Adam et Lucy</t>
  </si>
  <si>
    <t>Johann/sièges enfants</t>
  </si>
  <si>
    <t>15h Tohu bohu</t>
  </si>
  <si>
    <t>Johann amène le linge et des gaufres</t>
  </si>
  <si>
    <t>Fr va garder les enfants 20 min</t>
  </si>
  <si>
    <t>14h Fr, kiné Remy</t>
  </si>
  <si>
    <t>15h Fr, Dr Charron</t>
  </si>
  <si>
    <t>Carrefour/courses, lunettes soleil</t>
  </si>
  <si>
    <t>8h Fr, Clinique Mutualiste échographie</t>
  </si>
  <si>
    <t>C. Jonville/ cadeaux Jean, trotteur et siège Jean</t>
  </si>
  <si>
    <t>Fr, Annie, marche</t>
  </si>
  <si>
    <t>19h Diner avec Annie</t>
  </si>
  <si>
    <t>9h Dr Schneider</t>
  </si>
  <si>
    <t>15h30 Fr, kiné Remy</t>
  </si>
  <si>
    <t>AM Raiz/traversée du parc Terrasses par collègiens</t>
  </si>
  <si>
    <t>,</t>
  </si>
  <si>
    <t>Labo analyses/prélèvement orteil pied droit</t>
  </si>
  <si>
    <t>Carrefour, Eau vive</t>
  </si>
  <si>
    <t>Fr, Marie scrabble</t>
  </si>
  <si>
    <t>13h15 Paris gare de Lyon</t>
  </si>
  <si>
    <t>TGV 6908</t>
  </si>
  <si>
    <t>9h41 Paris gare de Lyon</t>
  </si>
  <si>
    <t>12h41 Grenoble</t>
  </si>
  <si>
    <t>TGV 6911</t>
  </si>
  <si>
    <t>Hotel Ibis Budget Orly</t>
  </si>
  <si>
    <t>Mobalpa SMH/projet cuisine</t>
  </si>
  <si>
    <t>14h Mobalpa</t>
  </si>
  <si>
    <t>8h Lycée Grésivaudan</t>
  </si>
  <si>
    <t>Repas au Lycée du Grésivaudan avec Asparun</t>
  </si>
  <si>
    <t>13h30 Fr, Dr Joyeux acupuncture</t>
  </si>
  <si>
    <t>11h30 Fr, kiné Mr Remy</t>
  </si>
  <si>
    <t>15h Tohu bohu avec Catherine Vogt</t>
  </si>
  <si>
    <t>15h Tohu-Bohu avec Dominique Barnet</t>
  </si>
  <si>
    <t>Promenade à Grenoble et pot à Pain &amp; Cie</t>
  </si>
  <si>
    <t>Mairie/courrier Maire</t>
  </si>
  <si>
    <t>BPA/Carrefour (en vélo)</t>
  </si>
  <si>
    <t>Collauti</t>
  </si>
  <si>
    <t>Fr, Annie café</t>
  </si>
  <si>
    <t>Divertyland Comboire 2x10 kg confettis</t>
  </si>
  <si>
    <t>18h Conférence Europe à la Maison des Associations avec Joëlle Hours</t>
  </si>
  <si>
    <t>8h30 Mr Foglia/sèche linge</t>
  </si>
  <si>
    <t>D. Barnet/Fr, pharmacie</t>
  </si>
  <si>
    <t>Fr, MQ/broderie</t>
  </si>
  <si>
    <t>14h Mobalpa/Eric di Gioia</t>
  </si>
  <si>
    <t>Fr, AVF/Geneviève Callot Japon</t>
  </si>
  <si>
    <t>Fr, en ville/café pour Alice et Simon</t>
  </si>
  <si>
    <t>Divertyland/20kg confettis</t>
  </si>
  <si>
    <t>Carrefour-MQ/confettis,300 sachets</t>
  </si>
  <si>
    <t>18h30 MQ/échecs</t>
  </si>
  <si>
    <t>C.Jonville/I Robot 240- garage/livres japonais</t>
  </si>
  <si>
    <t>20h30 Djamel Debbouze</t>
  </si>
  <si>
    <t>17h30 Fr, kiné Mr Remy</t>
  </si>
  <si>
    <t>15h Fr, kiné Mr Remy</t>
  </si>
  <si>
    <t>Capucins/Tohu bohu</t>
  </si>
  <si>
    <t>19h30 Diner Notte i di avec M,MF Bée</t>
  </si>
  <si>
    <t>19h M t MF Bée</t>
  </si>
  <si>
    <t>18h30 CM Meylan</t>
  </si>
  <si>
    <t>12h50 Dép Meylan</t>
  </si>
  <si>
    <t>Déj La Crèperie de l'Ours</t>
  </si>
  <si>
    <t>Pot à Lans</t>
  </si>
  <si>
    <t>18h30 retour Meylan</t>
  </si>
  <si>
    <t>Fr, chez Aude/des œufs</t>
  </si>
  <si>
    <t>10 ème Fête de la coquille St Jacques</t>
  </si>
  <si>
    <t>Récupérer Laguna 3/Eau vive</t>
  </si>
  <si>
    <t>BPA-courrier/Carrefour</t>
  </si>
  <si>
    <t>18h30 Comité Usagers déchets</t>
  </si>
  <si>
    <t>16h BPA/documents</t>
  </si>
  <si>
    <t>17h SG Ayguinards</t>
  </si>
  <si>
    <t>18h Fr, kiné Mr Remy</t>
  </si>
  <si>
    <t>14h Fr, coiffeur Revirée</t>
  </si>
  <si>
    <t>14h45 Mr Foglia/sèche linge</t>
  </si>
  <si>
    <t>Prise d'otage Thèbes près de Carcassonne (4 morts)</t>
  </si>
  <si>
    <t>Décathlon/basket,imperméabilisant, chaussettes blanches Alain- 2 shorts Françoise</t>
  </si>
  <si>
    <t>Hommage à Arnaud Beltrame</t>
  </si>
  <si>
    <t>10h Confettis avec Fr, D.Barnet, C. Vogt, F. Legait</t>
  </si>
  <si>
    <t>17h Confettis avec Fr, D.Barnet, C. Vogt, F. Legait</t>
  </si>
  <si>
    <t>Carrefour/sachets, courses</t>
  </si>
  <si>
    <t>10h En ville Commandeur pantalon Alain, Géox chaussures Françoise et Alain, Voisin chocolats pour Alice, mandarines marché</t>
  </si>
  <si>
    <t>Fr, caviste Corenc, décorateur</t>
  </si>
  <si>
    <t>19h30 Come Prima avec J et M Picard</t>
  </si>
  <si>
    <t>aa</t>
  </si>
  <si>
    <t>13h C. Jonville/picnic et dépose voiture</t>
  </si>
  <si>
    <t>F. Legait absent du 1er au 15 avril</t>
  </si>
  <si>
    <t>Cartouches imprimantes</t>
  </si>
  <si>
    <t>Grève Carrefour</t>
  </si>
  <si>
    <t>Uriage avec Adam et Lucy</t>
  </si>
  <si>
    <t>Recherche œufs de Pâques à la maison</t>
  </si>
  <si>
    <t>Aude récupère Adam et Lucy</t>
  </si>
  <si>
    <t>Retour des sièges à Aude</t>
  </si>
  <si>
    <t>10h16 Grenoble</t>
  </si>
  <si>
    <t>Chez M.Sala/chien pour Jean</t>
  </si>
  <si>
    <t>Autour de bébé</t>
  </si>
  <si>
    <t>MQ Buclos/inscription dessin peinture 18h30</t>
  </si>
  <si>
    <t>Police municipale/trousseau de clés</t>
  </si>
  <si>
    <t>Clé pour local AVF</t>
  </si>
  <si>
    <t>Déchets répandus dans le local poubelle/ M. Saez</t>
  </si>
  <si>
    <t>Fr, pharmacie, local AVF</t>
  </si>
  <si>
    <t>D. Barnet met du courrier dans notre boite</t>
  </si>
  <si>
    <t>13h45 Fr, coiffeur Revirée</t>
  </si>
  <si>
    <t>Fromagerie Ile Verte</t>
  </si>
  <si>
    <t>Commandeur pantalon Alain</t>
  </si>
  <si>
    <t>8h50 Dép Meylan</t>
  </si>
  <si>
    <t>Bus pour la gare</t>
  </si>
  <si>
    <t>Déj Café Gamma</t>
  </si>
  <si>
    <t>Gare de Lyon Orly en taxi</t>
  </si>
  <si>
    <t>Forum des Halles en RER</t>
  </si>
  <si>
    <t>Diner Pizza Hut les Halles</t>
  </si>
  <si>
    <t>Déssert Ibis Kitchen</t>
  </si>
  <si>
    <t>Départ Hotel 8h</t>
  </si>
  <si>
    <t>Alice vient nous chercher</t>
  </si>
  <si>
    <t>Marché de Cayenne avec Simon</t>
  </si>
  <si>
    <t>16h Anniv Jean avec 15 adultes et 4 enfants</t>
  </si>
  <si>
    <t>Déj à la maison avec Fr</t>
  </si>
  <si>
    <t>13h Alice et Simon vont en carbet et nous laissent Jean</t>
  </si>
  <si>
    <t>18h15 Retour Alice et Simon</t>
  </si>
  <si>
    <t>Diner Pizza chez Alice et Simon avec 8 pers à table à la maison</t>
  </si>
  <si>
    <t>Simon va au travail</t>
  </si>
  <si>
    <t>Simon va à son entretien</t>
  </si>
  <si>
    <t>Pot avec 4 voisins pour l'anniv de Jean</t>
  </si>
  <si>
    <t>Diner plat chinois à la maison</t>
  </si>
  <si>
    <t>Visite de Chou aï, paresseux</t>
  </si>
  <si>
    <t>Alice et Simon vont jouer aux cartes chez Jérome</t>
  </si>
  <si>
    <t>Marché de Remire</t>
  </si>
  <si>
    <t>Super U Suzini</t>
  </si>
  <si>
    <t>La Palette, Ecomax</t>
  </si>
  <si>
    <t>Alice et Simon vont au restaurant chinois à Montabo</t>
  </si>
  <si>
    <t>Balade Montabo</t>
  </si>
  <si>
    <t>Visite ville: Casa bulles et Office du Tourisme</t>
  </si>
  <si>
    <t>Magasin Wax avec Fr</t>
  </si>
  <si>
    <t>Déj à la maison avec Alice, Jean</t>
  </si>
  <si>
    <t>Roura/Eglise</t>
  </si>
  <si>
    <t>Match OM 5 Liepzig 2</t>
  </si>
  <si>
    <t>Route des plages</t>
  </si>
  <si>
    <t>Diner Fr, Alain ne mange pas</t>
  </si>
  <si>
    <t>Cascades Fourgasssié</t>
  </si>
  <si>
    <t>Alice et Simon vont à un apéro dinatoire chez Anaïs</t>
  </si>
  <si>
    <t>Diner Fr, Alain</t>
  </si>
  <si>
    <t>Diner à la maison Fr et Alain</t>
  </si>
  <si>
    <t>Les Salines de Montfleury</t>
  </si>
  <si>
    <t>Proxi Baduel</t>
  </si>
  <si>
    <t>Diner  avec Alice, Simon, Jean et Cédric</t>
  </si>
  <si>
    <t>Pierre arrive pour faire partie de Risk</t>
  </si>
  <si>
    <t>Missiles sur la Syrie</t>
  </si>
  <si>
    <t>Fr avec Alice au Super U Cayenne</t>
  </si>
  <si>
    <t>Super U Suzini poulet roti, journal</t>
  </si>
  <si>
    <t>Déj avec Alice, Simon, Jean</t>
  </si>
  <si>
    <t>Alice et Simon vont au pot de mariage d'amis dans un carbet vers Cacao</t>
  </si>
  <si>
    <t>Balade au Sunset avec Jean</t>
  </si>
  <si>
    <t>10h45 Dép Cayenne</t>
  </si>
  <si>
    <t>Courses à Cacao</t>
  </si>
  <si>
    <t>Déj marché Cacao</t>
  </si>
  <si>
    <t>Musée insectes Cacao</t>
  </si>
  <si>
    <t>Balade Cacao</t>
  </si>
  <si>
    <t>18h Retour Cayenne</t>
  </si>
  <si>
    <t>Courses avec Simon</t>
  </si>
  <si>
    <t>Retour Hotel Ibis Budget Orly en RER</t>
  </si>
  <si>
    <t>Alice reprend les cours</t>
  </si>
  <si>
    <t>Boulangerie, Express Market</t>
  </si>
  <si>
    <t>Location de la voiture</t>
  </si>
  <si>
    <t>Super U/courses diner</t>
  </si>
  <si>
    <t>Alice emmène Jean à la crèche et va à l'école</t>
  </si>
  <si>
    <t>Alice et Simon vont au ciné (Taxi 5)avec des copains avec un diner après</t>
  </si>
  <si>
    <t>Marché St Laurent</t>
  </si>
  <si>
    <t>Balade St Laurent</t>
  </si>
  <si>
    <t>Déj La Goélette</t>
  </si>
  <si>
    <t>Balade à Albina Suriname</t>
  </si>
  <si>
    <t>Diner Tipic Kréols</t>
  </si>
  <si>
    <t>Visite Camp de la Transportation</t>
  </si>
  <si>
    <t>Office du Tourisme</t>
  </si>
  <si>
    <t>8h15 Dép St Laurent</t>
  </si>
  <si>
    <t>Mana</t>
  </si>
  <si>
    <t>Iracoubo/église, pot</t>
  </si>
  <si>
    <t>Déj Kourou</t>
  </si>
  <si>
    <t>Carrefour Matouri</t>
  </si>
  <si>
    <t>Fr et Alice vont chercher Jean</t>
  </si>
  <si>
    <t>Simon va courrir</t>
  </si>
  <si>
    <t>Alice et Simon vont au travail</t>
  </si>
  <si>
    <t>Marché de Cayenne</t>
  </si>
  <si>
    <t>Super U Zuzini</t>
  </si>
  <si>
    <t>Alice chez le dentiste</t>
  </si>
  <si>
    <t>Déj rest brésilien</t>
  </si>
  <si>
    <t>Café Place des Amandiers</t>
  </si>
  <si>
    <t>Alice et Simon vont faire des vaccins à Jean</t>
  </si>
  <si>
    <t>Fr avec Anaïs/couture</t>
  </si>
  <si>
    <t>Alice et Simon vont pot de Pierre/dacceptation départ Cameroun</t>
  </si>
  <si>
    <t>Carbet CNES</t>
  </si>
  <si>
    <t>Auberge des Iles</t>
  </si>
  <si>
    <t>6h15 Dép Cayenne avec Cedric/Coco</t>
  </si>
  <si>
    <t>Balade Ile Royale</t>
  </si>
  <si>
    <t>Déj au carbet</t>
  </si>
  <si>
    <t>Diner carbet</t>
  </si>
  <si>
    <t>Jeu  pacubo</t>
  </si>
  <si>
    <t>Petit déj au carbet</t>
  </si>
  <si>
    <t>Balade singes</t>
  </si>
  <si>
    <t>Déj à l'Auberge des Iles</t>
  </si>
  <si>
    <t>Kourou- Cayenne</t>
  </si>
  <si>
    <t>6h Chercher les tortues plages Montjoly et Montabo</t>
  </si>
  <si>
    <t>8h Amener Jean à la crèche</t>
  </si>
  <si>
    <t>20h45 Alice et Simon reviennent, prep départ Iles du Salut</t>
  </si>
  <si>
    <t>Super U/courses</t>
  </si>
  <si>
    <t>Déj Victor Martin</t>
  </si>
  <si>
    <t>En ville/ 3 fontaines</t>
  </si>
  <si>
    <t>Diner à la maison avec Alice,Simon, Jean</t>
  </si>
  <si>
    <t>Amener sac Jean à la crèche</t>
  </si>
  <si>
    <t>Location voiture</t>
  </si>
  <si>
    <t>Déj rest chinois marché Cayenne</t>
  </si>
  <si>
    <t>Récupérer Jean à la crèche</t>
  </si>
  <si>
    <t>15h50 A l'aéroport</t>
  </si>
  <si>
    <t>Marché Cayenne, office tourisme, poste</t>
  </si>
  <si>
    <t>Rendre voiture location</t>
  </si>
  <si>
    <t>20h Diner Paris-Cayenne avec Alice et Simon</t>
  </si>
  <si>
    <t>Apéro avec Cédric et Coco qui gardent Jean</t>
  </si>
  <si>
    <t>Déjeuner avec Simon et Françoise</t>
  </si>
  <si>
    <t>Voir voitures pour Simon</t>
  </si>
  <si>
    <t>Alice et Simon vont voir et acheter la voiture Daihatsu Teiros 6 CV</t>
  </si>
  <si>
    <t>Pharmacie avec Françoise</t>
  </si>
  <si>
    <t>A la maison vers 13h</t>
  </si>
  <si>
    <t>Déj avec Simon</t>
  </si>
  <si>
    <t>Balade à Domène</t>
  </si>
  <si>
    <t>Jean rend (mal aux dents)</t>
  </si>
  <si>
    <t>16h Boulangerie V.Martin avec Nicolas</t>
  </si>
  <si>
    <t>10h Fr, Dr Schneider</t>
  </si>
  <si>
    <t>Fr, chez opticien CC Buclos</t>
  </si>
  <si>
    <t>18h30 théâtre Eybens avec Sandrine, Emmanuelle:"la vie devant soi"</t>
  </si>
  <si>
    <t>Diner So Krep Grenoble</t>
  </si>
  <si>
    <t>Col de Porte</t>
  </si>
  <si>
    <t>Le Sappey/pot au café</t>
  </si>
  <si>
    <t>Descendre les 2 norvégiennes à SMH (Margit Jacobsen de Olesund/Tromse)</t>
  </si>
  <si>
    <t xml:space="preserve">                            q</t>
  </si>
  <si>
    <t xml:space="preserve">   </t>
  </si>
  <si>
    <t>19h30 Diner Saïgon avec Sandrine et Jackpot/Lille</t>
  </si>
  <si>
    <t>Acheter muguet Ayguinards</t>
  </si>
  <si>
    <t>Balade Vif-Vizille-Uriage</t>
  </si>
  <si>
    <t>Pot/gateau Uriage</t>
  </si>
  <si>
    <t>Dossier Mme Beurrier par Nicole Tinard</t>
  </si>
  <si>
    <t>9h30 Fr, AVF astreinte</t>
  </si>
  <si>
    <t>20h30 MQ chauve-souris</t>
  </si>
  <si>
    <t>MQ/ Eveil corporel</t>
  </si>
  <si>
    <t xml:space="preserve">                   </t>
  </si>
  <si>
    <t>14h Fr, kiné Mr Remy</t>
  </si>
  <si>
    <t>16h30 Fr, Dr Moiroud/pb œil gauche</t>
  </si>
  <si>
    <t>17h Adam et Lucy à la maison</t>
  </si>
  <si>
    <t>Plein Twingo à Grand Place</t>
  </si>
  <si>
    <t>14h15 Clems/conseil appt</t>
  </si>
  <si>
    <t>11h Fr, kiné Mr Remy</t>
  </si>
  <si>
    <t>13h30 Fr, chez St Maclou avec Micheine</t>
  </si>
  <si>
    <t>Spar Ayguinards/café, confiture</t>
  </si>
  <si>
    <t>Whastapp/Alice, Simon</t>
  </si>
  <si>
    <t>Aude et Lucy donnent les clés de la boite aux lettres</t>
  </si>
  <si>
    <t>Fr, opticien CC</t>
  </si>
  <si>
    <t>Diner Jacques et Monique Piacrd à la maison</t>
  </si>
  <si>
    <t>Aller chercher la pizza</t>
  </si>
  <si>
    <t>Cde pizza à Enzo pizza</t>
  </si>
  <si>
    <t>St Vincent de Mercuze-Chapareillan-Asprement Bandoph, Chambéry</t>
  </si>
  <si>
    <t>Balade, pot à Chambéry</t>
  </si>
  <si>
    <t>10h30 Cérémonie 8 mai Monument aux Morts</t>
  </si>
  <si>
    <t>Micheline/lunettes</t>
  </si>
  <si>
    <t>20h30 Aude amène Lucy pour la nuit</t>
  </si>
  <si>
    <t>Balade au parc avec Lucy</t>
  </si>
  <si>
    <t>Déj à la maison avec Lucy</t>
  </si>
  <si>
    <t>C. Vogt/caissee du carnaval</t>
  </si>
  <si>
    <t>Balade à Uriage avec Lucy</t>
  </si>
  <si>
    <t>Skype avec FR et JP</t>
  </si>
  <si>
    <t>Aude et Adam viennent cherche Lucy</t>
  </si>
  <si>
    <t>Vif-Col de l'Arzelier-Vif</t>
  </si>
  <si>
    <t>Pot à Vif</t>
  </si>
  <si>
    <t>N.Liégeois/inscriptions</t>
  </si>
  <si>
    <t>Coupe de France</t>
  </si>
  <si>
    <t>Paris 2-Les Herbiers 0</t>
  </si>
  <si>
    <t>20h30 Aude amène Lucy</t>
  </si>
  <si>
    <t>8h30 Lucy se réveille</t>
  </si>
  <si>
    <t>Fr, au marché avec Lucy</t>
  </si>
  <si>
    <t>Draisienne au parc avec Lucy</t>
  </si>
  <si>
    <t>15h30 Lucy se réveille</t>
  </si>
  <si>
    <t>Fr revient avec Lucy et Adam</t>
  </si>
  <si>
    <t>18h Réunion urbanisme</t>
  </si>
  <si>
    <t>10h Dép Meylan</t>
  </si>
  <si>
    <t>12h Déj chez Amblard Ste Foy</t>
  </si>
  <si>
    <t>16h Hotel St Jacques Vals les Bains</t>
  </si>
  <si>
    <t>Source intermittente</t>
  </si>
  <si>
    <t>Balade Vals</t>
  </si>
  <si>
    <t>Diner Le Carré des Maitres</t>
  </si>
  <si>
    <t>14h Dép Ste Foy avec PetM Amblard</t>
  </si>
  <si>
    <t>Déj hotel sur la terrasse</t>
  </si>
  <si>
    <t>Dép Vals</t>
  </si>
  <si>
    <t>Marché Aubenas</t>
  </si>
  <si>
    <t>Coux</t>
  </si>
  <si>
    <t>Déj boulangerie</t>
  </si>
  <si>
    <t>Tournon/Tain l'Hermitage</t>
  </si>
  <si>
    <t>Fraises chez Amblard</t>
  </si>
  <si>
    <t>Bijoutier 19 rue Herriot Lyon</t>
  </si>
  <si>
    <t>19h20 Aix les Bains crèperie</t>
  </si>
  <si>
    <t>Coucher</t>
  </si>
  <si>
    <t>Visite Labeaume</t>
  </si>
  <si>
    <t>Déj au dessus de Labeaume</t>
  </si>
  <si>
    <t>Visite Antraigues</t>
  </si>
  <si>
    <t>Musée Jean Ferrat</t>
  </si>
  <si>
    <t>Dine L'Adresse Vals</t>
  </si>
  <si>
    <t>Aix les Bains pour des courses</t>
  </si>
  <si>
    <t>Déj chez Caroline</t>
  </si>
  <si>
    <t>Younès part à Rive de Gier chercher sa mère</t>
  </si>
  <si>
    <t>17h15 dép St Ours</t>
  </si>
  <si>
    <t>Chez Younès et Caroline St Ours</t>
  </si>
  <si>
    <t>18h20 Arr Meylan</t>
  </si>
  <si>
    <t>15h Ile Royale Kourou en catamaran</t>
  </si>
  <si>
    <t>8h Kourou-Iles du Salut en Catamaran (1h30)</t>
  </si>
  <si>
    <t>Diner Mc Donalds à la maison</t>
  </si>
  <si>
    <t>La Poste/Copy Meylan</t>
  </si>
  <si>
    <t>11h15 Fr, kiné Mr Remy</t>
  </si>
  <si>
    <t>14h Broderie</t>
  </si>
  <si>
    <t>Fr, poste/carton colissimo</t>
  </si>
  <si>
    <t>15h Copy Meylan/Chez B. Perraudin</t>
  </si>
  <si>
    <t>A la MQ/ clous pour l'armoire couture</t>
  </si>
  <si>
    <t>B.Perraudin/erreur affiche</t>
  </si>
  <si>
    <t>Fr, collègue cours couture C. Ortiz, Marie Mathieu</t>
  </si>
  <si>
    <t xml:space="preserve">B.Perraudin/correction affiche </t>
  </si>
  <si>
    <t>13h30 Fr, Dr Moiroud/mal à la tête</t>
  </si>
  <si>
    <t>En ville, achat café, pot</t>
  </si>
  <si>
    <t>Fr, chez occuliste</t>
  </si>
  <si>
    <t>11h30 Fr, Scanner Clinique du mail</t>
  </si>
  <si>
    <t>15h30 Dr Mazeau</t>
  </si>
  <si>
    <t>15h30 Fr, Dr Jourdan Jambon/toux</t>
  </si>
  <si>
    <t>13H Aude amène Adam et Lucy pour dormir à la maison</t>
  </si>
  <si>
    <t>17h Aude récupère Adam et Lucy</t>
  </si>
  <si>
    <t>Dist affiches</t>
  </si>
  <si>
    <t>Aude récupère les pillules d'arnica qu'elle a oubliées</t>
  </si>
  <si>
    <t>Chez Gobron/affiches</t>
  </si>
  <si>
    <t>Fr, au lit/mal à la gorge</t>
  </si>
  <si>
    <t>18h30 CA Lahgglo/local</t>
  </si>
  <si>
    <t>Dist affich Mme Giraudon/Carrefour, pharmacie Fr</t>
  </si>
  <si>
    <t>18h Ass sportives à la Mairie</t>
  </si>
  <si>
    <t>Vacances scolaires 2018-2019</t>
  </si>
  <si>
    <t>Fr, au lit/mal à la tête et à la gorge</t>
  </si>
  <si>
    <t>M. Giraudon/affiches</t>
  </si>
  <si>
    <t>Poste/colis Alice</t>
  </si>
  <si>
    <t>Carrefour/serrurier</t>
  </si>
  <si>
    <t>Boite A.Bornard/affiches</t>
  </si>
  <si>
    <t>Pharmacie/MQ</t>
  </si>
  <si>
    <t xml:space="preserve">                           </t>
  </si>
  <si>
    <t>Mr Maria/pb télé chez le nouveau voisin Alban Allusson</t>
  </si>
  <si>
    <t>Pb télé du nouveau vioisin Alban Allusson</t>
  </si>
  <si>
    <t>A</t>
  </si>
  <si>
    <t>Carrefour/pyjama Fr</t>
  </si>
  <si>
    <t>Réparer le vélo</t>
  </si>
  <si>
    <t>Fr, au lit/mal à la tête</t>
  </si>
  <si>
    <t>Envoi déclaration revenus</t>
  </si>
  <si>
    <t>Balade à Meylan</t>
  </si>
  <si>
    <t>13h30 MQ/théâtre</t>
  </si>
  <si>
    <t>11h15 MQ/éveil corporel</t>
  </si>
  <si>
    <t>10h30 Fr, kiné Mr Remy et Carrefour</t>
  </si>
  <si>
    <t>15h30 Fr, Dr Mazeau</t>
  </si>
  <si>
    <t>Courses boucher</t>
  </si>
  <si>
    <t>16h30 Dr Mazeau</t>
  </si>
  <si>
    <t>Langue des signes</t>
  </si>
  <si>
    <t>P. Vincent/signatures</t>
  </si>
  <si>
    <t>Pot Asparun à la MQ</t>
  </si>
  <si>
    <t>BPA/convention Cyberplus</t>
  </si>
  <si>
    <t>18h Plantes sauvages/Mairie</t>
  </si>
  <si>
    <t>14h MQ/broderie</t>
  </si>
  <si>
    <t>10h Mr Biet/SG</t>
  </si>
  <si>
    <t>17h45 Fr, Dr Tixier/ORL/Echirolles</t>
  </si>
  <si>
    <t>17h45 Fr, kiné Mr Remy</t>
  </si>
  <si>
    <t>Beaulieu 38/oreiller, compresse</t>
  </si>
  <si>
    <t>19h Fr, sophro Mme Romano</t>
  </si>
  <si>
    <t>11h Mobalpa à la maison</t>
  </si>
  <si>
    <t>Fr, AVF AG</t>
  </si>
  <si>
    <t>Fêtes des Mères</t>
  </si>
  <si>
    <t>Fleurs Françoise</t>
  </si>
  <si>
    <t>Fr, prise de sang avenue Granier</t>
  </si>
  <si>
    <t>Anniv Jean</t>
  </si>
  <si>
    <t>15h45 Fr, Dr Hui Bon Hoa</t>
  </si>
  <si>
    <t>17h Kermesse Sou des Ecoles</t>
  </si>
  <si>
    <t>8h30 Fr, kiné Mr Remy</t>
  </si>
  <si>
    <t>14h Fr, Dr Hui Bon Hoa</t>
  </si>
  <si>
    <t>11h Fr et Alain, Dr Moiroud</t>
  </si>
  <si>
    <t>17h45 Pédicure</t>
  </si>
  <si>
    <t>2 rue Lavandières Meylan</t>
  </si>
  <si>
    <t>13h45 Fr, kiné Mr Remy</t>
  </si>
  <si>
    <t>17h Fr, sophro individuel</t>
  </si>
  <si>
    <t>14h B. Bellini/cours de Russe</t>
  </si>
  <si>
    <t>Fr, récupérer ordonance Dr Jourdan Jambon et pharmacie</t>
  </si>
  <si>
    <t>Mr vente tapis</t>
  </si>
  <si>
    <t>Pb virement BPA/assistance BPA</t>
  </si>
  <si>
    <t>15h30 Etat des lieux appt Alice sortie</t>
  </si>
  <si>
    <t>C.Jonville/fleurs</t>
  </si>
  <si>
    <t>CC/boite, pain</t>
  </si>
  <si>
    <t>Fr, labo pour prise de sang</t>
  </si>
  <si>
    <t>20h Jeux UQBGP avec M. Giraudon/R. Arnoult</t>
  </si>
  <si>
    <t>18h Fr, mamographie Centre ville</t>
  </si>
  <si>
    <t>Prépa état des lieux</t>
  </si>
  <si>
    <t>Copie clé garage à vélos</t>
  </si>
  <si>
    <t>14h Etat des lieux entrée Lidia Oiliveira et Ana Proença</t>
  </si>
  <si>
    <t>Grand Optical (lunettes soleil) et Carrefour</t>
  </si>
  <si>
    <t>Cadeau appareil photo Sony</t>
  </si>
  <si>
    <t>Déj Le Sappey Le Café de la Place</t>
  </si>
  <si>
    <t>Balade Le Sappey</t>
  </si>
  <si>
    <t>Retour appt Alice et Simon (Vigik, écrou abattant WC)</t>
  </si>
  <si>
    <t>Darty (fer), Castorama (écrou abattant WC)</t>
  </si>
  <si>
    <t>MQ/ dessin peinture/M.Stermann</t>
  </si>
  <si>
    <t>16h30 Arr JP et F Richard</t>
  </si>
  <si>
    <t>(18h Moustiques à la Mairie)</t>
  </si>
  <si>
    <t>16h30 Fr, kiné Mr Remy</t>
  </si>
  <si>
    <t>11h20 Fr, Dr Charron ostéo-kiné</t>
  </si>
  <si>
    <t>17h15 Pot anniv Alain</t>
  </si>
  <si>
    <t>Courses Carrefour/77 photos Jean</t>
  </si>
  <si>
    <t>Fiches C.Mayet/Poste</t>
  </si>
  <si>
    <t>8h30 Départ Meylan</t>
  </si>
  <si>
    <t>Hotel Balladins</t>
  </si>
  <si>
    <t>12h30 Pilates/fiches</t>
  </si>
  <si>
    <t>Mettre pneus normaux av chez Midas</t>
  </si>
  <si>
    <t>Richardson/ bouton chauffage</t>
  </si>
  <si>
    <t>A l'appt Alice/ Françoise ammène Lucy</t>
  </si>
  <si>
    <t>Aude récupère Lucy</t>
  </si>
  <si>
    <t>Charge la voiture</t>
  </si>
  <si>
    <t>16h30 Arr hotel</t>
  </si>
  <si>
    <t>254 avenue du Grand Sud, Chambray-lès-Tours</t>
  </si>
  <si>
    <t>19h30 Diner Courtepaille</t>
  </si>
  <si>
    <t>8h15 Dépat Chambray-lès-Tours</t>
  </si>
  <si>
    <t>13h Déj St Brieuc</t>
  </si>
  <si>
    <t>Balade St Brieuc</t>
  </si>
  <si>
    <t>16h Arr Perros Guirec</t>
  </si>
  <si>
    <t>28, rue des Bons Enfants appt n°19</t>
  </si>
  <si>
    <t>Courses Carrefour et boulanger</t>
  </si>
  <si>
    <t>Mr Vincent gestion appt</t>
  </si>
  <si>
    <t>Carrefour City/pain et journal</t>
  </si>
  <si>
    <t>12h Fr, kiné Emilie Collet</t>
  </si>
  <si>
    <t>Ambiance/Darty/Fnac</t>
  </si>
  <si>
    <t>Déj crèperie Le Moulin Vert Lannion</t>
  </si>
  <si>
    <t>Fleuriste et cimetière Lannion</t>
  </si>
  <si>
    <t>Tréguier/cathédrale</t>
  </si>
  <si>
    <t>Plougrescant/maison et gouffre</t>
  </si>
  <si>
    <t>Carrefour City/mayonaise</t>
  </si>
  <si>
    <t>F.Richard chez sa tante</t>
  </si>
  <si>
    <t>En ville avec JP</t>
  </si>
  <si>
    <t>12h Déj Bar Ar Gall avec Pierre et Monique</t>
  </si>
  <si>
    <t>Balade à Trégastel avec Pierre et Monique</t>
  </si>
  <si>
    <t>Fr perd un verre et monture cassée</t>
  </si>
  <si>
    <t>FR va marcher avec sa tante</t>
  </si>
  <si>
    <t>JP et Françoise à l'Atelier avec sa tante</t>
  </si>
  <si>
    <t>9h15 Dép appt</t>
  </si>
  <si>
    <t>10h50 Arcouest-Bréhat</t>
  </si>
  <si>
    <t>11h30 Picnic Bréhat</t>
  </si>
  <si>
    <t>Balade Bréhat</t>
  </si>
  <si>
    <t>Pot centre ville</t>
  </si>
  <si>
    <t>Café centre ville</t>
  </si>
  <si>
    <t>16h Bréhat-Arcouest</t>
  </si>
  <si>
    <t>Arrêt Sper U Tréguier</t>
  </si>
  <si>
    <t>17h50 Arr appt</t>
  </si>
  <si>
    <t>9h30 Dép appt</t>
  </si>
  <si>
    <t>Maisons du Monde/Gifi</t>
  </si>
  <si>
    <t>Marché de Lannion/manger des huitres</t>
  </si>
  <si>
    <t>12h Déj Le Moulin Vert avec Emilie Collet</t>
  </si>
  <si>
    <t>Pleumeur Bodou</t>
  </si>
  <si>
    <t>Ile Grande/centre ornithologique</t>
  </si>
  <si>
    <t>Fr et FR achètent des chocolats à Perros</t>
  </si>
  <si>
    <t>19h Diner chez Monique</t>
  </si>
  <si>
    <t>FR et JP dinent chez la tante de FR</t>
  </si>
  <si>
    <t>FR et JP vont au marché de Perros</t>
  </si>
  <si>
    <t>Aller voir Marie-Françoise à Ploubezre (seul)</t>
  </si>
  <si>
    <t>Fr a de l'urticaire</t>
  </si>
  <si>
    <t>On prépare les valises</t>
  </si>
  <si>
    <t>Balade et bain de pied à Trestraou</t>
  </si>
  <si>
    <t>Achats Trestraou</t>
  </si>
  <si>
    <t>puis Plomanach</t>
  </si>
  <si>
    <t>FR et JP vont saluer la tante de FR</t>
  </si>
  <si>
    <t>Diner à l"appt</t>
  </si>
  <si>
    <t>Voir grosses vagues à Trestraou</t>
  </si>
  <si>
    <t>9h30 Mr Vincent état des leiux</t>
  </si>
  <si>
    <t>9h40 Dép Perros</t>
  </si>
  <si>
    <t>Arrêt pipi Quédillac</t>
  </si>
  <si>
    <t>Picnic à Etrelles</t>
  </si>
  <si>
    <t>15h30 Arr Chambray les Balladins</t>
  </si>
  <si>
    <t>Balade à Tours</t>
  </si>
  <si>
    <t>Diner Le Gaulois Tours</t>
  </si>
  <si>
    <t>Retour Les Balladins</t>
  </si>
  <si>
    <t>Dép Chambray</t>
  </si>
  <si>
    <t>Loches</t>
  </si>
  <si>
    <t>Cedigny</t>
  </si>
  <si>
    <t>Montrichard</t>
  </si>
  <si>
    <t>Valançay, tombeau Talleyrand</t>
  </si>
  <si>
    <t>18h50 Balladins St Doulchard</t>
  </si>
  <si>
    <t>Déj crèperie du Donjon</t>
  </si>
  <si>
    <t>20h Diner à Bourges</t>
  </si>
  <si>
    <t xml:space="preserve">9h30 Dép St Doulchard </t>
  </si>
  <si>
    <t>Arrêt aire des Volcans</t>
  </si>
  <si>
    <t>Déj à St Etienne</t>
  </si>
  <si>
    <t>Lyon Bijoux/bracelet Alice</t>
  </si>
  <si>
    <t>Fr récupère 2 colis chez Bargeton</t>
  </si>
  <si>
    <t>Midas/pneus été</t>
  </si>
  <si>
    <t>Fr, opticien CC Buclos</t>
  </si>
  <si>
    <t>Fr, chez la coiffeuse Revirée</t>
  </si>
  <si>
    <t>19h Chasse aux Trésors, Mairie</t>
  </si>
  <si>
    <t>Poste/2 colis pour Alice</t>
  </si>
  <si>
    <t>Grand Optical/lunettes soleil Alain</t>
  </si>
  <si>
    <t>Aude, Adam, Lucy/colis Johann</t>
  </si>
  <si>
    <t>15h Chez P.Bargues</t>
  </si>
  <si>
    <t>14h Schmidt SMH</t>
  </si>
  <si>
    <t>Pot gym aqua merc à la MQ</t>
  </si>
  <si>
    <t>18h Interview Alicia Deschamps/zumba</t>
  </si>
  <si>
    <t>12h15 Fr, repas couture aux Ayguinards</t>
  </si>
  <si>
    <t>17h30 Fr, salle CM communauté éducative</t>
  </si>
  <si>
    <t>GT 12-14 chez P.Dutel</t>
  </si>
  <si>
    <t>18h Fr, soirée accueillantes AVF et diner ensemble sur place</t>
  </si>
  <si>
    <t>2 personnes AVF pour voir travail de Guillaume</t>
  </si>
  <si>
    <t>Fr, chez FR/ frais voyage en Bretagne</t>
  </si>
  <si>
    <t>Retour F. Legait</t>
  </si>
  <si>
    <t>Fr, à Grand Place avec F.Richard</t>
  </si>
  <si>
    <t>puis avec Aude, Adam, Lucy</t>
  </si>
  <si>
    <t>Aide Guillaume à monter meuble</t>
  </si>
  <si>
    <t>10h30 Dép Meylan pour pique nique à la base de loisirs des Mottets à Viviers du Lac sur le Lac du Bourget</t>
  </si>
  <si>
    <t>Base de Loisirs des Mottets</t>
  </si>
  <si>
    <t>SG/3 chèques, BAL</t>
  </si>
  <si>
    <t>20h30 Zumba</t>
  </si>
  <si>
    <t>St Jean aux Béalières avec Sandrine Reinnéis</t>
  </si>
  <si>
    <t>18h30 IQ Haut Meylan</t>
  </si>
  <si>
    <t>Picnic à la base de loisirs</t>
  </si>
  <si>
    <t>18h Retour à Meylan</t>
  </si>
  <si>
    <t>10h MQ M.Giraudon/jeux</t>
  </si>
  <si>
    <t>14h Comité pilotage déchets</t>
  </si>
  <si>
    <t>18h30 Dessin peinture</t>
  </si>
  <si>
    <t>N. Tinard/clé MQ et fiches couture (Copy Meylan)</t>
  </si>
  <si>
    <t>R. Saby/clés armoires couture et portemonaie Fr</t>
  </si>
  <si>
    <t>Pharmacie/listerine</t>
  </si>
  <si>
    <t>21h Russe</t>
  </si>
  <si>
    <t>21h30 Fr, couture/clés</t>
  </si>
  <si>
    <t>A. Bornard/facture matériel expo 8 juin</t>
  </si>
  <si>
    <t>Fr, CC boucher</t>
  </si>
  <si>
    <t>14h Clems</t>
  </si>
  <si>
    <t>Lucy à la maison</t>
  </si>
  <si>
    <t>Chez Richard/déchets</t>
  </si>
  <si>
    <t>JP et F Richard prennent le café avant de partir à La Bresse</t>
  </si>
  <si>
    <t>Décathlon/roue av vélo</t>
  </si>
  <si>
    <t>Fr, Marie album photos</t>
  </si>
  <si>
    <t>Réparation vélo et tour déchetterie/BALs</t>
  </si>
  <si>
    <t>21h Aude amène Lucy</t>
  </si>
  <si>
    <t>Alice en WhatsApp</t>
  </si>
  <si>
    <t>Déj Lucy à la maison</t>
  </si>
  <si>
    <t>19h Pot Stéphane à la MQ</t>
  </si>
  <si>
    <t>Bal/BALs</t>
  </si>
  <si>
    <t>Aude vient chercher Adam avec Lucy</t>
  </si>
  <si>
    <t>Boite Mairie pour courrier maire/BAL</t>
  </si>
  <si>
    <t>14h15 Fr, Carrefour</t>
  </si>
  <si>
    <t>19h Soirée AVF</t>
  </si>
  <si>
    <t>France 4-Argentine 3</t>
  </si>
  <si>
    <t>Benoit et Nathalie Liégeois/inscriptions</t>
  </si>
  <si>
    <t>WhatsApp Alice et Jean</t>
  </si>
  <si>
    <t>Simon part pour son expédition au sud de la Guyane</t>
  </si>
  <si>
    <t>80 km/h sur routes secondaires sans séparateur</t>
  </si>
  <si>
    <t>Simone Weil au Panthéon</t>
  </si>
  <si>
    <t>St Pierre de Chartreuse chez Toffa</t>
  </si>
  <si>
    <t>18h A la maison</t>
  </si>
  <si>
    <t>Piscine/ cartes de piscine, tableau occupation/sono</t>
  </si>
  <si>
    <t>Arrêt aire de Mayenne</t>
  </si>
  <si>
    <t>Chemin des Douaniers Ploumanac'h</t>
  </si>
  <si>
    <t>Déjeuner crèperie Les 7 Iles à Trégastel</t>
  </si>
  <si>
    <t>Au bord de la rivière à La Diat sur la zone de loisirs avec Aude, Adam, Lucy</t>
  </si>
  <si>
    <t>20h45 Fermer MQ/P.Bodiglio,F.Coudurier</t>
  </si>
  <si>
    <t>18h15 Préparation réunion de la CEM</t>
  </si>
  <si>
    <t>Magasin loisirs créatifs SMH</t>
  </si>
  <si>
    <t>Aide montage barnum avec B. Perraudin et une personne de Rêve d'enfant pour préparer le stand Asparun/Rêve d'enfant au meeting aérien du Versoud dimmanche prochain</t>
  </si>
  <si>
    <t>Bal Nathalie,BALs, poste fermée</t>
  </si>
  <si>
    <t>Proalpes/carrelage</t>
  </si>
  <si>
    <t>Darty/sèche linge-micro ondes</t>
  </si>
  <si>
    <t>Castorama/malette outils/cache prises</t>
  </si>
  <si>
    <t>10h MQ/M.Giraudon- jeux, sou des écoles</t>
  </si>
  <si>
    <t>Chute arbre sur allée du Pré Blanc/pompiers</t>
  </si>
  <si>
    <t>BAL/inscriptions Patrice, gym aqua</t>
  </si>
  <si>
    <t>Leroy Merlin/St Egrève/portes</t>
  </si>
  <si>
    <t>Diner Flunch St Egrève</t>
  </si>
  <si>
    <t>Définition cuisine</t>
  </si>
  <si>
    <t>Fr avec Lucy au CC</t>
  </si>
  <si>
    <t>9h Aude amène Adam et Lucy (Aude monte ses affaires d'école à St Pierre)</t>
  </si>
  <si>
    <t>France 2 Uruguay 0</t>
  </si>
  <si>
    <t>14h Eric Di Giaia Mobalpa</t>
  </si>
  <si>
    <t>Passer les 2 sièges auto à Aude</t>
  </si>
  <si>
    <t>Avec Adam balade aux parcs Grand Pré et Buclos</t>
  </si>
  <si>
    <t>14h Eric di Gioia Schmidt</t>
  </si>
  <si>
    <t>Schmidt/rdv avec Kevin Laurent pour le lendemain</t>
  </si>
  <si>
    <t>Chez Monique Valentin Bégard</t>
  </si>
  <si>
    <t>Chez la tante de Françoise Richard à Perros Guirec</t>
  </si>
  <si>
    <t>14h Kevin Laurent, Schmidt</t>
  </si>
  <si>
    <t>Le Versoud, Grenoble Air Show avec Adam et Lucy</t>
  </si>
  <si>
    <t>Déj Chez Mimi's Aix les Bains</t>
  </si>
  <si>
    <t>Balade à Aix</t>
  </si>
  <si>
    <t>Retour par RN</t>
  </si>
  <si>
    <t>Pot à Lumbin/ terrain parapente</t>
  </si>
  <si>
    <t>Selles sur Cher /fête médiévale</t>
  </si>
  <si>
    <t>MQ/BALs/Chez S.Bellini</t>
  </si>
  <si>
    <t>18h30 Paul et Marie Amblard</t>
  </si>
  <si>
    <t>Paul et Marie dorment à la maison</t>
  </si>
  <si>
    <t>10h30 Fr, kiné Mr Remy</t>
  </si>
  <si>
    <t>12h Fr, déj avec Annie à Carrefour</t>
  </si>
  <si>
    <t>Fr, Annie cuisine</t>
  </si>
  <si>
    <t>8h30 Départ Paul et Marie</t>
  </si>
  <si>
    <t>20h France 1 - Belgique 0</t>
  </si>
  <si>
    <t>14h Fr, Grand Place avec Annie</t>
  </si>
  <si>
    <t>A l'appt Paul et Marie 3 rue Renoir SMH</t>
  </si>
  <si>
    <t>12h30 Déj Atlantic Oak SMH avec P et M Amblard</t>
  </si>
  <si>
    <t>Nature &amp; Découvertes/cadeau Lucy</t>
  </si>
  <si>
    <t>Go Sports</t>
  </si>
  <si>
    <t>11h Anniv Lucy St Pierre</t>
  </si>
  <si>
    <t>Aude passe avec Adam et Lucy</t>
  </si>
  <si>
    <t>Déj La Fingale Carrefour</t>
  </si>
  <si>
    <t>Petit accrochage Fr avec Twingo Place des Tuileaux</t>
  </si>
  <si>
    <t>Aspirateur et lavage Laguna</t>
  </si>
  <si>
    <t>11h10 Alice,Simon,Jean Genève KL 1927</t>
  </si>
  <si>
    <t>Amener Alice, Simon à Bd Gambetta</t>
  </si>
  <si>
    <t>17h France 4 - Croatie 2</t>
  </si>
  <si>
    <t>Récupérer Alice à Ile Verte</t>
  </si>
  <si>
    <t>Diner à la maison avec JP, F1, Bertrand,Alice</t>
  </si>
  <si>
    <t>10h45 Anniv Lucy St Pierre</t>
  </si>
  <si>
    <t>Retour par St Laurent du Pont pour donner son sac à Johann</t>
  </si>
  <si>
    <t>Fr et Alice à Caserne de Bonne</t>
  </si>
  <si>
    <t>Alice et Simon vont diner avec Edouard puis Cabaret Frappé, nous gardons Jean</t>
  </si>
  <si>
    <t>Marché Ayguinards avec Simon</t>
  </si>
  <si>
    <t>Déj à St Pierre avec Aude, Johann, Lucy, Adam, JP, F1, F2, Eliott, Bertrand, Kali, Maéva</t>
  </si>
  <si>
    <t>Alice, Simon, Jean vont au restaurant avec Catherine</t>
  </si>
  <si>
    <t>Départ JP, FR, Adam, Lucy, Bertrand pour La Bresse</t>
  </si>
  <si>
    <t>Arrivée de JP, FR, Bertrand</t>
  </si>
  <si>
    <t>Alice et Simon à Carrefour</t>
  </si>
  <si>
    <t>Alice et Simon déjeunent au resto</t>
  </si>
  <si>
    <t>Alice revient à la maison, Simon va ramasser les champignons avec Edouard</t>
  </si>
  <si>
    <t>Fr et Alice vont à Grand Place avec Jean</t>
  </si>
  <si>
    <t>Alice part en ville en bus</t>
  </si>
  <si>
    <t>Fr à CC avec Jean</t>
  </si>
  <si>
    <t>Simon part en ville en Laguna</t>
  </si>
  <si>
    <t>Alice et Simon en ville</t>
  </si>
  <si>
    <t>Simon va chez sa mère et déjeune là bas</t>
  </si>
  <si>
    <t>Déj Alice et Jean à la maison</t>
  </si>
  <si>
    <t>13h45 En bus avec Simon pour voir le Tour au virage près du Parc Mistral</t>
  </si>
  <si>
    <t>Alice et Simon vont en ville et on garde Jean</t>
  </si>
  <si>
    <t>Mise en place du siège enfant dans la BMW</t>
  </si>
  <si>
    <t>C. Jonville dépose sa voiture dans le parking et Simon l'amène à la gare pour aller à Gratz</t>
  </si>
  <si>
    <t>Alice et Simon reviennent</t>
  </si>
  <si>
    <t>Alice, Simon et Jean vont chez Manu pour un bbq avec la BMW</t>
  </si>
  <si>
    <t>Déj Courchevel 1650 L'Eterlou</t>
  </si>
  <si>
    <t>La Praz</t>
  </si>
  <si>
    <t>Brides/Moutiers</t>
  </si>
  <si>
    <t>Albertville</t>
  </si>
  <si>
    <t>Montmélian pot</t>
  </si>
  <si>
    <t>19h Retour Meylan par route rive gauche Isère</t>
  </si>
  <si>
    <t>9h30 Fr, kiné Cloé</t>
  </si>
  <si>
    <t>10h C. Mercier/devis travaux cuisine</t>
  </si>
  <si>
    <t>Chez Dr Mazeau/BAL</t>
  </si>
  <si>
    <t>14h Appt Alice/couvercle toilettes</t>
  </si>
  <si>
    <t>Retour appt Alice/couvercle</t>
  </si>
  <si>
    <t>Retour Alice, Simon, Jean</t>
  </si>
  <si>
    <t>10h Appt Alice avec Guillaume/ fuite alim cuve toilettes/bac douche</t>
  </si>
  <si>
    <t>8h50 Dép Alice, Simon, Jean pour Perpignan avec la BMW, chez Steven, ami de Brazaville</t>
  </si>
  <si>
    <t>11h Alice et Simon vont à Méaudre voir Dood, on garde Jean</t>
  </si>
  <si>
    <t>11h 45 Fr, pédicure les Béalières</t>
  </si>
  <si>
    <t>Alice, Simon, Jean vont faire un picnic au Jardin des Plantes avec des amis</t>
  </si>
  <si>
    <t>Alice et Simon passent à la maison</t>
  </si>
  <si>
    <t>Alice et Simon vont faire le diner pour Edouard et François à St Ismier, on garde Jean</t>
  </si>
  <si>
    <t>Alice, Simon, Jean vont en ville</t>
  </si>
  <si>
    <t>Alice et Simon préparent leur voyage de la semaine prochaine</t>
  </si>
  <si>
    <t>SG chercher cash</t>
  </si>
  <si>
    <t>Alice, Simon, Jean vont en ville voir des agences immobilières à l'Ile Verte</t>
  </si>
  <si>
    <t>Alice et Simon vont diner en ville, on garde Jean</t>
  </si>
  <si>
    <t>10h Kevin Laurent/Schmidt/signature contrat</t>
  </si>
  <si>
    <t>13h Déj Restaurant du Stade avec Alice, Simon, Jean</t>
  </si>
  <si>
    <t>Simon va à Autrans avec Mat et ses amis</t>
  </si>
  <si>
    <t>Retour appt avec Alice et Jean en BMW</t>
  </si>
  <si>
    <t>15h Mr Laurent Schmidt à la maison/métré</t>
  </si>
  <si>
    <t>Alice va à Carrefour</t>
  </si>
  <si>
    <t>Alice va chez Manu diner, on garde Jean</t>
  </si>
  <si>
    <t>Retour Simon</t>
  </si>
  <si>
    <t>Simon va au match Grenoble 1-Sochaux 0 et dort chz son ami</t>
  </si>
  <si>
    <t>Alice, Simon, Jean vont faire des courses et piqueniquer chez des amis avec la Laguna et la BMW, Simon doit récupérer sa mère et lui donner la BMW</t>
  </si>
  <si>
    <t>Fr va chez Proença/cuisine</t>
  </si>
  <si>
    <t>Alice, Simon, Jean reviennent</t>
  </si>
  <si>
    <t>Simon dort</t>
  </si>
  <si>
    <t>Chartreuse à la maison avec Alice et Simon</t>
  </si>
  <si>
    <t>Alice et Simon vont faire des courses et déj chez Catherine</t>
  </si>
  <si>
    <t>Alice, Simon et Jean reviennent</t>
  </si>
  <si>
    <t>Diner à la maison préparé par Alice et Simon</t>
  </si>
  <si>
    <t>9h30 Dép Alice, Simon, Jean pour leur périple à Reims</t>
  </si>
  <si>
    <t>11h Dr Casacci. Ostéo</t>
  </si>
  <si>
    <t>Diner L'Epicurien avec Fr</t>
  </si>
  <si>
    <t>A l'appt Alice</t>
  </si>
  <si>
    <t>Castorama/couvercle WC</t>
  </si>
  <si>
    <t>Installation appt Alice</t>
  </si>
  <si>
    <t>Aude, Bertrand,Adam,Lucy pour un pot après diner</t>
  </si>
  <si>
    <t>Piscine/Poste/BAL</t>
  </si>
  <si>
    <t>Pot avec Bertrand à la maison</t>
  </si>
  <si>
    <t>Déj à la maison avec Bertrand</t>
  </si>
  <si>
    <t>Conduire Bertrand à la gare</t>
  </si>
  <si>
    <t>Aude n'est pas partie en Espagne et est remontée à St Pierre</t>
  </si>
  <si>
    <t>Mondial Tissus Comboire</t>
  </si>
  <si>
    <t>Flunch/glace</t>
  </si>
  <si>
    <t>Déj avec C. Jonville</t>
  </si>
  <si>
    <t>Aviron, Edouard 2ème au repèchage à Glasglow</t>
  </si>
  <si>
    <t>Darty SMH/rasoir,sèche-cheveux</t>
  </si>
  <si>
    <t>Schmidt/hauteur hotte</t>
  </si>
  <si>
    <t>Aviron, Edouard médaille de Bronze 4 ans barreur à Glasglow</t>
  </si>
  <si>
    <t>Déj chez Catherine avec François</t>
  </si>
  <si>
    <t>15h Fr, Dr 7/7/petit doigt de pieddroit</t>
  </si>
  <si>
    <t>Nuit des Etoiles aux Capucins avec Micheline Lecoq</t>
  </si>
  <si>
    <t>Déj Le Chamroussien</t>
  </si>
  <si>
    <t>Expo mobiles</t>
  </si>
  <si>
    <t>9 chemin Jeanne Barret Autun</t>
  </si>
  <si>
    <t xml:space="preserve">Déj Villefranche </t>
  </si>
  <si>
    <t>Cultura/Habitat</t>
  </si>
  <si>
    <t>16h30 Ch hote Le Bourlay Vauxrenard</t>
  </si>
  <si>
    <t>Diner à la ch hote</t>
  </si>
  <si>
    <t>Hameau Duboeuf à Romanèche Thorins</t>
  </si>
  <si>
    <t>Julienas</t>
  </si>
  <si>
    <t>Fleurie/glace</t>
  </si>
  <si>
    <t>Diner La Pizze Belleville</t>
  </si>
  <si>
    <t>15h30 Retour Meylan</t>
  </si>
  <si>
    <t>Déj Morestel</t>
  </si>
  <si>
    <t>Montalieu</t>
  </si>
  <si>
    <t>Monastère du Brou</t>
  </si>
  <si>
    <t>Dép Bourg-en-Bresse</t>
  </si>
  <si>
    <t>Petit dej Mie Caline</t>
  </si>
  <si>
    <t>Illuminations Monastère du Brou et Théâtre</t>
  </si>
  <si>
    <t>18h Arr Bourg en Bresse Hotel Bressan</t>
  </si>
  <si>
    <t>14h30 Dép Autun</t>
  </si>
  <si>
    <t>Pot au Commerce</t>
  </si>
  <si>
    <t>Office du Tourisme/hotel à Bourg en Bresse</t>
  </si>
  <si>
    <t>Déj à Montceau les Mines</t>
  </si>
  <si>
    <t>14h30 Chez Sandrine Réinnéis à Autun, 9 chemin Jeanne Barret</t>
  </si>
  <si>
    <t>Visite Autun</t>
  </si>
  <si>
    <t>Spectacle Augustodunum au Théâtre Romain</t>
  </si>
  <si>
    <t>Visite Musée à Bibracte</t>
  </si>
  <si>
    <t>Déj au Chaudron à Bibracte</t>
  </si>
  <si>
    <t>Visite du Mont Beuvray en bus</t>
  </si>
  <si>
    <t>Retour au Musée</t>
  </si>
  <si>
    <t>Intermarché Autun</t>
  </si>
  <si>
    <t>Déj Hue Cocotte Chamrousse</t>
  </si>
  <si>
    <t>Chez P&amp;M Amblard</t>
  </si>
  <si>
    <t>Fête des bucherons Le Recoin</t>
  </si>
  <si>
    <t>Pot chez Amblard</t>
  </si>
  <si>
    <t>Alice et Simon à Mercurol</t>
  </si>
  <si>
    <t>Pot chez Sandrine avec la proprio (Jocelyne), la compagne du frère de Sandrine (Corinne), sa fille Solène et la copine Eva</t>
  </si>
  <si>
    <t>Diner Rest Les Bons Enfants</t>
  </si>
  <si>
    <t>Simon part à Bordeaux</t>
  </si>
  <si>
    <t>Déj au Hameau Duboeuf</t>
  </si>
  <si>
    <t>18h15 Dr Schneider</t>
  </si>
  <si>
    <t>Déj avec Alice et Jean</t>
  </si>
  <si>
    <t>12h15 Arr Alice et Jean</t>
  </si>
  <si>
    <t>Alice, Fr, Jean vont à Carrefour</t>
  </si>
  <si>
    <t>Alice va à St Pierre, on garde Jean</t>
  </si>
  <si>
    <t>9h Alice rdv Dr Schneider pour Jean/mycose</t>
  </si>
  <si>
    <t>Déj Wok Asia</t>
  </si>
  <si>
    <t>Alice va en ville</t>
  </si>
  <si>
    <t>Déj chez Aude et Johann avec Alice et Jean à St Pierre</t>
  </si>
  <si>
    <t>Alice et Fr vont chez le coiffeur pour Jean</t>
  </si>
  <si>
    <t>17h30 Retour Meylan à la Revirée</t>
  </si>
  <si>
    <t>Alice va faire des courses</t>
  </si>
  <si>
    <t>Déj à la maison avec Aude, Alice, Jean</t>
  </si>
  <si>
    <t>Alice va à la poste</t>
  </si>
  <si>
    <t>Alice et Aude vont en ville, manger, au ciné</t>
  </si>
  <si>
    <t>Mc Donalds à la maison</t>
  </si>
  <si>
    <t>18h Arr Sandy</t>
  </si>
  <si>
    <t>Alice et Sandy vont en ville diner</t>
  </si>
  <si>
    <t>Alice va avec Sandy en Chartreuse</t>
  </si>
  <si>
    <t>Sandy dort à la maison</t>
  </si>
  <si>
    <t>Balade à Vizille avec Jan</t>
  </si>
  <si>
    <t>Arr Simon  d'Albi</t>
  </si>
  <si>
    <t>Déj à la maison avec C. Jonville, Simon, Alice, Jean</t>
  </si>
  <si>
    <t>Alice et Simon vont à Vizille avec Jean</t>
  </si>
  <si>
    <t>S. Bellini/dossier gym, tricot</t>
  </si>
  <si>
    <t>Alice et Simon vont au resto l'Inattendu (notre cadeau)</t>
  </si>
  <si>
    <t>11h Alice,Simon, Jean partent chez Dood près de Romans</t>
  </si>
  <si>
    <t>19h30 Pot UQ pour ciné d'été</t>
  </si>
  <si>
    <t>9h55 Dép Alice, Simon, Jean pour Amsterdam, Paramaribo</t>
  </si>
  <si>
    <t>9h Fr, coiffeur Revirée</t>
  </si>
  <si>
    <t>Déposer Fr en ville</t>
  </si>
  <si>
    <t>en Laguna</t>
  </si>
  <si>
    <t>Aude/cuillère Jean</t>
  </si>
  <si>
    <t>Chèques corresp activités</t>
  </si>
  <si>
    <t>N. Tinard/dossier couture</t>
  </si>
  <si>
    <t>Livre Sandrine/Horizons</t>
  </si>
  <si>
    <t>SG/Carrefour/pharmacie</t>
  </si>
  <si>
    <t>18h Pot départ Catherine Mourier</t>
  </si>
  <si>
    <t>18h Inscriptions MQ</t>
  </si>
  <si>
    <t>Dép de Alice, Simon, Jean pour St Ismier chez Catherine où ils dorment et le soir chez Clémence</t>
  </si>
  <si>
    <t>BALs/affiches</t>
  </si>
  <si>
    <t>19h30 Fr, Dr Jourdan Jambon/mal à l'orteil droit</t>
  </si>
  <si>
    <t>17h45 Fr, pédicure les Béalières/ortei droit</t>
  </si>
  <si>
    <t>Fantin Latour/vins</t>
  </si>
  <si>
    <t>18h30 Apéro 70 ans Alain à la maison</t>
  </si>
  <si>
    <t>20h Fr, Dr Jourdan Jambon/boutons puis Clinique Belledonne/analyse</t>
  </si>
  <si>
    <t>10h F. Legait à la maison</t>
  </si>
  <si>
    <t>Alice et Simon amènent Jean, achètent le pare-douche à Castorama et repartent avec la Twingo</t>
  </si>
  <si>
    <t>Fr à la pharmacie avec Jean</t>
  </si>
  <si>
    <t>20h Diner 70 ans anniv Alain au Fantin Latour/70 ans Alain avec Alice, Simon, Jacques, Monique, Marc et Marie-France, Sandrine</t>
  </si>
  <si>
    <t>11h30 Alice à la maison</t>
  </si>
  <si>
    <t>Diner So Krep avec Alice</t>
  </si>
  <si>
    <t>Déjeunner So Krep avec Alice</t>
  </si>
  <si>
    <t>Alice repasse à la maison</t>
  </si>
  <si>
    <t>9h45 Alice et Fr vont à Grand Place</t>
  </si>
  <si>
    <t>16h30 Alice avec Jean chez Dr Schneider</t>
  </si>
  <si>
    <t>MQ boissons/BAL</t>
  </si>
  <si>
    <t>Alice prépare ses valises</t>
  </si>
  <si>
    <t>Simon et Jean arrivent</t>
  </si>
  <si>
    <t>Alice, Simon, Jean vont diner chez C.Jonville</t>
  </si>
  <si>
    <t>7h10 Dép de la maison</t>
  </si>
  <si>
    <t>Rue de la Ré Lyon</t>
  </si>
  <si>
    <t>Déj Lyon</t>
  </si>
  <si>
    <t>15h30 Dép Lyon</t>
  </si>
  <si>
    <t>Ordonnance Fr Dr Jourdan Jambon</t>
  </si>
  <si>
    <t>Fr, pharmacie, pressing</t>
  </si>
  <si>
    <t>10h F. Legait chez F</t>
  </si>
  <si>
    <t>14h Fr, Annie à Ikéa</t>
  </si>
  <si>
    <t>Nettoyer Laguna/BALs</t>
  </si>
  <si>
    <t>Trier jouets</t>
  </si>
  <si>
    <t>Dist courrier/poste/chez R. Blanc</t>
  </si>
  <si>
    <t>Schmidt/échantillons</t>
  </si>
  <si>
    <t>ProAlpes/carrelage</t>
  </si>
  <si>
    <t>Décoceram/carrelage</t>
  </si>
  <si>
    <t>Guillaume et Audrey pour avis sur carrelage et don de vêtements enfant</t>
  </si>
  <si>
    <t>Rendre échantillons à Schmidt</t>
  </si>
  <si>
    <t>Imprimerie ND/Chez Perraudin</t>
  </si>
  <si>
    <t>Dist Echo: Le Gal/Castagna/Barnet/Dimitrov/Marichy</t>
  </si>
  <si>
    <t>ProAlpes/retour carrelages</t>
  </si>
  <si>
    <t>Echo/Giraudon</t>
  </si>
  <si>
    <t>7h30 Labo analyse pour Fr/urine</t>
  </si>
  <si>
    <t>17h Fr, Dr Jourdan Jambon</t>
  </si>
  <si>
    <t>Echo/Vogt</t>
  </si>
  <si>
    <t>Echo C. Leclercq/BALs</t>
  </si>
  <si>
    <t>Fr, chez Bée</t>
  </si>
  <si>
    <t>Chez J. Picard/dessert avec Marc et Marie-France Bée</t>
  </si>
  <si>
    <t>BALs et MQ</t>
  </si>
  <si>
    <t>10h Electo-Claires/clim</t>
  </si>
  <si>
    <t>D.Barnet/inscriptions</t>
  </si>
  <si>
    <t>8h45 MQ/nettoyage/ok</t>
  </si>
  <si>
    <t>8h45 MQ/nettoyage/pas là</t>
  </si>
  <si>
    <t>15h30 Fr, Dr Brun Lévêque/Dermato</t>
  </si>
  <si>
    <t>Echo chez Biron/Carrefour</t>
  </si>
  <si>
    <t>Fr, chez Micheline Lecoq</t>
  </si>
  <si>
    <t>17h45 CESC Collège Buclos</t>
  </si>
  <si>
    <t>Pro Alp</t>
  </si>
  <si>
    <t>Bleu Rouge/Eybens</t>
  </si>
  <si>
    <t>G et A Giambra/avis carrelage</t>
  </si>
  <si>
    <t>10h Echo dist secteur Ferrieux avec D.Barnet</t>
  </si>
  <si>
    <t>Copy Meylan-aff A0/Carrefour</t>
  </si>
  <si>
    <t>Castorama/crochets pour affiches AVF</t>
  </si>
  <si>
    <t>14h Fr, Marie maison puis AVF</t>
  </si>
  <si>
    <t>17h Préparation inscriptions</t>
  </si>
  <si>
    <t xml:space="preserve">7h40 Récupérer François </t>
  </si>
  <si>
    <t>8h30 Forum des Associations au Gymnase du Charlaix</t>
  </si>
  <si>
    <t>Fr, pharmacie/pressing</t>
  </si>
  <si>
    <t>Point P/rue des Alliés/ 2 échantillons</t>
  </si>
  <si>
    <t>F.Richard prend le café</t>
  </si>
  <si>
    <t>Pro Alp/remise échantillon</t>
  </si>
  <si>
    <t>Point P/2 échantillons</t>
  </si>
  <si>
    <t>Richardson/ 1 échantillon</t>
  </si>
  <si>
    <t>Fr, Gymnase Charlaix/prep stand</t>
  </si>
  <si>
    <t>Copy Meylan-cartes/BALS/MQ-matériel</t>
  </si>
  <si>
    <t>14h30 fin du Forum</t>
  </si>
  <si>
    <t>A la maison récupérer le dossier renforcement musculaire</t>
  </si>
  <si>
    <t>François à la maison pour faire liste inscriptions</t>
  </si>
  <si>
    <t>Darty/tél fixe</t>
  </si>
  <si>
    <t>Carrefour/ rendre matériel à la MQ</t>
  </si>
  <si>
    <t>F.Richard/café</t>
  </si>
  <si>
    <t>Déj Le Sappey</t>
  </si>
  <si>
    <t>Achat miel</t>
  </si>
  <si>
    <t>Course Edouard 3ème</t>
  </si>
  <si>
    <t xml:space="preserve">BAL </t>
  </si>
  <si>
    <t>Retour par Clémencières</t>
  </si>
  <si>
    <t>F.Richard dine à la maison</t>
  </si>
  <si>
    <t>Chez F. Richard puis apéro à la maison</t>
  </si>
  <si>
    <t>14h15 Amener C.Jonville à Médecins 7/7</t>
  </si>
  <si>
    <t>Aider Guillaume à charger le pare-douche</t>
  </si>
  <si>
    <t>BAL/Poste-ODLC</t>
  </si>
  <si>
    <t>Réparation gache/éclairage palliers</t>
  </si>
  <si>
    <t>Mr Bonhomme</t>
  </si>
  <si>
    <t>17h45, Fr, Dr Jourdan Jambon/toux, mal poitrine</t>
  </si>
  <si>
    <t>14h30 Fr, radio en ville</t>
  </si>
  <si>
    <t>13h20 Fr, kiné Dr PY Charon</t>
  </si>
  <si>
    <t>15h30 Alizé Mr Bonhomme/devis clim</t>
  </si>
  <si>
    <t>DIF réparation fenêtres</t>
  </si>
  <si>
    <t>Point P/1 échantillon</t>
  </si>
  <si>
    <t>Retour 1 échantillon à Richardson</t>
  </si>
  <si>
    <t>G.Giambra/appt Alice</t>
  </si>
  <si>
    <t>9h30 Fr, AVF inscriptions</t>
  </si>
  <si>
    <t>Schmidt/rendre échantillons</t>
  </si>
  <si>
    <t>CPAM/retour carte Vitale</t>
  </si>
  <si>
    <t>Charger la voiture affaires Aude</t>
  </si>
  <si>
    <t>St Pierre avec F.Richard</t>
  </si>
  <si>
    <t>Balade avec Adam et Lucy</t>
  </si>
  <si>
    <t>17h52 Retour Meylan</t>
  </si>
  <si>
    <t>JR Petit/rendre clés</t>
  </si>
  <si>
    <t>Frigo Alice dans local commun avec Guillaume</t>
  </si>
  <si>
    <t>Poste/colis Lung</t>
  </si>
  <si>
    <t>12h15 Fr, kiné Dr PY Charon</t>
  </si>
  <si>
    <t>Richardson/choix</t>
  </si>
  <si>
    <t>Point P/choix</t>
  </si>
  <si>
    <t>Schmidt/échantillons couleur</t>
  </si>
  <si>
    <t>9h30 Chez A.di Santé</t>
  </si>
  <si>
    <t>M. Stermann pour chèques</t>
  </si>
  <si>
    <t>14h Fr, AVF réception frigo</t>
  </si>
  <si>
    <t>Schmidt/doc</t>
  </si>
  <si>
    <t>Mr Mercier au tél/ D. Barnet courrier</t>
  </si>
  <si>
    <t>Fr, AVF accueillante</t>
  </si>
  <si>
    <t>Patrice me donne les dossiers</t>
  </si>
  <si>
    <t>10h Fr, Dr Descour</t>
  </si>
  <si>
    <t>Alice Jean sur WhatsApp</t>
  </si>
  <si>
    <t>Aude Adam Lucy</t>
  </si>
  <si>
    <t>Fr, chez F.Richard/vider vitrine</t>
  </si>
  <si>
    <t>11h Dép Meylan avec FR</t>
  </si>
  <si>
    <t>Déj La Montagne Villard de Lans</t>
  </si>
  <si>
    <t>17h F.Legait à la maison</t>
  </si>
  <si>
    <t>11h10 Fr, kiné Dr PY Charon</t>
  </si>
  <si>
    <t>BAL/ I.Girard</t>
  </si>
  <si>
    <t>Edouard Jonville/récupère sa voiture</t>
  </si>
  <si>
    <t>12h30 Clé Bérivière à Alison</t>
  </si>
  <si>
    <t>12h30 Pilates Bérivière</t>
  </si>
  <si>
    <t>18h30 Carreleur P. Barbe</t>
  </si>
  <si>
    <t>Fr, chez FR rangement</t>
  </si>
  <si>
    <t>9h45 MQ inscription</t>
  </si>
  <si>
    <t>MQ armoires</t>
  </si>
  <si>
    <t>BAL/ inscript Pilates</t>
  </si>
  <si>
    <t>15h Mr Lhomme/Alizé</t>
  </si>
  <si>
    <t>15h Fr, chez Aude avec FR</t>
  </si>
  <si>
    <t>11h fr, kiné Dr JY Charon</t>
  </si>
  <si>
    <t>Fr, va chercher son chèque chez la docteresse</t>
  </si>
  <si>
    <t>F. Richard part à la Bresse</t>
  </si>
  <si>
    <t>Récup chèque de Mr Saïdi</t>
  </si>
  <si>
    <t>MQ/début broderie</t>
  </si>
  <si>
    <t>9h Fr, AVF tricot</t>
  </si>
  <si>
    <t>9h Ouvrir MQ marche</t>
  </si>
  <si>
    <t>MQ avec F.Legait/ armoire dessin peinture</t>
  </si>
  <si>
    <t>Fr, Ginette Lemperrière</t>
  </si>
  <si>
    <t>Inscript dess ado-BAL</t>
  </si>
  <si>
    <t>On récupère Adam et Lucy</t>
  </si>
  <si>
    <t>Foot avec Adam et Lucy</t>
  </si>
  <si>
    <t>Aude et Johann à la maison</t>
  </si>
  <si>
    <t>Patrouille de France à Lumbin</t>
  </si>
  <si>
    <t>On lave la Twingo</t>
  </si>
  <si>
    <t>Lumbin Coupe Icare</t>
  </si>
  <si>
    <t>Boulangerie/Huit à Huit</t>
  </si>
  <si>
    <t>Aurélie/clé locaux du rdc</t>
  </si>
  <si>
    <t>Fr, Mairie/cadeau Marie-Odile</t>
  </si>
  <si>
    <t>20h Fr, Dr Jourdan Jambon/toux</t>
  </si>
  <si>
    <t>Piscine-sono/cartes-BAL</t>
  </si>
  <si>
    <t>19h Pilates/ Bérivière</t>
  </si>
  <si>
    <t>20h15 Zumba/Gymnase des Buclos</t>
  </si>
  <si>
    <t>18h Russe/LCR 41 av du Vercors- Fr chez Aurélie</t>
  </si>
  <si>
    <t>18h30 Fr, kiné Dr JY Charon</t>
  </si>
  <si>
    <t>20h30 Gymnase des Buclos</t>
  </si>
  <si>
    <t>13h30 Jeux biblio Grand Pré</t>
  </si>
  <si>
    <t>Dossiers chez C. Mayet</t>
  </si>
  <si>
    <t>Piscine/Mairie/BAL</t>
  </si>
  <si>
    <t>17h30 Dessin ados</t>
  </si>
  <si>
    <t>Copy Meylan/Collège des Buclos/2 affiches</t>
  </si>
  <si>
    <t>9h Eveil corporel/enregistrement des inscrits</t>
  </si>
  <si>
    <t>BPA/pb Cyberplus</t>
  </si>
  <si>
    <t>14h Fr, Annie poste, Grand Place</t>
  </si>
  <si>
    <t>18h Réunion ciné d'été Horizons</t>
  </si>
  <si>
    <t>20h15 P.Vincent/subvention</t>
  </si>
  <si>
    <t>17h Fr, chez Mme Tadui</t>
  </si>
  <si>
    <t>18h Apéro S. Réinnéis</t>
  </si>
  <si>
    <t>18h Fr, AVF accueil</t>
  </si>
  <si>
    <t>Poste/subv, MQ, BALs</t>
  </si>
  <si>
    <t>F.Legait/chèques langue des signes</t>
  </si>
  <si>
    <t>9h45 Fr, AVF tricot</t>
  </si>
  <si>
    <t>16h Poste/paie-tuteur Dominique</t>
  </si>
  <si>
    <t>9h AM Raiz/arbres, pelouse</t>
  </si>
  <si>
    <t>Chez AM Raiz/moustiquaire</t>
  </si>
  <si>
    <t>Aider Guillaume à déplacer  le meuble et décharger parquet de Françoise Richard</t>
  </si>
  <si>
    <t>Le Pinet</t>
  </si>
  <si>
    <t>Il pleut (enfin!)</t>
  </si>
  <si>
    <t>A. Bornard/cartes adhésion</t>
  </si>
  <si>
    <t>BAL/gonfler pneus Laguna/Déchetterie</t>
  </si>
  <si>
    <t>Vider armoires</t>
  </si>
  <si>
    <t>Descendre bouteilles à la cave</t>
  </si>
  <si>
    <t>9h30 Point P/commande carrelage</t>
  </si>
  <si>
    <t>Ikéa/4 cartons d'emballage</t>
  </si>
  <si>
    <t>Casto/Décathlon</t>
  </si>
  <si>
    <t>9h30 Chez Antoine di Sante</t>
  </si>
  <si>
    <t>17h30 Inauguration Maison des Horizons</t>
  </si>
  <si>
    <t>Retour chez A.di Sante/tél</t>
  </si>
  <si>
    <t>Carrefour/photo identité</t>
  </si>
  <si>
    <t>Chez R.Blanc/cartes d'adhésion</t>
  </si>
  <si>
    <t>15h Fr, rempl Dr Jourdan Jambon</t>
  </si>
  <si>
    <t>14h Récupérer une armoire à la Ressourcerie Grenoble avec la camionnetted e Guillaume et l'aide de François</t>
  </si>
  <si>
    <t>Amener l'ancienne armoire à la déchetterie</t>
  </si>
  <si>
    <t>15h MQ avec F.Legait/étagères armoire</t>
  </si>
  <si>
    <t>18h Soirée jeux biblio</t>
  </si>
  <si>
    <t>Déchetterie/peinture/produits nettoyage</t>
  </si>
  <si>
    <t>Chez S.Bellini/maillot</t>
  </si>
  <si>
    <t>Couses Carrefour</t>
  </si>
  <si>
    <t>Uriage/BAL</t>
  </si>
  <si>
    <t>Johann arrive avec Adam et Lucy qui mangent du Mc Donalds à la maison</t>
  </si>
  <si>
    <t>Aue arrive aussi après avoir fait les couses à Carrefour</t>
  </si>
  <si>
    <t>Déj à la maison avec Adam</t>
  </si>
  <si>
    <t>Au bowling avec Adam</t>
  </si>
  <si>
    <t>Chez F et JP Richard</t>
  </si>
  <si>
    <t>Diner à la maison de Aude,Adam,Lucy puis F et JP Richard</t>
  </si>
  <si>
    <t>N.Liégeois amène le dossier gym aqua mardi</t>
  </si>
  <si>
    <t>Aude et Lucy puis Johann arrivent</t>
  </si>
  <si>
    <t>16h15 Fr, Dr /ostéo</t>
  </si>
  <si>
    <t>15h Chantal Mayet/dossiers</t>
  </si>
  <si>
    <t>14h Fr, couture</t>
  </si>
  <si>
    <t>Pot à Paul</t>
  </si>
  <si>
    <t>Buro+/scotch double face</t>
  </si>
  <si>
    <t>MQ/A.Bornard/rétro</t>
  </si>
  <si>
    <t>17h Chez Mudy</t>
  </si>
  <si>
    <t>14h15 Dr Schneider</t>
  </si>
  <si>
    <t>Carrefour/Boucher</t>
  </si>
  <si>
    <t>9h Fr, Dr Chevallier</t>
  </si>
  <si>
    <t>MQ avec F.Legait/armoires</t>
  </si>
  <si>
    <t>17h40 Fr, Dr Mazeau/mal gencive</t>
  </si>
  <si>
    <t>FR avec Lucy/mal au genou</t>
  </si>
  <si>
    <t>Fr, chez Dr Stegel avec FR pour Lucy au genou</t>
  </si>
  <si>
    <t>F.Richard/enveloppe</t>
  </si>
  <si>
    <t>MQ/EC/paiement Mme Geffrelot</t>
  </si>
  <si>
    <t>MQ/archives paye</t>
  </si>
  <si>
    <t>BALs/boucher</t>
  </si>
  <si>
    <t>F. Richard/repas repoussé à mardi</t>
  </si>
  <si>
    <t>A. Bornard/clés MQ/écran</t>
  </si>
  <si>
    <t>Carrefour/courrier M.Diener</t>
  </si>
  <si>
    <t>Alice sur What'sApp</t>
  </si>
  <si>
    <t>Dr Mazeau pour Fr</t>
  </si>
  <si>
    <t>Fr, labo prise de sang/créatinine</t>
  </si>
  <si>
    <t>Simon sur la prop d'Idex</t>
  </si>
  <si>
    <t>FR, CC et Eau vive</t>
  </si>
  <si>
    <t>F.Richard/matelas</t>
  </si>
  <si>
    <t>Chemin Naclard St Martin d'Uriage</t>
  </si>
  <si>
    <t>F et JP Richard/Magdane</t>
  </si>
  <si>
    <t>15h30 Fr, Dr remplaçante de Dr Jourdan Jambon/douleurs aux gencives en haut</t>
  </si>
  <si>
    <t>13h45 Fr, scanner Crolles</t>
  </si>
  <si>
    <t>11h Fr, Dr à Médecins 7/7</t>
  </si>
  <si>
    <t>Retour Médecins 7/7</t>
  </si>
  <si>
    <t>Pharmacie Grand Chatelet</t>
  </si>
  <si>
    <t>Pharmacie bd Ferrié</t>
  </si>
  <si>
    <t>Uriage avec JP et F Richard</t>
  </si>
  <si>
    <t>Pharmacie/xolair</t>
  </si>
  <si>
    <t>BAL/ BPA-remises</t>
  </si>
  <si>
    <t>BPA-remises/courier Roche/BAL</t>
  </si>
  <si>
    <t>A. Bornard/chèques Jardins</t>
  </si>
  <si>
    <t>A et B Roux</t>
  </si>
  <si>
    <t>F. Legait/dossiers</t>
  </si>
  <si>
    <t>Garage Auto Dauphiné/pneu Twingo crevé</t>
  </si>
  <si>
    <t>Autodauphiné 2 ème roue Twingo</t>
  </si>
  <si>
    <t>Autodauphiné 1ère roue Twingo</t>
  </si>
  <si>
    <t>BPA/remises Jardins</t>
  </si>
  <si>
    <t>19h30 La Girole avec JP et F Richard</t>
  </si>
  <si>
    <t>Tisane à la maison/Richard</t>
  </si>
  <si>
    <t>Déménagement bureau</t>
  </si>
  <si>
    <t>F. Richard opérée Clinique Belledonne</t>
  </si>
  <si>
    <t>Retour F.Richard de la clinique</t>
  </si>
  <si>
    <t>Dalbe/avions</t>
  </si>
  <si>
    <t>19h Fr, Dr Mazeau/dentier</t>
  </si>
  <si>
    <t>Darty/Centrale vapeur UQBGP/MQ</t>
  </si>
  <si>
    <t>JP et F Richard/pot</t>
  </si>
  <si>
    <t>15h Chez Mr Le Bail/badges</t>
  </si>
  <si>
    <t>9h15 Départ Richard pour la Bresse</t>
  </si>
  <si>
    <t>Déchetterie/2 tapis</t>
  </si>
  <si>
    <t>MQ avec F.Legait/courrier Mairie</t>
  </si>
  <si>
    <t>What'sApp Alice</t>
  </si>
  <si>
    <t>G.Giambra/félicitations</t>
  </si>
  <si>
    <t>Appeler M.Pinard</t>
  </si>
  <si>
    <t>Venon/Les Puis</t>
  </si>
  <si>
    <t>Uriage/pot</t>
  </si>
  <si>
    <t>1h43 Naissance Ninon Giambra 2,670 kg à la Clinique Belledonne</t>
  </si>
  <si>
    <t>Appeler M. Le Bail</t>
  </si>
  <si>
    <t>Appeler M. Faure</t>
  </si>
  <si>
    <t>14h Alizé enlever 2 unités intérieures</t>
  </si>
  <si>
    <t>14h Débarasser local MQ</t>
  </si>
  <si>
    <t>8h Alizé clim</t>
  </si>
  <si>
    <t>MQ/B. Perraudin</t>
  </si>
  <si>
    <t>Pharmacie/médoc Fr</t>
  </si>
  <si>
    <t>Vider placards</t>
  </si>
  <si>
    <t>21h Zumba</t>
  </si>
  <si>
    <t>Fr, Paquet Jardin/CC Buclos</t>
  </si>
  <si>
    <t>avec François et Bernard</t>
  </si>
  <si>
    <t>Chez Giambra/Ninon</t>
  </si>
  <si>
    <t>Vider placards côté évier</t>
  </si>
  <si>
    <t>15h Belote</t>
  </si>
  <si>
    <t>17h Belote</t>
  </si>
  <si>
    <t>8h Alizé</t>
  </si>
  <si>
    <t>9h G.Giambra</t>
  </si>
  <si>
    <t>16h30 J.Michalowicz/dossier</t>
  </si>
  <si>
    <t>Déchetterie app ménagers</t>
  </si>
  <si>
    <t>Sondage Pilates mardi et jeudi</t>
  </si>
  <si>
    <t>Déj La Fingrale</t>
  </si>
  <si>
    <t>9h Giambra</t>
  </si>
  <si>
    <t>Déchetterie(3 fois y compris bac béton)</t>
  </si>
  <si>
    <t>Fin chantier clim</t>
  </si>
  <si>
    <t>G.Giambra/enlever papier peint</t>
  </si>
  <si>
    <t>Fr, marche avec Marie et Annie</t>
  </si>
  <si>
    <t>Déchetterie/vêtements, tableaux, tablette</t>
  </si>
  <si>
    <t>Mr Good Job/pavage sous balcon 10 allée du Pré Blanc</t>
  </si>
  <si>
    <t>Courrier Mme Martin</t>
  </si>
  <si>
    <t>Prépa Déj chez Richard</t>
  </si>
  <si>
    <t>Fr au lit/infection urinaire</t>
  </si>
  <si>
    <t>18h MQ/réunion bueau</t>
  </si>
  <si>
    <t>Récupérer enrouleur à Mr Good Job</t>
  </si>
  <si>
    <t>Prépa diner chez Richard</t>
  </si>
  <si>
    <t>Suite pavage sous balcon</t>
  </si>
  <si>
    <t>11h Coiffeur</t>
  </si>
  <si>
    <t>Déj chez Richard</t>
  </si>
  <si>
    <t>Passage heure d'hiver</t>
  </si>
  <si>
    <t>9h CMG Habitat</t>
  </si>
  <si>
    <t>16h45 Le Grand Bain</t>
  </si>
  <si>
    <t>prépa salle</t>
  </si>
  <si>
    <t>Décathlon/rollers</t>
  </si>
  <si>
    <t>10h CMG Habitat</t>
  </si>
  <si>
    <t>CMG Habitat plombiers</t>
  </si>
  <si>
    <t>Décathlon Comboire/rollers</t>
  </si>
  <si>
    <t>M. Lhomme/unité int clim</t>
  </si>
  <si>
    <t>Fuite d'eau devant 4 allée du Pré Blanc</t>
  </si>
  <si>
    <t>Diner che Richard</t>
  </si>
  <si>
    <t>8h CMG Habitat</t>
  </si>
  <si>
    <t>CMG Habitat/robinet extérieur</t>
  </si>
  <si>
    <t>SG/chèque 300 €</t>
  </si>
  <si>
    <t>Poste/Horizons badge Alicia</t>
  </si>
  <si>
    <t>N.Liégeois/2 paiements</t>
  </si>
  <si>
    <t>20h Zumba/badge Alicia</t>
  </si>
  <si>
    <t>9h30 CMG Habitat</t>
  </si>
  <si>
    <t>17h Départ CMG Habitat</t>
  </si>
  <si>
    <t>Vider un peu le balcon</t>
  </si>
  <si>
    <t>Monter carrelage avec Manuela</t>
  </si>
  <si>
    <t>10h10 CMG Habitat</t>
  </si>
  <si>
    <t>Fr, CC et vaccin grippe</t>
  </si>
  <si>
    <t>14h30 Fr, coiffeur Béalières</t>
  </si>
  <si>
    <t>Diner Wok Asia</t>
  </si>
  <si>
    <t>8h Livraison carrelages par Point P</t>
  </si>
  <si>
    <t>Déchetterie/palettes-SG/cash</t>
  </si>
  <si>
    <t>MQ/courrier 2015-affiche soirée jeux</t>
  </si>
  <si>
    <t>Listes UQBGP</t>
  </si>
  <si>
    <t>Chez Johann et Aude</t>
  </si>
  <si>
    <t>Diner chez Johann et Aude</t>
  </si>
  <si>
    <t>St Hilaire du Touvet</t>
  </si>
  <si>
    <t>Chez C. Jonville</t>
  </si>
  <si>
    <t>9h Alizé/déplacer unité intérieure du salon</t>
  </si>
  <si>
    <t>18h Russe/livres</t>
  </si>
  <si>
    <t>19h Pilates/rondins</t>
  </si>
  <si>
    <t>Couture/pb eaux</t>
  </si>
  <si>
    <t>8h25 Mr Barba Carreleur</t>
  </si>
  <si>
    <t>Recherche affiche Yulia/local-bus</t>
  </si>
  <si>
    <t>11h30 Récupérer Adam et Lucy à St Pierre</t>
  </si>
  <si>
    <t>16h Copy Meylan/affiche alphabet russe</t>
  </si>
  <si>
    <t>Fr, pharmacie/xolair</t>
  </si>
  <si>
    <t>Fr, piqure xolair chez Proença</t>
  </si>
  <si>
    <t>14h30 E. François/MQ</t>
  </si>
  <si>
    <t>9h30 Mr Barbe carreleur</t>
  </si>
  <si>
    <t>Pb plancher chauffant/pose carrelage</t>
  </si>
  <si>
    <t>15h E. François/MQ</t>
  </si>
  <si>
    <t>Fr, King Jouet avec Marie</t>
  </si>
  <si>
    <t>Décision de carreler du 19-23 nov</t>
  </si>
  <si>
    <t>Dominique Marsan/volley/badge</t>
  </si>
  <si>
    <t>sieç_s</t>
  </si>
  <si>
    <t>16h PointP</t>
  </si>
  <si>
    <t>Fr, AVF tricot</t>
  </si>
  <si>
    <t>Déj Wok Asia avec Adam et Lucy</t>
  </si>
  <si>
    <t>Stéphane/Sophie Bellini</t>
  </si>
  <si>
    <t>Déj chez Richard avec Adam et Lucy</t>
  </si>
  <si>
    <t>Retour Décibelledonne</t>
  </si>
  <si>
    <t>Caroline, Younès, Layna, Adam passent à la maison</t>
  </si>
  <si>
    <t>Diner chez Richard avec Lucy</t>
  </si>
  <si>
    <t>Déj chez Richard avec Lucy</t>
  </si>
  <si>
    <t>Aude part à St Pierre avec Adam et Lucy</t>
  </si>
  <si>
    <t>9h30 G.Giambra/peinture</t>
  </si>
  <si>
    <t>Pb vitres cassées à la MQ</t>
  </si>
  <si>
    <t>9h30 Fr, AVF tricot</t>
  </si>
  <si>
    <t>11h Fr, Dr Brun-Lévèque</t>
  </si>
  <si>
    <t>Dépanneur Macif puis Laguna au garage Autodauphiné Meylan</t>
  </si>
  <si>
    <t>14h30 Mr Barbe, enlever gravats carrelage</t>
  </si>
  <si>
    <t>Visite de Audrey et Ninon</t>
  </si>
  <si>
    <t>14h Chez Autodauphiné/batterie Laguna</t>
  </si>
  <si>
    <t>19h Soirée AVF Décibelledonne</t>
  </si>
  <si>
    <t>14h30 Récup Laguna à Autodauphiné</t>
  </si>
  <si>
    <t>Alessi La Tronche</t>
  </si>
  <si>
    <t>Fr, labo/infection urinaire</t>
  </si>
  <si>
    <t>A. Bornard/clés</t>
  </si>
  <si>
    <t>Poste/colis Alice/timbres</t>
  </si>
  <si>
    <t>20h Diner au Saïgon avec Sandrine Réinnéis/Marie-Hélène/Rémy</t>
  </si>
  <si>
    <t>A.Bornard/rend les clés</t>
  </si>
  <si>
    <t>11h15 Pot Jardins</t>
  </si>
  <si>
    <t>Entrepot du Bricolage/Castorama</t>
  </si>
  <si>
    <t>Alessi La tronche</t>
  </si>
  <si>
    <t>Gilets jaunes</t>
  </si>
  <si>
    <t>WhatsApp Alice,Simon,Jean</t>
  </si>
  <si>
    <t xml:space="preserve">Le plein de la Laguna </t>
  </si>
  <si>
    <t>Mont St-Martin</t>
  </si>
  <si>
    <t>Pot à Grenoble</t>
  </si>
  <si>
    <t>Benoit Liégeois</t>
  </si>
  <si>
    <t>Diner chez Liégeois</t>
  </si>
  <si>
    <t>18h30 Athanor/Forum</t>
  </si>
  <si>
    <t>15h Entretien E.François</t>
  </si>
  <si>
    <t>Fr, déj avec Ginette Wok Asia</t>
  </si>
  <si>
    <t>Artes Bellas/peint magnétique</t>
  </si>
  <si>
    <t>Castorama/peinture grise</t>
  </si>
  <si>
    <t>Gandy/Eastpack</t>
  </si>
  <si>
    <t>10h Fr, AVF chinois</t>
  </si>
  <si>
    <t>13h30 Adam et Lucy viennent dormir à la maison, Aude fait les courses</t>
  </si>
  <si>
    <t>13h Fr, AVF lavage de vitres</t>
  </si>
  <si>
    <t>14h Départ Mr Barbe</t>
  </si>
  <si>
    <t>Fr, va au local AVF</t>
  </si>
  <si>
    <t>Aude vient chercher Adam et Lucy/gouter/oubli des clés</t>
  </si>
  <si>
    <t>8h45 Mr Barbe carreleur</t>
  </si>
  <si>
    <t>Propreté salles MQ</t>
  </si>
  <si>
    <t>12h30 Départ Mr Barbe</t>
  </si>
  <si>
    <t>14h G.Giambra vient faire la peinture</t>
  </si>
  <si>
    <t>15h Livraison meubles cuisine</t>
  </si>
  <si>
    <t>Castorama/achat radiateur</t>
  </si>
  <si>
    <t>Courrier/Carrefour</t>
  </si>
  <si>
    <t>8h Manuela</t>
  </si>
  <si>
    <t>15h15 Mr Barbe carreleur</t>
  </si>
  <si>
    <t>Chez Mr Bargeton/départ gardiens,chauffage</t>
  </si>
  <si>
    <t>Audrey et Ninon</t>
  </si>
  <si>
    <t>Castorama/9 plinthes</t>
  </si>
  <si>
    <t>14h Fr, vaccin chez Proença</t>
  </si>
  <si>
    <t>Fr, centre de tri/fermé</t>
  </si>
  <si>
    <t>8h30 Fr, centre de tri/colis Alice</t>
  </si>
  <si>
    <t>9h Mr Barbe carreleur</t>
  </si>
  <si>
    <t>King Jouets</t>
  </si>
  <si>
    <t>Gandy</t>
  </si>
  <si>
    <t>Petit Bateau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</si>
  <si>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</si>
  <si>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</si>
  <si>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</si>
  <si>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</si>
  <si>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</si>
  <si>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</si>
  <si>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</si>
  <si>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Aout 2019</t>
  </si>
  <si>
    <t>Septembre 2019</t>
  </si>
  <si>
    <t>Octobre 2019</t>
  </si>
  <si>
    <t>Novembre 2019</t>
  </si>
  <si>
    <t>Décembre 2019</t>
  </si>
  <si>
    <t>16h15 Fr, Dr Brun Lévèque/boutons</t>
  </si>
  <si>
    <t>18h30 Fr, russe</t>
  </si>
  <si>
    <t>Donner à manger à Mayou</t>
  </si>
  <si>
    <t>12h15 Dép Meylan</t>
  </si>
  <si>
    <t>Déj Les Marches</t>
  </si>
  <si>
    <t>Livres en Marches</t>
  </si>
  <si>
    <t>Conf sur l'ours</t>
  </si>
  <si>
    <t>Conf sur l'Homme/Yves Coppens</t>
  </si>
  <si>
    <t>Fr, laver carrelage cuisine</t>
  </si>
  <si>
    <t>What'sApp Alice, Simon, Lucy</t>
  </si>
  <si>
    <t>8h30 Installation cuisine</t>
  </si>
  <si>
    <t>10h30 Fr, Dr Brun-Lévèque</t>
  </si>
  <si>
    <t>14h40 Fr, radio atm droite (machoire)</t>
  </si>
  <si>
    <t>9h20 MQ, ouverture/Minoo pb voiture</t>
  </si>
  <si>
    <t>MQ/M.Stermann bloquée par les gilets jaunes</t>
  </si>
  <si>
    <t>9h Fr, Dr Jourdan Jambon/infection urinaire</t>
  </si>
  <si>
    <t>G.Giambra/clé F. Richard</t>
  </si>
  <si>
    <t>Labo Granier/analyse urine Fr/infection urinaire</t>
  </si>
  <si>
    <t>Mr Mercier/CMG Habitat</t>
  </si>
  <si>
    <t>8h45 Installation cuisine</t>
  </si>
  <si>
    <t>16h40 Scanner cervical, Clinique du Mail</t>
  </si>
  <si>
    <t>Mr Laurent et 2 autres pers avec livraison sèche-linge</t>
  </si>
  <si>
    <t>12h15 Wok Asia avec Fr et Annie</t>
  </si>
  <si>
    <t>Schmidt/blocs prises cuisine, gorge 2m</t>
  </si>
  <si>
    <t>Castorama,Entrepot du Bricolage SMH, Entrepot du Bricolage Comboire, Yess Electric Comboire</t>
  </si>
  <si>
    <t>puis café à la maison et recherche blocs prises</t>
  </si>
  <si>
    <t>K. Laurent/bouteille de vin/boutons push pull/dossier Schmidt</t>
  </si>
  <si>
    <t>Guillaume et Audrey Giambra avec Ninon/merci pour le cadeau</t>
  </si>
  <si>
    <t>Fr, réunion chez Laétitia Taduy</t>
  </si>
  <si>
    <t>R.Saby/trop de personnes récupèrent</t>
  </si>
  <si>
    <t>Fr, avec Ginette/cannelés</t>
  </si>
  <si>
    <t>Aménagement de la cuisine</t>
  </si>
  <si>
    <t>10h Liste entretien Les Terrasses</t>
  </si>
  <si>
    <t>12h GT 12-14/départ Janig</t>
  </si>
  <si>
    <t>Fin chantier pavage sous le balcon de F.Richard</t>
  </si>
  <si>
    <t>BPA-remises/déchetterie</t>
  </si>
  <si>
    <t>MQ-chèques broderie/Carrefour</t>
  </si>
  <si>
    <t>G.Giambra/platre pour finitions</t>
  </si>
  <si>
    <t>Diner à la maison!</t>
  </si>
  <si>
    <t>Le grand nettoyage</t>
  </si>
  <si>
    <t>17h Fr, Dr Jourdan Jambon/candidose</t>
  </si>
  <si>
    <t>Castorama/radiateur</t>
  </si>
  <si>
    <t>Télécommande garage</t>
  </si>
  <si>
    <t>Marché de Noël Grenoble</t>
  </si>
  <si>
    <t>9h Fr, hopital/xolair par Nelly, rencontre Dr Mansard</t>
  </si>
  <si>
    <t>Durbiano/chauffage de base</t>
  </si>
  <si>
    <t>9h30 Fr, tricot</t>
  </si>
  <si>
    <t>Diner Chez le Pèr Gras/Le Marché de Noël</t>
  </si>
  <si>
    <t>Mettre les tables à MQ/russe</t>
  </si>
  <si>
    <t>Ranger les tables</t>
  </si>
  <si>
    <t>10h Fr, Dr Moiroud puis Fr en ville</t>
  </si>
  <si>
    <t>Fr, en ville avc Annie</t>
  </si>
  <si>
    <t>Fr, déj chez Marius avec Annie</t>
  </si>
  <si>
    <t>17h30 Fr, Zacharia</t>
  </si>
  <si>
    <t>Café Dessertine/Saucisson Montagnard</t>
  </si>
  <si>
    <t>10h50 MQ-sac oublié Mme Martin/Janine licences</t>
  </si>
  <si>
    <t>Johann laisse ses clés et sa voiture</t>
  </si>
  <si>
    <t>17h Esteban Liégeois/MQ</t>
  </si>
  <si>
    <t>Poste/colis Alice-BAL</t>
  </si>
  <si>
    <t>11h Fr, Qi gong Béalières 1er cours</t>
  </si>
  <si>
    <t>11h30 C. Rodmacq/MQ/dossier échecs - Mairie/chèque piscine</t>
  </si>
  <si>
    <t>Grand Place/Oxybul,Fnac, Lascar</t>
  </si>
  <si>
    <t>19h50 Téléthon Agora St Ismier</t>
  </si>
  <si>
    <t>18h30 Russe/Pot</t>
  </si>
  <si>
    <t>10h30 Fr, Dr Hui Bon Hoa</t>
  </si>
  <si>
    <t>Johann récupère sa voiture</t>
  </si>
  <si>
    <t>Restes carrelage au garage</t>
  </si>
  <si>
    <t>Uriage/magasin producteurs</t>
  </si>
  <si>
    <t>11h Kevin Laurent/Schmidt</t>
  </si>
  <si>
    <t>11h Fr, Qi gong</t>
  </si>
  <si>
    <t>Mme Dhamelincourt/BPA/tél</t>
  </si>
  <si>
    <t>Fr, chez Giambra/rendre grill/Plein Twingo</t>
  </si>
  <si>
    <t>Fr, Marché Noël Buclos</t>
  </si>
  <si>
    <t>Déj à la maison/ F et G , Ginette</t>
  </si>
  <si>
    <t>12h Déj Flunch Chambéry avec Younès, Caroline, Adam</t>
  </si>
  <si>
    <t>Balade galeries Carrefour</t>
  </si>
  <si>
    <t>Chez Younès et Caroline</t>
  </si>
  <si>
    <t>Thiriet livre</t>
  </si>
  <si>
    <t>Ouvrir MQ Buclos/M.Stermann/Neige à St Nizier</t>
  </si>
  <si>
    <t>Fr, G. Lemperière/tricot</t>
  </si>
  <si>
    <t>G.Giambra/récupère armoire et micro-ondes</t>
  </si>
  <si>
    <t>G.Giambra/première couche, bande magnétique</t>
  </si>
  <si>
    <t>Décès de Marie-Jo Schoeni</t>
  </si>
  <si>
    <t>10h G. Giambra/2ème couche</t>
  </si>
  <si>
    <t>10h30 Rdv Mairie avec F.Legait</t>
  </si>
  <si>
    <t>G.Giambra/2ème couche</t>
  </si>
  <si>
    <t>Fr, Schmidt,Entrepot du bricolage</t>
  </si>
  <si>
    <t>19h G.Giambra/3ème couche peinture magnétique</t>
  </si>
  <si>
    <t>Mr Mercier avec son neveu, prises placard à côté table</t>
  </si>
  <si>
    <t>12h30 Déj L'Entourloupe/C.et F Jonville</t>
  </si>
  <si>
    <t>16h J et F Jonville à la gare</t>
  </si>
  <si>
    <t>Catherine et François à la maison</t>
  </si>
  <si>
    <t>19h30 J.Michalowicz/dossier licence</t>
  </si>
  <si>
    <t>Descendre 3 radiateurs à Aurélie</t>
  </si>
  <si>
    <t>G.Giambra/Peinture bandes" taupe", 3 radiateurs d'Aurélie</t>
  </si>
  <si>
    <t>Attentat Strasboug</t>
  </si>
  <si>
    <t>Arrivée JP Et F Richard</t>
  </si>
  <si>
    <t>Apéro Richard</t>
  </si>
  <si>
    <t>Diner à la maison avec JP et F Richard</t>
  </si>
  <si>
    <t>11h PFI pour MJ Schoeni avec François Legait et Dominique Barnet</t>
  </si>
  <si>
    <t>Fr, Eau vive et Gémo avec F.Richard</t>
  </si>
  <si>
    <t>Déco discount</t>
  </si>
  <si>
    <t>Apéro che Richard/anniv Jean-Pierre</t>
  </si>
  <si>
    <t>JP et F Richard à la maison</t>
  </si>
  <si>
    <t>Guillaume/Audrey/garder Ninon à 15h45</t>
  </si>
  <si>
    <t>BAL,poste,courrier Mme Garnier</t>
  </si>
  <si>
    <t>15h50 Je garde Ninon</t>
  </si>
  <si>
    <t>16h25 Guillaume récupère Ninon</t>
  </si>
  <si>
    <t>15h30 Fr, Dr Brun Lévèque/annulé</t>
  </si>
  <si>
    <t>Fr, déj Ikéa avec Annie</t>
  </si>
  <si>
    <t>Fr, Annie pour un café</t>
  </si>
  <si>
    <t>15h30 Fr, Dr Brun Lévèque puis Botanic avec Annie</t>
  </si>
  <si>
    <t>Edition pour Bertrand</t>
  </si>
  <si>
    <t>11h Fr, coiffeur La Revirée</t>
  </si>
  <si>
    <t>G.Giambra/pouvoir AG Les Terrasses</t>
  </si>
  <si>
    <t>12h Eveil corporel/dossier licence, verres</t>
  </si>
  <si>
    <t>Fr, avec F.Richard/café</t>
  </si>
  <si>
    <t>B. Richard/code wifi</t>
  </si>
  <si>
    <t>Arr B. Richard</t>
  </si>
  <si>
    <t>Mephisto/chaussures Alain</t>
  </si>
  <si>
    <t>Galeries/bracelet Aude</t>
  </si>
  <si>
    <t>Fr reste en ville</t>
  </si>
  <si>
    <t>Décathlon/réparation vélo</t>
  </si>
  <si>
    <t>Fr, foie gras Ayguinards pour C.Jonville</t>
  </si>
  <si>
    <t>9h40 Fr, AVF tricot</t>
  </si>
  <si>
    <t>G.Giambra/payer, mach à laver</t>
  </si>
  <si>
    <t>F.Richard/récupérer les 2 coqs</t>
  </si>
  <si>
    <t>MQ/verres, docs</t>
  </si>
  <si>
    <t>Fr, Picard avec F.Richard</t>
  </si>
  <si>
    <t>F. Richard à la maison/café</t>
  </si>
  <si>
    <t>En ville avec JP et F Richard</t>
  </si>
  <si>
    <t>Marché Noël/Fnac</t>
  </si>
  <si>
    <t>Retour B8 pour récupérer mes lunettes</t>
  </si>
  <si>
    <t>Pot à B8/ Au Bureau</t>
  </si>
  <si>
    <t>14h15 Dép Meylan</t>
  </si>
  <si>
    <t>Ménage maison</t>
  </si>
  <si>
    <t>Prépa le repas</t>
  </si>
  <si>
    <t>F.Richard/Polenta</t>
  </si>
  <si>
    <t>Johann Toffa/clés</t>
  </si>
  <si>
    <t>18h50 Marrakech</t>
  </si>
  <si>
    <t>15h45 Lyon EZY 4495</t>
  </si>
  <si>
    <t>11h15 Marrakech EW 4496</t>
  </si>
  <si>
    <t>Fr, en ville avec F.Richard</t>
  </si>
  <si>
    <t>Fr, SMH et Carrefour avec F.Richard</t>
  </si>
  <si>
    <t>F.Richard/foie gras</t>
  </si>
  <si>
    <t>Déj Nostrum Grenoble</t>
  </si>
  <si>
    <t>FR avec Adam et Lucy</t>
  </si>
  <si>
    <t>Riad Dar Yammi</t>
  </si>
  <si>
    <t>Hotel Sindibad</t>
  </si>
  <si>
    <t>Fr à Carrefour</t>
  </si>
  <si>
    <t>Réservations Maroc</t>
  </si>
  <si>
    <t>12h10 Arr C et F Jonville à la gare routière</t>
  </si>
  <si>
    <t>Chez Paul et Marie Amblard</t>
  </si>
  <si>
    <t>19h10 Meylan</t>
  </si>
  <si>
    <t>11h Darty répare machine à laver le linge</t>
  </si>
  <si>
    <t>St Pierre de Charteuse</t>
  </si>
  <si>
    <t>Déj à St Pierre avec 11 personnes en tout (les mêmes que pour le Réveillon moins Johann, Aude, Adam, Lucy partis à Annecy dans la famille de Johann)</t>
  </si>
  <si>
    <t>Déj à Petit Salé à Chamrousse  Le Recoin avec Paul et Marie Amblard</t>
  </si>
  <si>
    <t>Réveillon de Noël à St Pierre avec 15 pesonnes: Johann, Aude, Adam, Lucy, Françoise et JP, Bertrand, Titi, sa femme, sa mère, ses 3 enfants (Anna, Esteban, Aya)</t>
  </si>
  <si>
    <t>Adam et Lucy à la maison avec F.Richard</t>
  </si>
  <si>
    <t>Aude vient charche Adam et Lucy</t>
  </si>
  <si>
    <t>JP Richard/signature électronique</t>
  </si>
  <si>
    <t>Diner de Réveillon avec Jean-Pierre et Françoise Richard</t>
  </si>
  <si>
    <t>13h Déj avec JF et F Richard</t>
  </si>
  <si>
    <t>17h15 Le Gendre de ma vie</t>
  </si>
  <si>
    <t>9h13 Dép JP et F Richard pour La Bresse</t>
  </si>
  <si>
    <t>Uriage avec Marie Mathieu</t>
  </si>
  <si>
    <t>Mr Bargeton tombe devant l'immeuble</t>
  </si>
  <si>
    <t>Voir Mr Bargeton</t>
  </si>
  <si>
    <t>Mc Donalds avec Adam</t>
  </si>
  <si>
    <t>17h10 F.Toffa et René et Lucy amènent Adam</t>
  </si>
  <si>
    <t>Carrefour avec Adam</t>
  </si>
  <si>
    <t>Mr Bargeton chez Dr Jourdan Jambon</t>
  </si>
  <si>
    <t>Voiron avec M.Mathieu et Adam</t>
  </si>
  <si>
    <t>Boissons chez M. Mathieu,BAL</t>
  </si>
  <si>
    <t>Diner avec Adam</t>
  </si>
  <si>
    <t>Balade en vélo avec Adam</t>
  </si>
  <si>
    <t>Déj avec Adam</t>
  </si>
  <si>
    <t>Balade en vélo avec Adam, Gémo, Carrefour</t>
  </si>
  <si>
    <t>15h Galette des rois avec J et M Picard et Inès, M et MF Bée</t>
  </si>
  <si>
    <t>Balade en vélo avec Adam, stade</t>
  </si>
  <si>
    <t>St Pierre pour ramener Adam</t>
  </si>
  <si>
    <t>Tisane, Sandrine dort à la maison</t>
  </si>
  <si>
    <t>Petit déj à la maison</t>
  </si>
  <si>
    <t>20h15 Diner Notte e Di avec Sandrine Réinnéis</t>
  </si>
  <si>
    <t>Passion Beauté</t>
  </si>
  <si>
    <t>10h40 Sandrine part pour préparer le repas d'anniv de Hugo et récupérer Juliette à la gare</t>
  </si>
  <si>
    <t>So Krep Grenoble</t>
  </si>
  <si>
    <t>Musée de l'Ancien Evèché/estampes japonaises</t>
  </si>
  <si>
    <t>11h, Fr, piqure xolair par Mr Proença</t>
  </si>
  <si>
    <t>18h Chez C. Jonville buffet dinatoire</t>
  </si>
  <si>
    <t>12h Eveil corporel</t>
  </si>
  <si>
    <t>Riad Jade Mogador</t>
  </si>
  <si>
    <t>Ginette</t>
  </si>
  <si>
    <t>En ville/réparation horloge "mathématique"</t>
  </si>
  <si>
    <t>11h Eveil corporel</t>
  </si>
  <si>
    <t>9h25 Sylvain Dereymez/cuisine</t>
  </si>
  <si>
    <t>10h Fr, AVF tricot</t>
  </si>
  <si>
    <t>14h Fr, avec Annie à Grand Place</t>
  </si>
  <si>
    <t>Fr, chez Auréle/colis</t>
  </si>
  <si>
    <t>Fr, chez Aurélie/colis</t>
  </si>
  <si>
    <t>19h Vœux Mairie</t>
  </si>
  <si>
    <t>Aurélie/Eurovision</t>
  </si>
  <si>
    <t>12h30 Déj chez Bée avec Picards</t>
  </si>
  <si>
    <t>BPA-remise/Carrefour</t>
  </si>
  <si>
    <t>Fr, déj avec Annie</t>
  </si>
  <si>
    <t>16h Dessin peinture</t>
  </si>
  <si>
    <t>Fr avec Annie</t>
  </si>
  <si>
    <t>21h Fermer MQ</t>
  </si>
  <si>
    <t>Alp 2I/SG</t>
  </si>
  <si>
    <t>Uriage/ Combe Gourmande</t>
  </si>
  <si>
    <t>Buro+/King Jouet/Carrefour</t>
  </si>
  <si>
    <t>14h MQ/Bodiglio</t>
  </si>
  <si>
    <t>Alp 2I/récup PC Fr, déposer PC Alain</t>
  </si>
  <si>
    <t>Fr, SMH/couettes</t>
  </si>
  <si>
    <t>FR, chez Richard/volets</t>
  </si>
  <si>
    <t>19h Galette AVF Biviers</t>
  </si>
  <si>
    <t>Carrefour/La Noisette-galette</t>
  </si>
  <si>
    <t>15h Guillaume/Audrey/Ninon-galette</t>
  </si>
  <si>
    <t>17h Dr Schneider</t>
  </si>
  <si>
    <t>Guillaume récupère le frigo</t>
  </si>
  <si>
    <t>Chez Johann, Aude, Adam, Lucy et la copine d'Aude, Hélène et son fils</t>
  </si>
  <si>
    <t>St Pierre par Voiron/gateau à la patisserie</t>
  </si>
  <si>
    <t>18h30 Récupérer Ginette, Micheline +1 amie/Biblio doc Patrice</t>
  </si>
  <si>
    <t>Chute de Annie Rivet à Grenoble en trébuchant contre un trottoir</t>
  </si>
  <si>
    <t>BAL/Alp 2I-PC Alain</t>
  </si>
  <si>
    <t>Carrefour/MQ Buclos-clé Fr</t>
  </si>
  <si>
    <t>11h30 Fr, en ville avec Bernadette Roux</t>
  </si>
  <si>
    <t>15h MQ/dessin peinture/Mme Poret, danse</t>
  </si>
  <si>
    <t>Ginette/scratch pour couverture album Jean</t>
  </si>
  <si>
    <t>19h30 Piscine-gym aqua/MQ-danse</t>
  </si>
  <si>
    <t>9h30 Rdv MNEI/Rachel Julien avec Ernest Druon</t>
  </si>
  <si>
    <t>Mettre pneus AV neige sur Twingo</t>
  </si>
  <si>
    <t>10h15, Fr, pédicure</t>
  </si>
  <si>
    <t>13h40 Fr, Annie</t>
  </si>
  <si>
    <t>15h Fr, Vos Idoles au Prisme avec Annie, en bus/tram</t>
  </si>
  <si>
    <t>14h Belote chez A. di Sante</t>
  </si>
  <si>
    <t>9h30 St Egrève</t>
  </si>
  <si>
    <t>10h Dossier Eveil corporel/MQ</t>
  </si>
  <si>
    <t>16h45 Fr, pédicure</t>
  </si>
  <si>
    <t>10h Crédit Mutuel</t>
  </si>
  <si>
    <t>14h Fr, Artisa, Creativa avec Ginette</t>
  </si>
  <si>
    <t>BPA/SG Ayguinards/Darty/Castorama</t>
  </si>
  <si>
    <t>20h30 E. Collet/Ibis Styles</t>
  </si>
  <si>
    <t>Diner Punjabi Dhaba</t>
  </si>
  <si>
    <t>Yves Rocher</t>
  </si>
  <si>
    <t>15h45 Arr Younés, Caroline, Layna, Adam</t>
  </si>
  <si>
    <t>Balade au parc/Biblio Grand Pré</t>
  </si>
  <si>
    <t>11h45 Déj So Krep Grenoble</t>
  </si>
  <si>
    <t>Caroline et Layna vont au Musée pour l'expo sur l'Egypte</t>
  </si>
  <si>
    <t>La Bastille/Boulangerie/0 la maison</t>
  </si>
  <si>
    <t>17h 30 Retour Carolone et Layna et départ</t>
  </si>
  <si>
    <t>Chez Marcelle Sala</t>
  </si>
  <si>
    <t>Apéro dinatoire</t>
  </si>
  <si>
    <t>MQ ouvrir pour dessin peinture</t>
  </si>
  <si>
    <t>Voisins chocolats/Carrefour</t>
  </si>
  <si>
    <t>11h30 Fr, hopital Dr Mansard</t>
  </si>
  <si>
    <t>14h Fr, enterrement à Corenc de François Gay avec Marie</t>
  </si>
  <si>
    <t>Fr, Buro+/boite rangement</t>
  </si>
  <si>
    <t>13h Fr, coiffeur Revirée</t>
  </si>
  <si>
    <t>du 17 au 24 février</t>
  </si>
  <si>
    <t>Eric/Benoit</t>
  </si>
  <si>
    <t>14h30 Fr, Ikéa</t>
  </si>
  <si>
    <t>11h Bus pour St Ex</t>
  </si>
  <si>
    <t>Cordonnerie/4 clés</t>
  </si>
  <si>
    <t>23h55 Gare Grenoble Ayline et Juanmanual</t>
  </si>
  <si>
    <t>9h Remise diplomes GEM/Summum</t>
  </si>
  <si>
    <t>avec Ayline et Juan Manual</t>
  </si>
  <si>
    <t>Déj Come Prima avec Ayline, Juanmanual, Shannon</t>
  </si>
  <si>
    <t>18h Dép Meylan/Neige</t>
  </si>
  <si>
    <t>Retour par Chambéry, A48 fermée, arrivée 1h45</t>
  </si>
  <si>
    <t>20h30 Claudia Tagbo à Lyon Bourse du Travail</t>
  </si>
  <si>
    <t>13h30 Déj Ferme à Dédé avec Ayline, Juanmanual, Shannon</t>
  </si>
  <si>
    <t>15h30 Film Qu'est-ce que encore nous avons fait au Bon Dieu</t>
  </si>
  <si>
    <t>16h 18 Dép en train de Ayline, Juanmanual, Shannon</t>
  </si>
  <si>
    <t>Déj Confluence Café St Ex</t>
  </si>
  <si>
    <t>Diner Rest Yassalam</t>
  </si>
  <si>
    <t>Déj Markech Café</t>
  </si>
  <si>
    <t>Balade en calèche</t>
  </si>
  <si>
    <t>Achat produits santé</t>
  </si>
  <si>
    <t>Pot Café de France/Balade sur la place Jemaa N Fnaa</t>
  </si>
  <si>
    <t>Retour Riad</t>
  </si>
  <si>
    <t>Achat boucles d'oreille</t>
  </si>
  <si>
    <t>Déj Le Samovar</t>
  </si>
  <si>
    <t>Balade sur la place/fruits</t>
  </si>
  <si>
    <t>Distributeur cash/pharma/sel/eau/bandes/Homéoplasmine</t>
  </si>
  <si>
    <t>Marrakech City Tour en bus circuit vert Jardin d Majorelle</t>
  </si>
  <si>
    <t>Marrakech City Tour en bus circuit rouge</t>
  </si>
  <si>
    <t>Jardin de Majorelle</t>
  </si>
  <si>
    <t>Déj La Pause Gourmande</t>
  </si>
  <si>
    <t>Retour par circuit rouge</t>
  </si>
  <si>
    <t>Diner Café de France</t>
  </si>
  <si>
    <t>Dessert Mabrouka</t>
  </si>
  <si>
    <t>Centre artisanal/bracelet de cheville</t>
  </si>
  <si>
    <t>Déj Markech/riz</t>
  </si>
  <si>
    <t>Impression bon résa voiture</t>
  </si>
  <si>
    <t>Taxi à Gueliz</t>
  </si>
  <si>
    <t>Marche retour</t>
  </si>
  <si>
    <t>Centre artisanal/babouche, ceinture, portefeuille</t>
  </si>
  <si>
    <t>Diner Le Samovar</t>
  </si>
  <si>
    <t>11h Budget Gueliz</t>
  </si>
  <si>
    <t>Marrakech -Agadir</t>
  </si>
  <si>
    <t>Arrêt aire de service</t>
  </si>
  <si>
    <t>Balade au bord de la mer</t>
  </si>
  <si>
    <t>Diner Venezzia Ice</t>
  </si>
  <si>
    <t>Changement de chambre (202)</t>
  </si>
  <si>
    <t>Changement chambre (212)</t>
  </si>
  <si>
    <t>Pharmacie Al Manza</t>
  </si>
  <si>
    <t>Balade bord de mer</t>
  </si>
  <si>
    <t>Déj Bewok</t>
  </si>
  <si>
    <t>Carrefour Market/City Club</t>
  </si>
  <si>
    <t>Diner Bewok</t>
  </si>
  <si>
    <t>Déj O Playa</t>
  </si>
  <si>
    <t>Balade au bord de mer</t>
  </si>
  <si>
    <t xml:space="preserve">Pot </t>
  </si>
  <si>
    <t>Souk/magnet, boite</t>
  </si>
  <si>
    <t>Diner Le Petit Pècheur</t>
  </si>
  <si>
    <t>10h Départ Agadir</t>
  </si>
  <si>
    <t>Arrivée Essaouira</t>
  </si>
  <si>
    <t>par autoroute</t>
  </si>
  <si>
    <t>Déjeuner Café Caravane</t>
  </si>
  <si>
    <t>Balade souk/robe Fr, pantalon Simon</t>
  </si>
  <si>
    <t>Port/marché poissons</t>
  </si>
  <si>
    <t>3 boites tuyas</t>
  </si>
  <si>
    <t>Diner La Tolérance</t>
  </si>
  <si>
    <t>Bijoutier/réduire</t>
  </si>
  <si>
    <t>Déj Bab Mustapha</t>
  </si>
  <si>
    <t>Couturier/robe Françoise</t>
  </si>
  <si>
    <t>Couturier/robe Alice</t>
  </si>
  <si>
    <t>2 Boites</t>
  </si>
  <si>
    <t>Eau</t>
  </si>
  <si>
    <t>Balade corniche</t>
  </si>
  <si>
    <t>Distrib/Bijoutier bague argent</t>
  </si>
  <si>
    <t>11h Dép Essaouira</t>
  </si>
  <si>
    <t>14h Déj La Pause Gourmande</t>
  </si>
  <si>
    <t>16h Retour Logan à Budget</t>
  </si>
  <si>
    <t>Plein et lavage Logan</t>
  </si>
  <si>
    <t>Taxi pour Riad Dar Yammi</t>
  </si>
  <si>
    <t>Centre artisanal</t>
  </si>
  <si>
    <t>Diner Zeitoun Café</t>
  </si>
  <si>
    <t>Visite Musée Yves Saint Laurent</t>
  </si>
  <si>
    <t>Visite La Mamounia</t>
  </si>
  <si>
    <t>Diner Le Markech</t>
  </si>
  <si>
    <t>7h45 Petit déj</t>
  </si>
  <si>
    <t>8h30 A l'hotel en taxi</t>
  </si>
  <si>
    <t>14h05 Lyon</t>
  </si>
  <si>
    <t>15h30 Bus pour Grenoble</t>
  </si>
  <si>
    <t>16h50 Arrivée bus Grenoble/Alice vient nous chercher</t>
  </si>
  <si>
    <t>F. Legait m'amène des inscriptions</t>
  </si>
  <si>
    <t>Alice, Simeon, Jean vont déjeuner chez Catherine</t>
  </si>
  <si>
    <t>Fr chez Audrey et Guillaume</t>
  </si>
  <si>
    <t>Nous gardons Jean</t>
  </si>
  <si>
    <t>Alice, Simon, Jean vobt déjeuner chez des amis</t>
  </si>
  <si>
    <t>Recherche restaurant au Col de Porte, au Sappey</t>
  </si>
  <si>
    <t>Déj léger Casino d'Uriage</t>
  </si>
  <si>
    <t>Rencontre Aimé et Babette Roux à Uriage</t>
  </si>
  <si>
    <t>Alice et Simon vont diner chez des amis</t>
  </si>
  <si>
    <t>9h Alice Rdv Belledonne/gynéco</t>
  </si>
  <si>
    <t>Fr va se promener avec Jean</t>
  </si>
  <si>
    <t>Simon va déjeuner avec sa mère</t>
  </si>
  <si>
    <t>Déj avec Alice, Jean</t>
  </si>
  <si>
    <t>Nous allons à Uriage et Vizille avec Jean/canards, cygne</t>
  </si>
  <si>
    <t>Alice et Simon vont au restaurant, nous gardons Jean</t>
  </si>
  <si>
    <t>Diner avec Jean</t>
  </si>
  <si>
    <t>Alice et Simon sortent, nous gardons Jean</t>
  </si>
  <si>
    <t>12h30 Arr Eric/Gabrielle/Valentin/Benoit/Zacharie</t>
  </si>
  <si>
    <t>Simon part à Lyon avec Alex jusqu'au lendemain</t>
  </si>
  <si>
    <t>Déj Alice et Jean</t>
  </si>
  <si>
    <t>Casto, Artes Bellas avec Jean</t>
  </si>
  <si>
    <t>Fr chez Audey, Guillaume et Ninon</t>
  </si>
  <si>
    <t>11h30 Arr Alice et Simon</t>
  </si>
  <si>
    <t>Déj Le Café de la Place</t>
  </si>
  <si>
    <t>Ski et raquettes000 à St Hughes</t>
  </si>
  <si>
    <t>Visite Grenoble</t>
  </si>
  <si>
    <t>Alice va à Aix les Bains et retrouve Simon</t>
  </si>
  <si>
    <t>Alice et Simon vont diner avec Nounou et d'autres</t>
  </si>
  <si>
    <t>Simon va aider sa mère</t>
  </si>
  <si>
    <t>Fr va au CC avec Jean</t>
  </si>
  <si>
    <t>12h Déj L'Entourloupe avec Alice, Simon, Catherine, François, Françoise, Jean</t>
  </si>
  <si>
    <t>Biblio avec Jean</t>
  </si>
  <si>
    <t>Diner avec Alice,Simon, Jean</t>
  </si>
  <si>
    <t>Alice et Simon vont chez des amis</t>
  </si>
  <si>
    <t>Alice, Simon, Jean arrivent à la maison avec Françoise Toffa qui les amènent de St Ex</t>
  </si>
  <si>
    <t>Balade Villard de Lans</t>
  </si>
  <si>
    <t>10h Alice IRM Belledonne</t>
  </si>
  <si>
    <t>18h15 Alice Simon Jean vont à côté de Romans chez Doud puis chez l'oncle de Simon à Mercurol</t>
  </si>
  <si>
    <t>Diner à la maison pizza Enzo avec Eric, Gabrielle, Valentin, Benoit, Zacharie, Alice, Jean</t>
  </si>
  <si>
    <t>Uriage promener et manger pour Jean</t>
  </si>
  <si>
    <t>Déjeuner Crèperie de l'Ours Villard</t>
  </si>
  <si>
    <t>18h30 St Egrève moustiques</t>
  </si>
  <si>
    <t>18h10 Arr Alice,Simon,Jean</t>
  </si>
  <si>
    <t>Simon va diner chez sa mère</t>
  </si>
  <si>
    <t>Déj à la maison avec Alice,Simon,Jean</t>
  </si>
  <si>
    <t>Aude,Adam,Lucy</t>
  </si>
  <si>
    <t>Françoise, Jean-Pierre</t>
  </si>
  <si>
    <t>Alice, Simon vont diner avec Kev</t>
  </si>
  <si>
    <t>Diner à la maison avec Jean</t>
  </si>
  <si>
    <t>Alice,Simon,Jean vont déjeuner chez Catherine</t>
  </si>
  <si>
    <t>Fr, Alice, Jean vont à Grand Place</t>
  </si>
  <si>
    <t>Entrepot du bricolage,Castorama</t>
  </si>
  <si>
    <t>Diner à la maison avec Françoise et JP, Adam, Lucy, Alice/pizza</t>
  </si>
  <si>
    <t>Simon part à Lyon en voiture voir Alex</t>
  </si>
  <si>
    <t>15h Alice rdv Dr Schneider Belledonne</t>
  </si>
  <si>
    <t>Fr va chez Dr Hui Bon Hoa avec Jean</t>
  </si>
  <si>
    <t>Colis lunettes Jean et viandes</t>
  </si>
  <si>
    <t>Alice et Simon déjeunent en ville</t>
  </si>
  <si>
    <t>Déj à la maison avec Jean</t>
  </si>
  <si>
    <t>Uriage avec Jean</t>
  </si>
  <si>
    <t>BAL/poste</t>
  </si>
  <si>
    <t>Fr au CC avec Jean</t>
  </si>
  <si>
    <t>Simon fruits Mbt/Carrefour</t>
  </si>
  <si>
    <t>Chez F.Richard anniv 6 ans Adam avec Aude, Johann, JP et FR, Adam, Lucy, F.Toffa, Eliott</t>
  </si>
  <si>
    <t>Alice et Simon vont au match GF38-Red Star</t>
  </si>
  <si>
    <t>Alice, Simon, Jean vont déjeuner chez Loïc et Béné</t>
  </si>
  <si>
    <t>18h IQ Buclos</t>
  </si>
  <si>
    <t>19h30 Grand Débat Meylan</t>
  </si>
  <si>
    <t>Simon va diner avec Edouard à Caffee Forte</t>
  </si>
  <si>
    <t>Diner à la maison Mc Donalds</t>
  </si>
  <si>
    <t xml:space="preserve">Alice,Simon,Jean vont chez Catherine préparer le repas </t>
  </si>
  <si>
    <t>FR et JP retournent à La Bresse</t>
  </si>
  <si>
    <t>11h Alice, Simon, Jean partent à Peaugres</t>
  </si>
  <si>
    <t>Simon va chez mat voir un match</t>
  </si>
  <si>
    <t>Diner très léger à la maison avec Alice et Jean</t>
  </si>
  <si>
    <t>15h40 Fr, remplaçant Dr Jourdan Jambon</t>
  </si>
  <si>
    <t>Fr, couture</t>
  </si>
  <si>
    <t>Carrefour/BAL/MS</t>
  </si>
  <si>
    <t>11h30 fr, hopital</t>
  </si>
  <si>
    <t>Fr, déjeuner hopital</t>
  </si>
  <si>
    <t>Natacha/Mondial Tissus</t>
  </si>
  <si>
    <t>Décor discount/sac, bavoirs</t>
  </si>
  <si>
    <t>Arr Alice Simon Jean</t>
  </si>
  <si>
    <t>Alice obtient sa mutation sur l'académie de Grenoble</t>
  </si>
  <si>
    <t>7h10 Alice Simon Jean départ Lyon St Ex</t>
  </si>
  <si>
    <t>18h30 Fr, réunion Asparun</t>
  </si>
  <si>
    <t>Simon et Jean vont chez Catherine Jonville</t>
  </si>
  <si>
    <t>12h15 Alice pour visite anesthésie Belledonne</t>
  </si>
  <si>
    <t>18h30 CU déchets</t>
  </si>
  <si>
    <t>Alice en ville et shopping</t>
  </si>
  <si>
    <t>Alice de retour</t>
  </si>
  <si>
    <t>Fr et Alice vont à Grand Place</t>
  </si>
  <si>
    <t>Fr va chez Marie Mathieu</t>
  </si>
  <si>
    <t>Alice va diner chez Catherine</t>
  </si>
  <si>
    <t>Fr va promener Jean</t>
  </si>
  <si>
    <t>Alice Simon Jean chez Manu</t>
  </si>
  <si>
    <t>Alice va faire une prise de sang</t>
  </si>
  <si>
    <t>Simon va chez Mat voir le match PSG 1-Manchester 3</t>
  </si>
  <si>
    <t>Alice Simon vont acheter du champagne et du vin</t>
  </si>
  <si>
    <t>Alice Simon Jean vont manger dans le Grésivaudan</t>
  </si>
  <si>
    <t>Alice CC avec Jean</t>
  </si>
  <si>
    <t>Déj à la maison avec Catherine, François, Alice, Simon, Jean$</t>
  </si>
  <si>
    <t>Aude,Adam,Lucy à la maison</t>
  </si>
  <si>
    <t>Alice et Simon vont diner en ville</t>
  </si>
  <si>
    <t>Diner Mc Donalds à ma maison avec Jean</t>
  </si>
  <si>
    <t>Alice et Simon vont manger des huites à l'Estacade avec Mat</t>
  </si>
  <si>
    <t>Alice et Simon viennent récupérer Jean</t>
  </si>
  <si>
    <t>Voiron, Charavines</t>
  </si>
  <si>
    <t>Paladru/un pot/grèle</t>
  </si>
  <si>
    <t>Simon et Jean vont diner chez Catherine</t>
  </si>
  <si>
    <t>N.Gaillard vient chercher le siège bébé et le parc</t>
  </si>
  <si>
    <t>11h Alice échographie Clinique du Mail avec Simon et Jean</t>
  </si>
  <si>
    <t>Alice, Simon, Jean vont à BMW, King Jouets</t>
  </si>
  <si>
    <t>10h30 Alice Belledonne pour opération kystes à l'ovaire avec Simon</t>
  </si>
  <si>
    <t>Balades avec Jean</t>
  </si>
  <si>
    <t>18h Retour d'Alice et Simon</t>
  </si>
  <si>
    <t>Diner à la maison avec Alice, Simon et Jean</t>
  </si>
  <si>
    <t>Marché Buclos</t>
  </si>
  <si>
    <t>Fr, marché avec Jean</t>
  </si>
  <si>
    <t>Hotel NH St Exupéry avec Alice, Simon, Jean, Françoise</t>
  </si>
  <si>
    <t>Simon au marché</t>
  </si>
  <si>
    <t>Simon va chez Catherine avec Jean</t>
  </si>
  <si>
    <t>11h Alice,Simon,Jean à la Mairie pour demander place en crèche</t>
  </si>
  <si>
    <t>Alice et Simon vont manger en ville (Fergus La Tronche)</t>
  </si>
  <si>
    <t>Déj avec Jean</t>
  </si>
  <si>
    <t>Simon va voir Arsenal 3 Rennes 0 avec Mat</t>
  </si>
  <si>
    <t>Diner à la maison avec Alice et Jean/Pizza Carrefour</t>
  </si>
  <si>
    <t>Alice va en ville acheter du fromage et un pantalon</t>
  </si>
  <si>
    <t>Somon va chez sa mère avec Jean</t>
  </si>
  <si>
    <t>Alice va chez Catherine déjeuner</t>
  </si>
  <si>
    <t>12h Fr, coiffeur Revirée</t>
  </si>
  <si>
    <t>16h30 Départ Meylan</t>
  </si>
  <si>
    <t>Balade aéroport</t>
  </si>
  <si>
    <t>Diner NH avec Alice, Simon, Jean et Edouard</t>
  </si>
  <si>
    <t>5h15 Debout</t>
  </si>
  <si>
    <t>Petit déj à Brioche Dorée</t>
  </si>
  <si>
    <t>10h45 Dép St Ex</t>
  </si>
  <si>
    <t>15h15 Fr, Dr à SOS Médecins Echirolles</t>
  </si>
  <si>
    <t>Grand Place/bibliothèque</t>
  </si>
  <si>
    <t>Fr, pharmacie Buclos</t>
  </si>
  <si>
    <t>18h30 PLUI/MQ</t>
  </si>
  <si>
    <t>17h30 MQ/cadeaux Asparun</t>
  </si>
  <si>
    <t>17h30 MQ/Cadeaux Asparun</t>
  </si>
  <si>
    <t>17h30 Cadeaux Asparun</t>
  </si>
  <si>
    <t>MQ/R. Arnoult</t>
  </si>
  <si>
    <t>10h Signaleur n°39</t>
  </si>
  <si>
    <t>Fr, au lit, otite</t>
  </si>
  <si>
    <t>MNEI/expo EID moustiques</t>
  </si>
  <si>
    <t>Poste/lettre E. François/colis XXL</t>
  </si>
  <si>
    <t>Décathlon/répar roue AV vélo</t>
  </si>
  <si>
    <t>12h15 Fr, Dr Jourdan Jambon</t>
  </si>
  <si>
    <t>18h MQ/projecteur</t>
  </si>
  <si>
    <t>19h Fr reçoit Ginette</t>
  </si>
  <si>
    <t>9h Fr, kiné Chloé</t>
  </si>
  <si>
    <t>Fr, chez Mme Bonnefond</t>
  </si>
  <si>
    <t>SG/fraude Visa Premier</t>
  </si>
  <si>
    <t>11h Fr, AVF tricot</t>
  </si>
  <si>
    <t>Fr, diner chez Mme Bonnefond</t>
  </si>
  <si>
    <t>CC/BAL</t>
  </si>
  <si>
    <t>14h30 Fr, chez Mme Bonnefond</t>
  </si>
  <si>
    <t>Expo PLUI/Fnac en vélo</t>
  </si>
  <si>
    <t>23h30 Fr revient de chez Mme Bonnefond</t>
  </si>
  <si>
    <t>Urgences CHU</t>
  </si>
  <si>
    <t>Fromagerie/Café</t>
  </si>
  <si>
    <t>King Jouet/catr anniv Jean</t>
  </si>
  <si>
    <t>Fr, AVF prépa soirée crèpes</t>
  </si>
  <si>
    <t>19hAVF Soirée crèpes</t>
  </si>
  <si>
    <t>17h30 Edgar Clary/Vincent/MQ</t>
  </si>
  <si>
    <t>Tisane à la maison avec François et Sylvie Pasqualini</t>
  </si>
  <si>
    <t>What'sApp Alice Jean</t>
  </si>
  <si>
    <t>Beaderie couturière Seyssins avec Ginette</t>
  </si>
  <si>
    <t>Balade à Seyssins avec Ginette</t>
  </si>
  <si>
    <t>Thé à la maison avec Ginette</t>
  </si>
  <si>
    <t>12h15 Bérivière/pilates</t>
  </si>
  <si>
    <t>13h15 Bérivière/paie M.Varéon</t>
  </si>
  <si>
    <t>10h30 Fr, kiné Chloé</t>
  </si>
  <si>
    <t>10h Cadres séniors MT Dimitrov</t>
  </si>
  <si>
    <t>Fnac/cadeau Stéphane</t>
  </si>
  <si>
    <t>20h30 Gymnase Buclos/anniv Stéphane/clé Bérivière</t>
  </si>
  <si>
    <t>Mise en place cours dessin dans grande salle</t>
  </si>
  <si>
    <t>14h MQ confetis: Catherine, Françoise, Ginette, François, Edgar, Alain</t>
  </si>
  <si>
    <t>11h30 Fr, Dr Brun Lévèque</t>
  </si>
  <si>
    <t>11h30 Fr, kiné Chloé</t>
  </si>
  <si>
    <t>Leroy Merlin/lampes LED</t>
  </si>
  <si>
    <t>Mestre/joint baignoire</t>
  </si>
  <si>
    <t>Castorama/étagères cave</t>
  </si>
  <si>
    <t>Décor discount/rubans</t>
  </si>
  <si>
    <t>19h30 Piscine/place frites</t>
  </si>
  <si>
    <t>13h Fr, Dr Antoine, angiologue</t>
  </si>
  <si>
    <t>14h35 Fr, chez Marie Mathieu marche</t>
  </si>
  <si>
    <t>MQ-pied sono/pharmacie pour Fr/ BALs</t>
  </si>
  <si>
    <t>Déchetterie/pots, cartons</t>
  </si>
  <si>
    <t>13h45 Fr, Dr Moiroud</t>
  </si>
  <si>
    <t>Marche Parc Ile d'Amour</t>
  </si>
  <si>
    <t>F. Legait absent du 2 au 16 avril</t>
  </si>
  <si>
    <t>MQ avec B.Perraudin</t>
  </si>
  <si>
    <t>Prépa chariot et banderole</t>
  </si>
  <si>
    <t>18h30 Fr, Dr Antoine</t>
  </si>
  <si>
    <t>Heure d'été</t>
  </si>
  <si>
    <t>Carrefour/eau de Javel-BAL-MQ</t>
  </si>
  <si>
    <t>Balade parc Les Vouillants</t>
  </si>
  <si>
    <t>15h30 Fr, Mme Laheux, réflexologue</t>
  </si>
  <si>
    <t>11h Appareils dentaires Fr chez Dr Mazeau/noircis suite à 24h dans eau de Javel</t>
  </si>
  <si>
    <t>Ginette à la maison</t>
  </si>
  <si>
    <t>15h30 Fr, Dr Brun Lévèque</t>
  </si>
  <si>
    <t>G.Giambra/bonde baignoire</t>
  </si>
  <si>
    <t>Vinolea/colis, pharmacie/aerius</t>
  </si>
  <si>
    <t>13h30 Fr, rhumato Dr Terreaux</t>
  </si>
  <si>
    <t>10h Fr, kiné Chloé</t>
  </si>
  <si>
    <t>Castorama/étagères vin</t>
  </si>
  <si>
    <t>Cave/déchetterie</t>
  </si>
  <si>
    <t>14h Fr, rhumato Dr Terreaux</t>
  </si>
  <si>
    <t>Fr, pharmacie puis chez Giambra car elle a oublié sa clé</t>
  </si>
  <si>
    <t>Audrey à la maison/poncho pour Ninon</t>
  </si>
  <si>
    <t>Fr, labo analyse de sang</t>
  </si>
  <si>
    <t>14h Fr, Mme Laheux réflexologue</t>
  </si>
  <si>
    <t>14h45 Fr, radio bassin humérus Plaine Fleurie</t>
  </si>
  <si>
    <t>MQ/chèques broderie/fuites eau</t>
  </si>
  <si>
    <t>Déchetterie-Grand Place/Fnac</t>
  </si>
  <si>
    <t>11h30 Fr, kiné Cloé</t>
  </si>
  <si>
    <t>14h Fr, kiné Chloé</t>
  </si>
  <si>
    <t>19h AVF Montbonnot Fête printemps</t>
  </si>
  <si>
    <t>Déchetterie/poste/BAL</t>
  </si>
  <si>
    <t>avec Ginette</t>
  </si>
  <si>
    <t xml:space="preserve">Déj Le Café </t>
  </si>
  <si>
    <t>Barraux Les Détours de Babel</t>
  </si>
  <si>
    <t>MA Gobron/éclairage du 12</t>
  </si>
  <si>
    <t>Mondial Tissus Comboire/matériel sac Fr</t>
  </si>
  <si>
    <t>18h Rdv Esplanade avec Ernest Druon</t>
  </si>
  <si>
    <t>Mairie St Martin d'Hères/acte de naissance Alice</t>
  </si>
  <si>
    <t>But/magasin SMH</t>
  </si>
  <si>
    <t>FR et JP arrivent à Meylan/pot à la maison</t>
  </si>
  <si>
    <t>Fr, local AVF/nappes</t>
  </si>
  <si>
    <t>9h Edgar Clary à la maison/demande subvention, nouvelles activiés</t>
  </si>
  <si>
    <t>18h Horizons ciné d'été</t>
  </si>
  <si>
    <t>What'sApp/Alice,Simon,Jean</t>
  </si>
  <si>
    <t>Bertrand/ Jean-Pierre</t>
  </si>
  <si>
    <t>14h Réunion bureau UQBGP à la MQ</t>
  </si>
  <si>
    <t>18h30 JP,FR,B vont avec Aude, Johann, Adam, Lucy à Montpellier</t>
  </si>
  <si>
    <t>Lundi Pâques</t>
  </si>
  <si>
    <t>Pentecôte</t>
  </si>
  <si>
    <t>S.Réinnéis</t>
  </si>
  <si>
    <t>Fr, piqure xolair par Mr Proença</t>
  </si>
  <si>
    <t>19h30 Bistro de la Gare St Ismier avec Jacques et Monique</t>
  </si>
  <si>
    <t>Tisane,kwign amann,cannelés, verveine chez J et M</t>
  </si>
  <si>
    <t>Changer pneus pour pneus été Laguna par moi-même</t>
  </si>
  <si>
    <t>18h30 Piscine des Buclos/matériel</t>
  </si>
  <si>
    <t>Paquet Jardin/plante/chocolat</t>
  </si>
  <si>
    <t>Chez Roux St Mury avec Aimé, Bernadette, Romain et Stella</t>
  </si>
  <si>
    <t>JP et FR/anniv Françoise Richard</t>
  </si>
  <si>
    <t>Fr va marcher avec FR</t>
  </si>
  <si>
    <t>Incendie Notre Dame de Paris</t>
  </si>
  <si>
    <t>6h40 Arr Orly</t>
  </si>
  <si>
    <t>22h39 Alice,Simon,Jean AF853 pour Orly</t>
  </si>
  <si>
    <t>Alice, Simon, Jean à la Maison des Parents à Villejuif</t>
  </si>
  <si>
    <t>Copy Meylan/affiches écrin vert</t>
  </si>
  <si>
    <t>16h30 Fr, coiffeur La Revirée</t>
  </si>
  <si>
    <t>Barnet,Marichy,Hudry, 17-21,Dimitrov/affiches</t>
  </si>
  <si>
    <t>BPA/remise, accès comptes</t>
  </si>
  <si>
    <t>Chéque Mayet/Poste-photos Jean</t>
  </si>
  <si>
    <t>D.Barnet/affiches Buclos</t>
  </si>
  <si>
    <t>JY Courcoux/MQ/affiches Pré Pichat</t>
  </si>
  <si>
    <t>Chez MA Gobron/affiches</t>
  </si>
  <si>
    <t>19.50 Ciné Tanguy le Retour avec Sandrine et une amie grcque</t>
  </si>
  <si>
    <t>Jean: pas de métastase, échographie puis décision vendredi</t>
  </si>
  <si>
    <t>Jean: scanner</t>
  </si>
  <si>
    <t>Salaire moyen</t>
  </si>
  <si>
    <t>Salaire médian</t>
  </si>
  <si>
    <t>Nb</t>
  </si>
  <si>
    <t>Salaire</t>
  </si>
  <si>
    <t>17h30 Fr, Institut Beauté/nettoyage de peau</t>
  </si>
  <si>
    <t>F.Richard,Adam,Lucy</t>
  </si>
  <si>
    <t>Fr va à Carrefour avec FR,Adam,Lucy</t>
  </si>
  <si>
    <t>Mairie-lettre piscine/BAL</t>
  </si>
  <si>
    <t>20h Ecrin Vert MQ</t>
  </si>
  <si>
    <t>Jean: 4 samedis de chimio puis opération</t>
  </si>
  <si>
    <t>Jean: pose cathéter</t>
  </si>
  <si>
    <t>Whatsapp ne marche pas</t>
  </si>
  <si>
    <t>Foot, vélo, jeux avec Adam</t>
  </si>
  <si>
    <t>Apéro chez Richard/anniv FR</t>
  </si>
  <si>
    <t>Audrey/Ninon</t>
  </si>
  <si>
    <t>Vélo, trottinette, jeux, biblio avec Adam et Lucy</t>
  </si>
  <si>
    <t>Chez FR avec aussi Aude</t>
  </si>
  <si>
    <t>F et JP Richard/tisane</t>
  </si>
  <si>
    <t>Bertrand repart à Nice</t>
  </si>
  <si>
    <t>Grand Place/vêtements Jean,Alice</t>
  </si>
  <si>
    <t>Jean: 1ère chimio</t>
  </si>
  <si>
    <t>9h Dép JP et F pour La Bresse</t>
  </si>
  <si>
    <t>Vizille/Uriage</t>
  </si>
  <si>
    <t>95 av Allende Villejuif</t>
  </si>
  <si>
    <t>11h St Ismier</t>
  </si>
  <si>
    <t>Jean: échographie</t>
  </si>
  <si>
    <t>Déj Le Chalet des Trappeurs au col de Tamié</t>
  </si>
  <si>
    <t>Balade Abbaye de Tamié</t>
  </si>
  <si>
    <t>Pot chez Bée</t>
  </si>
  <si>
    <t>BAL/Poste/13 av Vercors/pain</t>
  </si>
  <si>
    <t>Maison des Parents</t>
  </si>
  <si>
    <t>6h25 Dép Meylan</t>
  </si>
  <si>
    <t>12h20 arr maison des Parents Villejuif</t>
  </si>
  <si>
    <t>Déj à la maison des Parents</t>
  </si>
  <si>
    <t xml:space="preserve">14h45 Villa Bellagio </t>
  </si>
  <si>
    <t>Thibault Jonville/cousin Simon</t>
  </si>
  <si>
    <t>Diner avec Alice, Simon, Jean et Thibault</t>
  </si>
  <si>
    <t>Récupérer Aude à la station Laplace</t>
  </si>
  <si>
    <t>Déj centre ville Villejuif</t>
  </si>
  <si>
    <t>Retour Villa Bellagio</t>
  </si>
  <si>
    <t>Attentat Sri Lanka</t>
  </si>
  <si>
    <t>Gouter à la Maison des Parents</t>
  </si>
  <si>
    <t>Courses à Coccinelle avec Simon et Jean</t>
  </si>
  <si>
    <t>Diner avec Alice,Simon,Jean,Aude</t>
  </si>
  <si>
    <t>Déposer Aude au 161 av Répu Montrouge</t>
  </si>
  <si>
    <t>Alice et Aude vont à Thiais chez Peit Bateau</t>
  </si>
  <si>
    <t>Déj avec Simon, Fr et Jean</t>
  </si>
  <si>
    <t>Retour Villa Bellagio/e-mails</t>
  </si>
  <si>
    <t>17h45 Retour Meylan</t>
  </si>
  <si>
    <t>Déj à Quick Villejuif avec Alice, Simon, Jean</t>
  </si>
  <si>
    <t>13h15 Dép Villejuif</t>
  </si>
  <si>
    <t>18h30 Arr Ste Foy</t>
  </si>
  <si>
    <t>Diner chez P et M Amblard</t>
  </si>
  <si>
    <t>Déj chez P et M. Amblard</t>
  </si>
  <si>
    <t>16h Dép Ste Foy</t>
  </si>
  <si>
    <t>Jean: 2ème chimio</t>
  </si>
  <si>
    <t>Brocante à Ste Foy et foire aux livres</t>
  </si>
  <si>
    <t>G.Giambra/outil</t>
  </si>
  <si>
    <t>12h30 R. Charmeil/plombier</t>
  </si>
  <si>
    <t>20h J. Camachetty/La Clairière</t>
  </si>
  <si>
    <t>Fête du travail</t>
  </si>
  <si>
    <t>Fête de la Victoire</t>
  </si>
  <si>
    <t>BAL/Bérivière</t>
  </si>
  <si>
    <t>Bérivière/clé</t>
  </si>
  <si>
    <t>20h45 Diner Notte e di avec Sandrine Réinnéis</t>
  </si>
  <si>
    <t>Ayguinards/muguet</t>
  </si>
  <si>
    <t>14h30 Uriage avec M et MF Bée</t>
  </si>
  <si>
    <t>12h30 Fr, kiné Chloé</t>
  </si>
  <si>
    <t>Campanile Villejuif</t>
  </si>
  <si>
    <t>12h Bérivière/clé à Jessica</t>
  </si>
  <si>
    <t>BAL/chèque</t>
  </si>
  <si>
    <t>Courrier/Mayet-Infanti</t>
  </si>
  <si>
    <t>Carrefour- MQ/clé-broderie</t>
  </si>
  <si>
    <t>Mairie-clé Bérivière</t>
  </si>
  <si>
    <t>13h30 Imp ND/MNV3</t>
  </si>
  <si>
    <t>Béalières/Charlaix Maupertuis</t>
  </si>
  <si>
    <t>Haut Meylan/Ayguinards</t>
  </si>
  <si>
    <t>Hameau des Buclos</t>
  </si>
  <si>
    <t>14h Fr, chez Sylvie Pasqualini</t>
  </si>
  <si>
    <t>Dimitrov/ Réale</t>
  </si>
  <si>
    <t>Jean: 3ème chimio</t>
  </si>
  <si>
    <t>Barnet</t>
  </si>
  <si>
    <t>Simon part en Guyane</t>
  </si>
  <si>
    <t>Biron-Vogt</t>
  </si>
  <si>
    <t>Marichy-Vallon-Gobron</t>
  </si>
  <si>
    <t>Eau-Vive</t>
  </si>
  <si>
    <t>17-21 av Vercors</t>
  </si>
  <si>
    <t>JM Favre/ 8 copies</t>
  </si>
  <si>
    <t>Martin/Plaine Fleurie</t>
  </si>
  <si>
    <t>Chez S.Réinnéis/Mayou</t>
  </si>
  <si>
    <t>avec Younés, Caroline, Layna, Adam</t>
  </si>
  <si>
    <t>avec JP et F Richard</t>
  </si>
  <si>
    <t>Balade dehors</t>
  </si>
  <si>
    <t>Castagna</t>
  </si>
  <si>
    <t>13h Fr, kiné Chloé</t>
  </si>
  <si>
    <t>Giraudon-Hudry Clergeon</t>
  </si>
  <si>
    <t>Le Gal</t>
  </si>
  <si>
    <t>Alice nous apprend que Jean a un cancer du rein gauche (néphroblastome) et qu'ils vienent à Paris en rapatriement sanitaire</t>
  </si>
  <si>
    <t>C. Pichoud/facture expo</t>
  </si>
  <si>
    <t>Chez C.Ferrieux/BAL</t>
  </si>
  <si>
    <t>Pharmacie/Bisoprolol</t>
  </si>
  <si>
    <t>Chez MT Dimitrov</t>
  </si>
  <si>
    <t>Chez D. Barnet/courrier</t>
  </si>
  <si>
    <t>12h25 Dép Meylan</t>
  </si>
  <si>
    <t>18h15 Arr Maison des Parents Villejuif</t>
  </si>
  <si>
    <t>Diner avec Alice et Jean</t>
  </si>
  <si>
    <t>10h15 Maison des Parents</t>
  </si>
  <si>
    <t>Déj Maison des Parents avec Alice et Jean</t>
  </si>
  <si>
    <t>13h45 Retour Campanile</t>
  </si>
  <si>
    <t>15h Aquarium de Paris avec Alice et Jean</t>
  </si>
  <si>
    <t>10h Maison des Parents</t>
  </si>
  <si>
    <t>Carrefour Villejuif</t>
  </si>
  <si>
    <t>15h Cabanes à la Cité des Sciences</t>
  </si>
  <si>
    <t>Carrefour Villejuif/achat Alice</t>
  </si>
  <si>
    <t>Jean: 4ème chimio</t>
  </si>
  <si>
    <t>10h30 Alice, Jean psy</t>
  </si>
  <si>
    <t>11h30 Soins Jean</t>
  </si>
  <si>
    <t>12h30 Le Comptoir Principal avec Ayline et Juanmanual 31 rue de Grenelle</t>
  </si>
  <si>
    <t>Hopital Necker</t>
  </si>
  <si>
    <t>18h Retour Villejuif</t>
  </si>
  <si>
    <t>Maison de Parents</t>
  </si>
  <si>
    <t>Diner Hippopotamus La Vache Noire avec Alice et Jean</t>
  </si>
  <si>
    <t>Déj Maison des parents avec Alice et Jean</t>
  </si>
  <si>
    <t>Carrefour/lit parapluie</t>
  </si>
  <si>
    <t>CC Vache Noire</t>
  </si>
  <si>
    <t>Mc Donald</t>
  </si>
  <si>
    <t>CC Belle Epine</t>
  </si>
  <si>
    <t>Plein à Esso/boulangerie</t>
  </si>
  <si>
    <t>Balade au Parc des Hautes Bruyères avec Alice et Jean</t>
  </si>
  <si>
    <t>13h50 Dép Villejuif</t>
  </si>
  <si>
    <t>Déj à la Maison de Parents de Deliveroo hamburger</t>
  </si>
  <si>
    <t>9h Mr Barbe carrelage terrasse</t>
  </si>
  <si>
    <t>Attestation employeur Juliette Arnol</t>
  </si>
  <si>
    <t>Attestation  salaire Alison Resta</t>
  </si>
  <si>
    <t>12h30 Pilates/A. Deschamps</t>
  </si>
  <si>
    <t>18h AG Lahgglo aux Ayguinards</t>
  </si>
  <si>
    <t>M. Mathieu à la maison</t>
  </si>
  <si>
    <t>Contrat Camachetty</t>
  </si>
  <si>
    <t>Poste/courrier Camachetty</t>
  </si>
  <si>
    <t>MQ Buclos/M. Stermann</t>
  </si>
  <si>
    <t>18h30 Inter quartier/Ayguinards</t>
  </si>
  <si>
    <t>Vider terrasse</t>
  </si>
  <si>
    <t>9h Distribution MNV3 au Conseil Métropolitain</t>
  </si>
  <si>
    <t>Marie Mathieu à Carrefour avec Fr</t>
  </si>
  <si>
    <t>9h45 Fr, AVF permanence et marché</t>
  </si>
  <si>
    <t>F.Richard à la maison/ à la pharmacie avec Fr (charbon pour Fr)</t>
  </si>
  <si>
    <t>18h Fr, réflexologie AVF avec M. Mathieu</t>
  </si>
  <si>
    <t>6h49 Retour Simon (AF853)</t>
  </si>
  <si>
    <t>8h15 Mr Barbe carrelage terrasse</t>
  </si>
  <si>
    <t>SG cash/Carrefour</t>
  </si>
  <si>
    <t>15h Coiffeur Naléa</t>
  </si>
  <si>
    <t>13h15 Robert Charmeil/cash 350</t>
  </si>
  <si>
    <t>R. charmeil/café, catalogue mitigeur</t>
  </si>
  <si>
    <t>10h Fr, tricot AVF</t>
  </si>
  <si>
    <t>14h30 Plombier pour cumulus chez FR</t>
  </si>
  <si>
    <t>14h Fr, chez MF Bée</t>
  </si>
  <si>
    <t>14h Carrefour Drive Aude</t>
  </si>
  <si>
    <t>Point P/acompte complément carrelage terrasse</t>
  </si>
  <si>
    <t>Jean: 5ème chimio</t>
  </si>
  <si>
    <t>Alice,Simon, Jean vont à Asnières</t>
  </si>
  <si>
    <t>12h30 Le Canard Laqué Grenoble</t>
  </si>
  <si>
    <t>St Pierre voir Aude, Johann, Adam, Lucy</t>
  </si>
  <si>
    <t>Balade et jeux à St Pierre</t>
  </si>
  <si>
    <t>10h40 Fr, piqure xolair par Mr Proença</t>
  </si>
  <si>
    <t>15h45 Fr, Dr Mazeau/ appareil dentaire supérieur déformé</t>
  </si>
  <si>
    <t>15h45 Fr, couture</t>
  </si>
  <si>
    <t>Jean entre à  l'Hopital Necker</t>
  </si>
  <si>
    <t>Ouvrir MQ/dessin peinture</t>
  </si>
  <si>
    <t>19h30 Apéro dinatoire chez S.Réinnéis</t>
  </si>
  <si>
    <t>What'sapp Alice,Simon,Jean</t>
  </si>
  <si>
    <t>16h10 Fr, couture</t>
  </si>
  <si>
    <t>Recherché clé local 41 av Vercors</t>
  </si>
  <si>
    <t>Carrefour/Poste/Mr Pinard</t>
  </si>
  <si>
    <t>11h45 Fr, kiné Chloé puis en ville avec Annie Rivet</t>
  </si>
  <si>
    <t>Carrefour/fleurs/photos</t>
  </si>
  <si>
    <t>18h Réunion à Horizons sur les activités avec les UQ</t>
  </si>
  <si>
    <t>Fr, CC et AVF permanence/déchetterie</t>
  </si>
  <si>
    <t>8h Opération de Jean à l'Hopital Necker du rein gauche et de la tumeur (1kg)</t>
  </si>
  <si>
    <t>Aude récupère Adam avec Lucy</t>
  </si>
  <si>
    <t>13h30 Fr, couture avec Ginette</t>
  </si>
  <si>
    <t>14h30 Fr, kiné Chloé</t>
  </si>
  <si>
    <t>11h Fr, kiné Chloé</t>
  </si>
  <si>
    <t>13h30 Aude nous amène Adam/ Lucy IRM de la tête à l'hopital</t>
  </si>
  <si>
    <t>Foot/ludothèque</t>
  </si>
  <si>
    <t>10h30 Fr, réflexologie/j'amène Fr/poste-imp HP/BAL</t>
  </si>
  <si>
    <t>Fr, chez M. Mathieu</t>
  </si>
  <si>
    <t>Ayguinards/Carrefour en vélo</t>
  </si>
  <si>
    <t>Cédéo/Mitigeur sdb</t>
  </si>
  <si>
    <t>S. Pasqualino, Ginette Lemperrière à la maison</t>
  </si>
  <si>
    <t>19h30 Fr, GGS à l'église Plaine Fleurie</t>
  </si>
  <si>
    <t>S</t>
  </si>
  <si>
    <t xml:space="preserve">Vote élections </t>
  </si>
  <si>
    <t>What'sapp Alice, Jean</t>
  </si>
  <si>
    <t>11h40 Dép Meylan</t>
  </si>
  <si>
    <t>Picnic à Talloires avec F. Toffa</t>
  </si>
  <si>
    <t>14h Conf Yann Quefelec</t>
  </si>
  <si>
    <t>15h30 Conf Denise Bombardier</t>
  </si>
  <si>
    <t>Pot à St Jorioz chez la maman de F.Toffa</t>
  </si>
  <si>
    <t>21h Retour Meylan</t>
  </si>
  <si>
    <t>19h10 St Ours avec Yonès, Caro, Bernard et MF</t>
  </si>
  <si>
    <t>20h30 Ph Cardin/CA UQBGP</t>
  </si>
  <si>
    <t>Pharmacie/ultralevure Fr</t>
  </si>
  <si>
    <t>Fr, au lit/gastro ?</t>
  </si>
  <si>
    <t>Jean quitte l'Hopital Necker</t>
  </si>
  <si>
    <t>MQ/fiches couture</t>
  </si>
  <si>
    <t>9h François Legait/fiches inscriptions</t>
  </si>
  <si>
    <t>13h30 Fr, Ikéa avec Annie</t>
  </si>
  <si>
    <t>Annie à la maison</t>
  </si>
  <si>
    <t>Chez Nat/BAL/Biblio expo</t>
  </si>
  <si>
    <t>Alice, Simon, Jean retournent à la Maison des Parents à Villejuif</t>
  </si>
  <si>
    <t>17h30 Visite Buclos Grand Pré</t>
  </si>
  <si>
    <t>Fr, chez avec Ginette</t>
  </si>
  <si>
    <t>BPA/remise en vélo</t>
  </si>
  <si>
    <t>Jean 6ème chimio</t>
  </si>
  <si>
    <t>16h Fr, chez Martine Bonnefond AVF</t>
  </si>
  <si>
    <t>Fr, Appt FR pour préparation arrivée Alice, Simon, Jean</t>
  </si>
  <si>
    <t>10h45 Fr, Dr Moiroud</t>
  </si>
  <si>
    <t>17h Visite copro</t>
  </si>
  <si>
    <t>Marche à Meylan avec Fr</t>
  </si>
  <si>
    <t>BALs, Carrefour à vélo</t>
  </si>
  <si>
    <t>Jean a un sarcome à cellules claires, rdv avec leur oncologue</t>
  </si>
  <si>
    <t>Jean à l'hopital à l'Institut Gustave Roussy</t>
  </si>
  <si>
    <t>Jean: suite 6ème chimio</t>
  </si>
  <si>
    <t>Jean: fin 6ème chimio</t>
  </si>
  <si>
    <t>71 ans</t>
  </si>
  <si>
    <t>Rentrée par centre Biviers</t>
  </si>
  <si>
    <t>12h15 Bbq chez Geneviève et François Sanson Biviers avec Mimi, Mireille Chevalier, Brigitte Murgue, Ursula Gay, Monique Philipot, Françoise</t>
  </si>
  <si>
    <t>Jean scanner et examens</t>
  </si>
  <si>
    <t>Carrefour/photos/BALs en vélo</t>
  </si>
  <si>
    <t>21h30 Fr, va au cours de couture</t>
  </si>
  <si>
    <t>14h45 Fr amène Marie à l'hopital</t>
  </si>
  <si>
    <t>11h30 Arrivée Bernard et MF</t>
  </si>
  <si>
    <t>Jean prise de sang</t>
  </si>
  <si>
    <t>12h30 Déj à l'Entourloupe</t>
  </si>
  <si>
    <t>16h30 Fr, va chercher Marie</t>
  </si>
  <si>
    <t>18h Dép Bernard et MF</t>
  </si>
  <si>
    <t>Jean pose du pack</t>
  </si>
  <si>
    <t>Fr va au marché</t>
  </si>
  <si>
    <t>14h Dép Caro Younès Adam</t>
  </si>
  <si>
    <t>11h Caro Younès Adam</t>
  </si>
  <si>
    <t>11h15 Fr, kiné Chloé</t>
  </si>
  <si>
    <t>12h Déj Hippopotamus Gières</t>
  </si>
  <si>
    <t>Jean à la Maison des Parents</t>
  </si>
  <si>
    <t>11h15, Fr, Dr Casacci ostéo</t>
  </si>
  <si>
    <t>9h50 Fr, AVF tricot</t>
  </si>
  <si>
    <t>Fr, M. Mathieu/Grand Place</t>
  </si>
  <si>
    <t>Carrefour, BAL en vélo</t>
  </si>
  <si>
    <t>Jean pas de métastases</t>
  </si>
  <si>
    <t>WhatsApp Alice, Jean</t>
  </si>
  <si>
    <t>Nettoyage terrasse FR</t>
  </si>
  <si>
    <t>21h Fr, Dr Jourdan-Jambon</t>
  </si>
  <si>
    <t>Montage moustiquaire salon</t>
  </si>
  <si>
    <t>Benoit Liégeois/moustiquaire, ultimate</t>
  </si>
  <si>
    <t>Castorama/scie,piles</t>
  </si>
  <si>
    <t>Fr, au lit/ça tourne</t>
  </si>
  <si>
    <t>Montage moustiquaire petite chambre</t>
  </si>
  <si>
    <t>Montage moustiquaire grande chambre</t>
  </si>
  <si>
    <t>Uriage/voitures anciennes</t>
  </si>
  <si>
    <t>Grenoble, fan zone Coupe de Monde de Foot Féminin</t>
  </si>
  <si>
    <t>WhatsApp Alice Jean Simon</t>
  </si>
  <si>
    <t>Diner Léon de Bruxelles</t>
  </si>
  <si>
    <t>13h30 Alice Simon Jean quittent Villejuif</t>
  </si>
  <si>
    <t>20h10 Arr Alice, Simon, Jean</t>
  </si>
  <si>
    <t>Clé laguna à Alice</t>
  </si>
  <si>
    <t>C. Jonville déjeune chez Alice et Simon</t>
  </si>
  <si>
    <t>10h MQ/M. Giraudon</t>
  </si>
  <si>
    <t>Fr, garde Jean pendant visite appt de Alice et Simon</t>
  </si>
  <si>
    <t>Couches et beurre à Alice</t>
  </si>
  <si>
    <t>Clé Twingo à Simon</t>
  </si>
  <si>
    <t>Fiches et paiement à C.Mayet à Repair Café</t>
  </si>
  <si>
    <t>16h45 Salle audiov Ayguinards</t>
  </si>
  <si>
    <t>Jean rdv Hopital de Grenoble</t>
  </si>
  <si>
    <t>Alice, Simon, Jean à la maison</t>
  </si>
  <si>
    <t>Fr va au marché avec Jean</t>
  </si>
  <si>
    <t>Fr garde Jean pdt que Alice et Simon vont visiter un appt à L'Ile Verte</t>
  </si>
  <si>
    <t>Carrefour, Eau Vive</t>
  </si>
  <si>
    <t>Fr va voir C. Jonville qui garde Jean</t>
  </si>
  <si>
    <t>Fr, marche avec Aurélie</t>
  </si>
  <si>
    <t>Jean prise de sang à l'hopital</t>
  </si>
  <si>
    <t>Alice, Simon, Jean vont visiter un appt à Grenoble et voir une voiture à Bourgoin</t>
  </si>
  <si>
    <t>18h30 Russe/fête fin d'année</t>
  </si>
  <si>
    <t>13h40 R.Charmeil/2 mitigeurs</t>
  </si>
  <si>
    <t>14h35 Retour Alice, Jean</t>
  </si>
  <si>
    <t>Début des cours</t>
  </si>
  <si>
    <t>avec Laure Diaz</t>
  </si>
  <si>
    <t>Fr va avec Jean au tricot</t>
  </si>
  <si>
    <t>Alice récupère Jean</t>
  </si>
  <si>
    <t>19h Ecrin Vert/MQ</t>
  </si>
  <si>
    <t>Fr, AVF puis biblio</t>
  </si>
  <si>
    <t>Alice et Jean</t>
  </si>
  <si>
    <t>10h40 Retour Simon avec nouvelle 308 BB 077 WZ</t>
  </si>
  <si>
    <t>Boucher/filets poulet/épinards</t>
  </si>
  <si>
    <t>Jean à la maison, Alice et Simon visitent un logt</t>
  </si>
  <si>
    <t>13h35 Fr, AVF forum</t>
  </si>
  <si>
    <t>Alice et Simon viennent chercher Jean et vont à St Pierre</t>
  </si>
  <si>
    <t>BALs en vélo</t>
  </si>
  <si>
    <t>Fr, chez M.Mathieu</t>
  </si>
  <si>
    <t>Livraison siège auto et descente à Alice</t>
  </si>
  <si>
    <t>Fête des mères</t>
  </si>
  <si>
    <t>Déj Café de la Place au Sappey</t>
  </si>
  <si>
    <t>20h15 Zumba Gymnase Buclos</t>
  </si>
  <si>
    <t>20h45 Arr F. Richard</t>
  </si>
  <si>
    <t>Déj à la maison avec F.Richard</t>
  </si>
  <si>
    <t>13h15 Pilates Bérivière Jessica</t>
  </si>
  <si>
    <t>Fr et FR vont à St Pierre</t>
  </si>
  <si>
    <t>19h Diner à la maison avec FR, Alice,Simon, Jean</t>
  </si>
  <si>
    <t>En ville/horloger en vélo puis parc Mistral</t>
  </si>
  <si>
    <t>BAL et SG cash</t>
  </si>
  <si>
    <t>Retour avec F et C Jonville</t>
  </si>
  <si>
    <t>21h Stade des Alpes Jamaïque 1 Australie 4 avec Simon</t>
  </si>
  <si>
    <t>Fr va déjeuner avec ses copines</t>
  </si>
  <si>
    <t>Alice vient chercher des lingettes</t>
  </si>
  <si>
    <t>Fr va à Carrefour</t>
  </si>
  <si>
    <t>20h45 Pot gym mercredi à Béal 3</t>
  </si>
  <si>
    <t>BAL, MQ/couverts, couture</t>
  </si>
  <si>
    <t xml:space="preserve">                                                        </t>
  </si>
  <si>
    <t>20h45 Pot piscine</t>
  </si>
  <si>
    <t>Fr chez M.Mathieu</t>
  </si>
  <si>
    <t>10h FR part à Nice</t>
  </si>
  <si>
    <t>Alice vient récupérer Jean</t>
  </si>
  <si>
    <t>Alice récupère la chaise haute</t>
  </si>
  <si>
    <t>12h30 Pilates Bérivière/fiches inscription</t>
  </si>
  <si>
    <t>Natacha Comboire/tissu</t>
  </si>
  <si>
    <t>19h Pot S. Bellini</t>
  </si>
  <si>
    <t>Alice et Jean/carte grise</t>
  </si>
  <si>
    <t>Apéro chez Alice avec C et F Jonville, Alice, Simon, C et F vont au rest japonais à La Tronche,Jean à la maison</t>
  </si>
  <si>
    <t>10h10 Fr, AVF tricot</t>
  </si>
  <si>
    <t>Fr va diner avec Sandrine chez Simona</t>
  </si>
  <si>
    <t>Dép Alice Simon Jean pour la Drome</t>
  </si>
  <si>
    <t>Prépa salade de fruits</t>
  </si>
  <si>
    <t>Point P/ complt carr terrasse</t>
  </si>
  <si>
    <t>24h Retour Fr</t>
  </si>
  <si>
    <t>Fr au lit,  mal au ventre</t>
  </si>
  <si>
    <t>12h Picnic à St Pierre avec Sandrine, Rémy, Marie-Hélène</t>
  </si>
  <si>
    <t>puis balade à St Pierre et pot</t>
  </si>
  <si>
    <t>18h30 Retour Meyan</t>
  </si>
  <si>
    <t>12h Fr, kiné Chloé</t>
  </si>
  <si>
    <t>Alice vient prendre du beurre</t>
  </si>
  <si>
    <t>Edouard a dormi chez Alice et Simon</t>
  </si>
  <si>
    <t>Janvier 2020</t>
  </si>
  <si>
    <t>Mars 2020</t>
  </si>
  <si>
    <t>Février 2020</t>
  </si>
  <si>
    <t>Avril 2020</t>
  </si>
  <si>
    <t>Mai 2020</t>
  </si>
  <si>
    <t>Juin 2020</t>
  </si>
  <si>
    <t>Juillet 2020</t>
  </si>
  <si>
    <t>Septembre 2020</t>
  </si>
  <si>
    <t>Octobre 2020</t>
  </si>
  <si>
    <t>Novembre 2020</t>
  </si>
  <si>
    <t>Décembre 2020</t>
  </si>
  <si>
    <t>Vacances scolaires 2019-2020</t>
  </si>
  <si>
    <t>Grand Angle Voiron</t>
  </si>
  <si>
    <t>14h30 Fr, couture</t>
  </si>
  <si>
    <t>16h30 Expo maternelle Grand Pré</t>
  </si>
  <si>
    <t>12h45 Fr, repas couture aux Joyeux Marmitons</t>
  </si>
  <si>
    <t>Nous gardons Jean, Alice et Simon au ciné</t>
  </si>
  <si>
    <t>0h20 Alice et Simon récupère Jean</t>
  </si>
  <si>
    <t>9h Guillaume vient peindre la terrasse</t>
  </si>
  <si>
    <t>10h15 Jean 2ème chimio</t>
  </si>
  <si>
    <t>9h30 Guillaume continue de peindre la terrasse</t>
  </si>
  <si>
    <t>12h Déj Wok Asia avec FR</t>
  </si>
  <si>
    <t>Fr et FR à Belledonne/Visite FR anesthésiste</t>
  </si>
  <si>
    <t>13h15 Pilates/J.Camachetty</t>
  </si>
  <si>
    <t>Alice dépose Jean et ils vont voir un appt</t>
  </si>
  <si>
    <t>Alice et Simon dinent à la maison</t>
  </si>
  <si>
    <t>FR va chez le cardiologue puis déjeuner avec Colette</t>
  </si>
  <si>
    <t>Fr va à la pharmacie</t>
  </si>
  <si>
    <t>9h MQ/retour jeux par Mathilde Giraudon</t>
  </si>
  <si>
    <t>GT 12-14/couscous</t>
  </si>
  <si>
    <t>Guillaume finit le chantier</t>
  </si>
  <si>
    <t>Ninon à la maison</t>
  </si>
  <si>
    <t>Alice,Simon, Jean à la maison</t>
  </si>
  <si>
    <t>Diner à la mison avec FR</t>
  </si>
  <si>
    <t>8h Fr, échographie St Ismier puis Labo av Granier-analyse urine Fr</t>
  </si>
  <si>
    <t>12h45 on récupère Jean sur le parking de l'hopital Parents-Enfants, Alice et Simon vont en ville pour plusiers sujets</t>
  </si>
  <si>
    <t>FR cardio enlever holster puis déj en ville- Fr, CC</t>
  </si>
  <si>
    <t>Installation mitigeur chez nous et chez Richard</t>
  </si>
  <si>
    <t>Fr va emener FR à St Pierre</t>
  </si>
  <si>
    <t>Alice et Simon à la maison/docs</t>
  </si>
  <si>
    <t>Simon amène Jean</t>
  </si>
  <si>
    <t>10h Fr, Paquet Jardin et tricot AVF</t>
  </si>
  <si>
    <t>Simon vient chercher des affaires</t>
  </si>
  <si>
    <t>18h Simon récupère Jean et  prend la Laguna</t>
  </si>
  <si>
    <t>11h30 Alice va à Valence avec la voiture</t>
  </si>
  <si>
    <t>Simon et Jean à Valence en train, Catherine les amène à la gare</t>
  </si>
  <si>
    <t>Fr à la soirée AVF</t>
  </si>
  <si>
    <t>Fr à Comboire avec Sandrine et Marie-Hélène</t>
  </si>
  <si>
    <t>C.Jonville/siège Jean</t>
  </si>
  <si>
    <t>BAL, SG/cash</t>
  </si>
  <si>
    <t>Paiement Guillaume</t>
  </si>
  <si>
    <t>-</t>
  </si>
  <si>
    <t>14h30 St Pierre avec Sandrine</t>
  </si>
  <si>
    <t>Montée chapelle</t>
  </si>
  <si>
    <t>Pot à St Pierre</t>
  </si>
  <si>
    <t>Pot avec Johann, Bertrand</t>
  </si>
  <si>
    <t>Jean/cadeau Asrérix</t>
  </si>
  <si>
    <t>Alice et Simon</t>
  </si>
  <si>
    <t>Décathlon/vélo Adam</t>
  </si>
  <si>
    <t>14h Fr, Dr Jourdan Jambon</t>
  </si>
  <si>
    <t>Fr va chercher FR à St Pierre</t>
  </si>
  <si>
    <t>Alice/mayonnaise</t>
  </si>
  <si>
    <t>BPA/BALs en vélo puis MQ/couverts</t>
  </si>
  <si>
    <t>17h20 Arr Fr et FR</t>
  </si>
  <si>
    <t>Jean à la maison, Alice et Simon vont au restau Epicurien</t>
  </si>
  <si>
    <t>23h15 Récupérer Alice et Simon à Hotel de ville</t>
  </si>
  <si>
    <t>21h30 Zumba inscriptions</t>
  </si>
  <si>
    <t>10h Mr DIF/volets chez FR</t>
  </si>
  <si>
    <t>Alice à la maison/dossier carte grise</t>
  </si>
  <si>
    <t>15h Fr conduit FR Belledonne/colloscopie</t>
  </si>
  <si>
    <t>FR mange à la maison avec Fr</t>
  </si>
  <si>
    <t>Balade/arbre cassé,rentrer Laguna</t>
  </si>
  <si>
    <t>Bertrand vient chercher FR</t>
  </si>
  <si>
    <t>Bertrand et FR chez Alice et Simon</t>
  </si>
  <si>
    <t>Diner avec FR</t>
  </si>
  <si>
    <t>MQ/BAL incript dessin peinture</t>
  </si>
  <si>
    <t>13h30 St Pierre avec Alice et Fr</t>
  </si>
  <si>
    <t>Aude, Adam, Lucy, Alex, Anna</t>
  </si>
  <si>
    <t>BAL/Bellini/Mayet/SG</t>
  </si>
  <si>
    <t>MQ/BAL, dossier, pharmacie/Amorolfine</t>
  </si>
  <si>
    <t>Fr, tricot avec M.Mathieu</t>
  </si>
  <si>
    <t>14h Fr, Ikéa avec Marie Mathieu</t>
  </si>
  <si>
    <t>1h30 Alice Simon récupèrent Jean</t>
  </si>
  <si>
    <t>Simon avec Jean/gruyère,crème</t>
  </si>
  <si>
    <t>9h45 Fr, local AVF</t>
  </si>
  <si>
    <t>8h30 Révision Laguna Autodauphiné</t>
  </si>
  <si>
    <t>9h Fr, Dr Curatella/verrues plantaires</t>
  </si>
  <si>
    <t>Fr, récupérer ordonance Dr Jourdan Jambon/Bisoprolol</t>
  </si>
  <si>
    <t>Fr, biblio Grand Pré</t>
  </si>
  <si>
    <t>Fr va chercher FR à la Clinique Belledonne</t>
  </si>
  <si>
    <t>19h Alice amène Jean et ils sortent</t>
  </si>
  <si>
    <t>17h30 Alice nous laisse Jean et vont au ciné</t>
  </si>
  <si>
    <t>Uriage puis Grand Place</t>
  </si>
  <si>
    <t>Jean dine à la maison</t>
  </si>
  <si>
    <t xml:space="preserve">Mr Dondeyne/100 € </t>
  </si>
  <si>
    <t>20h30 Alice et Simon récupèrent Jean</t>
  </si>
  <si>
    <t>BALs/Chez C. Le Gal</t>
  </si>
  <si>
    <t>Diner Le Café</t>
  </si>
  <si>
    <t>Castorama/support,bande collante,outils jardin</t>
  </si>
  <si>
    <t>Casto/Entrpot Bricolage/clé torx creux 25</t>
  </si>
  <si>
    <t>Alice/robe rouge légère Fr</t>
  </si>
  <si>
    <t>20h Alice et Simon amène Jean</t>
  </si>
  <si>
    <t>On couche Jean dans son lit et à 0h30 Alice et Simon rentrent</t>
  </si>
  <si>
    <t>Carrefour x2</t>
  </si>
  <si>
    <t>11h55 Dép Meylan</t>
  </si>
  <si>
    <t>Déj La Table de la Fare Vaujany</t>
  </si>
  <si>
    <t>Balade à Vaujany: en haut et et en bas</t>
  </si>
  <si>
    <t>21h25 Retour Meylan</t>
  </si>
  <si>
    <t>USA 2 Pays Bas 0</t>
  </si>
  <si>
    <t>Col du Sabot avec Mireille Chavalier</t>
  </si>
  <si>
    <t>Diner Stief's Steakhouse avec Mireille</t>
  </si>
  <si>
    <t>Chez Mireille, Place de la Fare, Résidence de la Fare appt 29 2ème étage</t>
  </si>
  <si>
    <t>Fr, Paquet Jardin/fleurs</t>
  </si>
  <si>
    <t>Alice/courrier Guyane</t>
  </si>
  <si>
    <t>Diner chez C.Jonville avec Toni, François, Simon, Alice, Jean</t>
  </si>
  <si>
    <t>Alice et Simon nous amène Jean</t>
  </si>
  <si>
    <t>Jean échographie du cœur</t>
  </si>
  <si>
    <t>Alice/carte grise</t>
  </si>
  <si>
    <t>Simon va en ville</t>
  </si>
  <si>
    <t>Alice dine avec nous et part avec Jean</t>
  </si>
  <si>
    <t>9h Mr Barbe/finir carrelage terrasse</t>
  </si>
  <si>
    <t>14h Fr va à Pontcharra avec Ginette</t>
  </si>
  <si>
    <t>BALS/Chantal,Nathalie,MQ</t>
  </si>
  <si>
    <t>Plaques carrelage terrasse au garage</t>
  </si>
  <si>
    <t>19h30 Katana/MH Arnoult</t>
  </si>
  <si>
    <t>10h Fr, permanence AVF</t>
  </si>
  <si>
    <t>Chez Alice et Simon/blender</t>
  </si>
  <si>
    <t>Fr, courrier local AVF</t>
  </si>
  <si>
    <t>Visite appt 13 rue Lesdiguières</t>
  </si>
  <si>
    <t>16h MQ/Edgar</t>
  </si>
  <si>
    <t>Pot au Garden avec Edgar</t>
  </si>
  <si>
    <t>9h35 Fr, tricot AVF</t>
  </si>
  <si>
    <t>BALs en vélo/11h Fr, kiné Chloé</t>
  </si>
  <si>
    <t>Copy Meylan, BALs en vélo</t>
  </si>
  <si>
    <t>Poste-MNV3/Bellini/Liégeois</t>
  </si>
  <si>
    <t>19h Alice nous amène Jean jusqu'à demain matin</t>
  </si>
  <si>
    <t>et vont manger chez Manu avec aussi Virginie Gaignoux</t>
  </si>
  <si>
    <t>Jean dort à la maison</t>
  </si>
  <si>
    <t>Alice vient chercher Jean</t>
  </si>
  <si>
    <t>Thérèse Fontaine/inscript russe</t>
  </si>
  <si>
    <t>Gonfler pneus Twingo/BALs</t>
  </si>
  <si>
    <t>17h30 Chez Jacques et Monique Picard</t>
  </si>
  <si>
    <t>21h Diner Brasserie Casino Annecy</t>
  </si>
  <si>
    <t>Retour Meylan 0h50</t>
  </si>
  <si>
    <t>Alice/clé Twingo</t>
  </si>
  <si>
    <t>Garder Jean chez Alice et Simon</t>
  </si>
  <si>
    <t>Jean avec Simon</t>
  </si>
  <si>
    <t>13h30 Fr, kiné Chloé</t>
  </si>
  <si>
    <t>Alice/carte grise et caution</t>
  </si>
  <si>
    <t>Jean se brule la main droite sur la plaque électrique</t>
  </si>
  <si>
    <t>Fr chez Audrey/robe Ninon</t>
  </si>
  <si>
    <t>Alice et Simon décident de leur logement</t>
  </si>
  <si>
    <t>Castorama/anniv Lucy</t>
  </si>
  <si>
    <t>Déj Come Prima</t>
  </si>
  <si>
    <t>Au Minou/boutons</t>
  </si>
  <si>
    <t>14h45 Chez Alice et Simon</t>
  </si>
  <si>
    <t>Visite local meubles</t>
  </si>
  <si>
    <t>Ayguinards/BALS/gonfler vélo</t>
  </si>
  <si>
    <t>14h30 Interview Andreia Neves avec Edgar</t>
  </si>
  <si>
    <t>E. Proença/clim</t>
  </si>
  <si>
    <t>14h45 Dr Casacci/ mal au dos</t>
  </si>
  <si>
    <t>Alice, clé local meubles</t>
  </si>
  <si>
    <t>Chez M Bargeton/TV</t>
  </si>
  <si>
    <t>G.Giambra/cherche maïs</t>
  </si>
  <si>
    <t>9h Mr Barbe fin chantier terrasse</t>
  </si>
  <si>
    <t>Alice/clé</t>
  </si>
  <si>
    <t>On récupère Jean</t>
  </si>
  <si>
    <t>Ginette vient déjeuner</t>
  </si>
  <si>
    <t>Jean va dormir chez Alice et Simon</t>
  </si>
  <si>
    <t>BALS/pharmacie</t>
  </si>
  <si>
    <t>9h Alice récupère Jean</t>
  </si>
  <si>
    <t>Grand Optical- lun soleil/King Jouets</t>
  </si>
  <si>
    <t>M. Mathieu/couture pull Adam</t>
  </si>
  <si>
    <t>Fr va donner à manger à Mayou</t>
  </si>
  <si>
    <t>Marché Ayguinards/Chez Sandrine/Cash</t>
  </si>
  <si>
    <t>Alice déj à la maison/Simon et Jean à St Ismier</t>
  </si>
  <si>
    <t xml:space="preserve">St Mury puis Laval </t>
  </si>
  <si>
    <t>Chez Jean-Claude Jésior et Suzanne Holt</t>
  </si>
  <si>
    <t>12h Fr, kiné Cloé</t>
  </si>
  <si>
    <t>Fr biblio/BAL</t>
  </si>
  <si>
    <t>Alice clés/vont à Vaujany</t>
  </si>
  <si>
    <t>Poste 2 courriers/BALs</t>
  </si>
  <si>
    <t>15h Natacha Comboire</t>
  </si>
  <si>
    <t>Rideaux salon</t>
  </si>
  <si>
    <t>Alice/ étendoir</t>
  </si>
  <si>
    <t>Simon va à Sanary</t>
  </si>
  <si>
    <t>10h45 Alice amène Jean</t>
  </si>
  <si>
    <t>Jean déj avec nous, Alice déj avec une copine</t>
  </si>
  <si>
    <t>BAL/Déchett/Carrefour</t>
  </si>
  <si>
    <t>Diner pizza avec Alice et Jean</t>
  </si>
  <si>
    <t>Pharmacie/poche/N.Tinard</t>
  </si>
  <si>
    <t>Radio Plaine Fleurie</t>
  </si>
  <si>
    <t>10h15 Fr, AVF tricot</t>
  </si>
  <si>
    <t>14h Fr, radio Belledonne</t>
  </si>
  <si>
    <t>Hopital Couple enfant avec Alice,Jean</t>
  </si>
  <si>
    <t>Chez M. Chevalier</t>
  </si>
  <si>
    <t>Marché Ayguinards</t>
  </si>
  <si>
    <t>Eglise St Hughes</t>
  </si>
  <si>
    <t>St Pierre/patisserie</t>
  </si>
  <si>
    <t>Alice/frise</t>
  </si>
  <si>
    <t>Jean sort de l'hopital</t>
  </si>
  <si>
    <t>Copy Meylan/cartes-BAL-pharmacie</t>
  </si>
  <si>
    <t>15h Fr, kiné Chloé</t>
  </si>
  <si>
    <t>17h10 Dép Alice,Simon,Jean pour Vaison la Romaine</t>
  </si>
  <si>
    <t>19h Picnic aux Capucins</t>
  </si>
  <si>
    <t>Sandrine, Rémi et MH, Simona, Hermès, Lida</t>
  </si>
  <si>
    <t>Mme Bargeton part avec le Samu</t>
  </si>
  <si>
    <t>Aude/Adam/Lucy café à la maison</t>
  </si>
  <si>
    <t>Aude et Adam Carrefour</t>
  </si>
  <si>
    <t>16h30 Aude/Adam/Lucy partent</t>
  </si>
  <si>
    <t>12h Déj Wok Asia avec AAL Toffa, Fr</t>
  </si>
  <si>
    <t>11h Fr, échogr St Ismier</t>
  </si>
  <si>
    <t>BALS + BAL AVF</t>
  </si>
  <si>
    <t>Mc Donalds/wraps potatoes</t>
  </si>
  <si>
    <t>Primeur/Mbt-Dr Jourdan Jambon</t>
  </si>
  <si>
    <t>Chez Dr Jourdan-Jambon/ordonance Fr</t>
  </si>
  <si>
    <t>18h30 Arr B et MF Le Cam</t>
  </si>
  <si>
    <t>18h30 Fr, pharmacie pour attelle</t>
  </si>
  <si>
    <t>MAL linge au garage n°13 avec Simon puis ils vont à Alinéa avec Jean</t>
  </si>
  <si>
    <t>Carrefour(Aurélie)</t>
  </si>
  <si>
    <t>Déméngt Mendauca, 4ème étage,avec échelle, pour La Rochelle</t>
  </si>
  <si>
    <t>Alice amène Jean</t>
  </si>
  <si>
    <t>Alice et Simon recoivent Pierre</t>
  </si>
  <si>
    <t>Simon et Pierre vont au match de foot GF38 0 Ajaccio 1</t>
  </si>
  <si>
    <t>Alice va en ville, Jean dort à la maison</t>
  </si>
  <si>
    <t>Eglise St Hughes/Arcaba</t>
  </si>
  <si>
    <t>Pot chez Aude</t>
  </si>
  <si>
    <t>Diner avec Bet MF</t>
  </si>
  <si>
    <t>Diner à la maison avec B et MF</t>
  </si>
  <si>
    <t>Carrefour/plein, courses</t>
  </si>
  <si>
    <t>Déj Villard de Lans avec B et MF</t>
  </si>
  <si>
    <t>8h40 Dép B et MF</t>
  </si>
  <si>
    <t>Nettoyer garage et table</t>
  </si>
  <si>
    <t>16h Fr, kiné Chloé</t>
  </si>
  <si>
    <t>Fr, chez Mr Bargeton</t>
  </si>
  <si>
    <t>Livraison 14 malles Alice et Simon</t>
  </si>
  <si>
    <t>Aliceon va voir le garage n°13</t>
  </si>
  <si>
    <t>Laguna à Autodauphiné pour terminer la révision</t>
  </si>
  <si>
    <t>Récup Laguna/Carrefour</t>
  </si>
  <si>
    <t>MH Arnoult à la maison</t>
  </si>
  <si>
    <t>BALs/Bernadette Roux</t>
  </si>
  <si>
    <t>Fr, chez Alice et Simon/laurier,estragon</t>
  </si>
  <si>
    <t>Paiement corr activités</t>
  </si>
  <si>
    <t>Jean à la maison, Alice et Simon à Etoy Suisse pour voir des futons</t>
  </si>
  <si>
    <t>Colis Alice et Simon</t>
  </si>
  <si>
    <t>Courrier Liégeois/Guillemein/Tinard</t>
  </si>
  <si>
    <t>Courrier Mayet/Blanc, BALs</t>
  </si>
  <si>
    <t>Alice amène Jean et ils sortent</t>
  </si>
  <si>
    <t>9h15 Dr Descour</t>
  </si>
  <si>
    <t>Vaujany avec Bernard et Marie-France</t>
  </si>
  <si>
    <t>14h Juliette Perez et Clément/robes</t>
  </si>
  <si>
    <t>Diner avec B et MF, Alice, Jean</t>
  </si>
  <si>
    <t>Castorama/peinture table de nuit</t>
  </si>
  <si>
    <t>Juliette/essayage robes</t>
  </si>
  <si>
    <t>Jean revient et Alice et Simon vont ouvrir les malles</t>
  </si>
  <si>
    <t>Livraison frigo pour Alice et Simon</t>
  </si>
  <si>
    <t xml:space="preserve">Balade avec Jean vers le CC </t>
  </si>
  <si>
    <t>Alice et Simon récupèrent Jean</t>
  </si>
  <si>
    <t>Alice/robes</t>
  </si>
  <si>
    <t>Casto/carrefour/BALs en vélo</t>
  </si>
  <si>
    <t>Balade avec Jean et Fr/Marie Mathieu: fromage, laurier, estragon</t>
  </si>
  <si>
    <t>Apéro 48 ans mariage avec Alice, Simon, Jean</t>
  </si>
  <si>
    <t>11h05 Dép Meylan</t>
  </si>
  <si>
    <t>Alice et Simon vont au restau au Stade</t>
  </si>
  <si>
    <t>Val Thorens</t>
  </si>
  <si>
    <t>Déj à Les Menuires</t>
  </si>
  <si>
    <t>Balade Les Menuires</t>
  </si>
  <si>
    <t>Balade Moutiers</t>
  </si>
  <si>
    <t>18h Retour Meylan par RN</t>
  </si>
  <si>
    <t>BAL, Castorama</t>
  </si>
  <si>
    <t>Alice et Simon récupère Jean</t>
  </si>
  <si>
    <t>10h53 Il pleut juste un peu</t>
  </si>
  <si>
    <t>Déchetterie/congel avec Simon</t>
  </si>
  <si>
    <t>Descendre congélateur F Richard/ Balade au CC avec Jean</t>
  </si>
  <si>
    <t>19h45 So Krep avec Jacques et Monique</t>
  </si>
  <si>
    <t>18h30 Apéro à la maison avec J et M Picard, Alice, Simon, Jean</t>
  </si>
  <si>
    <t>Fr, CC et local AVF</t>
  </si>
  <si>
    <t>Alice/table de nuit de Jean</t>
  </si>
  <si>
    <t>Aurélie/Bon coin</t>
  </si>
  <si>
    <t>Fr, Ginette, Martine</t>
  </si>
  <si>
    <t>Jean à l a maison</t>
  </si>
  <si>
    <t>Chez Aurélie/vente lit</t>
  </si>
  <si>
    <t>Balade avec Jean CC et balançoire</t>
  </si>
  <si>
    <t>Balade Lac du Monteynard</t>
  </si>
  <si>
    <t>Simon récupère Jean</t>
  </si>
  <si>
    <t>18h30 Alice et Simon amène Jean</t>
  </si>
  <si>
    <t>et vont à Burger King et au ciné</t>
  </si>
  <si>
    <t>23h30 Alice et Simon récupèrent Jean</t>
  </si>
  <si>
    <t>Simon récupère chaise Jean</t>
  </si>
  <si>
    <t>Castorama/Répar IRobot</t>
  </si>
  <si>
    <t>Alice et Jean à la maison, Simon au match</t>
  </si>
  <si>
    <t>Reinstallation PC Alain</t>
  </si>
  <si>
    <t>Simon avec Jean récupère sacs de couchage</t>
  </si>
  <si>
    <t>Balade avec Jean aux parcs</t>
  </si>
  <si>
    <t>16h Alice et Simon amènent Jean et vont à St Bernard du Touvet pour le repas de mariage et pour la nuit</t>
  </si>
  <si>
    <t>Jean mange à la maison</t>
  </si>
  <si>
    <t>Balade avec Jean</t>
  </si>
  <si>
    <t>Alice et Simon récupèrent Jean et vont à la piscine chez Jacques et Monique</t>
  </si>
  <si>
    <t>10h30 Fr, kiné Remi</t>
  </si>
  <si>
    <t>17h30 Fr, kiné Remi</t>
  </si>
  <si>
    <t>Alice/essai robe Juliette</t>
  </si>
  <si>
    <t>15h Dép Alice, Simon, Jean pour chez Alex, La détourbe</t>
  </si>
  <si>
    <t>Courrier Liégeois/BAL/SG/Mayet</t>
  </si>
  <si>
    <t>Pharmacie/BAL</t>
  </si>
  <si>
    <t>Travaux 12 allée du Pré Blanc</t>
  </si>
  <si>
    <t>Pas d'eau</t>
  </si>
  <si>
    <t>Métro/Durbiano/pb fuite d'eau</t>
  </si>
  <si>
    <t>Inondation chez Aurélie</t>
  </si>
  <si>
    <t>Nathalie Liégeois/Cartes d'adhésion</t>
  </si>
  <si>
    <t>20h Diner Notte e di avec Sandrine</t>
  </si>
  <si>
    <t>Fr, local AVF permanence</t>
  </si>
  <si>
    <t>Courrier Mayet/piscine</t>
  </si>
  <si>
    <t>Aude amène Adam et Lucy et va voir Dr Schneider</t>
  </si>
  <si>
    <t>19h30 Diner chez Bée</t>
  </si>
  <si>
    <t>Eau dans fosses ascenseur</t>
  </si>
  <si>
    <t>Récup Fr et la roue Twingo</t>
  </si>
  <si>
    <t>Alice va à son appt Ile Verte</t>
  </si>
  <si>
    <t>Monter les 2 roues hiver Twingo à l'av</t>
  </si>
  <si>
    <t>Jean déj à la maison</t>
  </si>
  <si>
    <t>Aménagement appt Alice et Simon à l'Ile Verte</t>
  </si>
  <si>
    <t>Alice passe et va récupérer les clés de l'appt rue Farconnet</t>
  </si>
  <si>
    <t>Récup roues hiver Twingo</t>
  </si>
  <si>
    <t>17h30 Fr, Dr Jourdan Jambon/pneu avd crevé</t>
  </si>
  <si>
    <t>BAL, Imp ND-Echo du Habert</t>
  </si>
  <si>
    <t>Balade CC avec Jean</t>
  </si>
  <si>
    <t>Déj à la maison avec Alice et Simon</t>
  </si>
  <si>
    <t>Alice et Simon vont monter des meubles</t>
  </si>
  <si>
    <t>Uriage avec Jean/Manège</t>
  </si>
  <si>
    <t>Balade avec Jean au CC</t>
  </si>
  <si>
    <t>Déj avec marie et Jean</t>
  </si>
  <si>
    <t>A la maison de Alice et Simon</t>
  </si>
  <si>
    <t>avec Jean et Marie</t>
  </si>
  <si>
    <t>Remplir les voitures de cartons</t>
  </si>
  <si>
    <t>Diner à la maison avec Marie</t>
  </si>
  <si>
    <t>BAL,déchetterie x2</t>
  </si>
  <si>
    <t>Vallon</t>
  </si>
  <si>
    <t>Perraudin/Vogt</t>
  </si>
  <si>
    <t>Dist 17-21 av Vercors/BAL</t>
  </si>
  <si>
    <t>M.Mathieu/Gobron</t>
  </si>
  <si>
    <t>Barnet/Giraudon</t>
  </si>
  <si>
    <t>Aider à charger la voiture</t>
  </si>
  <si>
    <t>Alice, Simon, Jean vont dormir à leur maisonnette</t>
  </si>
  <si>
    <t>Balade vers CC avec Jean</t>
  </si>
  <si>
    <t xml:space="preserve">Bernadette Roux et Romain </t>
  </si>
  <si>
    <t>Appt Roux</t>
  </si>
  <si>
    <t>MQ/couverts</t>
  </si>
  <si>
    <t>19h30 Ciné plein air</t>
  </si>
  <si>
    <t>10h Giordano/VMC</t>
  </si>
  <si>
    <t>11h30 Fr, kiné Remi</t>
  </si>
  <si>
    <t>18h30 Alive vient chercher Jean</t>
  </si>
  <si>
    <t>Picnic Parc du Bruchet</t>
  </si>
  <si>
    <t>Pas de ciné/pluie</t>
  </si>
  <si>
    <t>9h30 Alice vient faire le ménage chez Richard avec Fr</t>
  </si>
  <si>
    <t>8h15 G.Giambra/rideaux salon, terrasse, mur</t>
  </si>
  <si>
    <t>Déj Wok Asia avec Alice</t>
  </si>
  <si>
    <t>Alice retourne chez elle</t>
  </si>
  <si>
    <t>Fr continue le ménage chez FR</t>
  </si>
  <si>
    <t>Frotter terrasse FR</t>
  </si>
  <si>
    <t>BALs, poste</t>
  </si>
  <si>
    <t>Bellini/Mayet/SG</t>
  </si>
  <si>
    <t>EchO-Leclercq</t>
  </si>
  <si>
    <t>Simon amène Jean, Fr CC avec Jean</t>
  </si>
  <si>
    <t>MQ/Renault-pneus Twingo</t>
  </si>
  <si>
    <t>Darty-robot/Carrefour</t>
  </si>
  <si>
    <t>Uriage/manège avec Jean</t>
  </si>
  <si>
    <t>9h30 Fr, tricot AVF</t>
  </si>
  <si>
    <t>Le chat à la maison</t>
  </si>
  <si>
    <t>Keria</t>
  </si>
  <si>
    <t>Stockoman</t>
  </si>
  <si>
    <t>Natacha/Maisons du Monde/Entrepot</t>
  </si>
  <si>
    <t>On amène Jean à sa maison, on récupère des cartons pour la déchatterie</t>
  </si>
  <si>
    <t>Déchetterie/Castorama</t>
  </si>
  <si>
    <t>Récupérer Twingo</t>
  </si>
  <si>
    <t>18h Cirque Zavatta avec Jean</t>
  </si>
  <si>
    <t>Achat billets cirque, BAL</t>
  </si>
  <si>
    <t>En ville/tasses café</t>
  </si>
  <si>
    <t>16h45 Alice amène Jean</t>
  </si>
  <si>
    <t>20h15 Mc Donalds</t>
  </si>
  <si>
    <t>10h45 Alice vient chercher Jean</t>
  </si>
  <si>
    <t>Promenade au toboggan</t>
  </si>
  <si>
    <t>Plaques interphone</t>
  </si>
  <si>
    <t>13h40 Sandrine/machine à coudre</t>
  </si>
  <si>
    <t>17h30 Les Négresses vertes à Uriage</t>
  </si>
  <si>
    <t xml:space="preserve">10h Vitrier crédence </t>
  </si>
  <si>
    <t>Pizza aux Béalières</t>
  </si>
  <si>
    <t>Barnet/courrier</t>
  </si>
  <si>
    <t>BAL, Mayet en vélo</t>
  </si>
  <si>
    <t>Fraysse, Horizon, BAL en Twingo</t>
  </si>
  <si>
    <t>Fr nettoie chaises terrasse FR</t>
  </si>
  <si>
    <t>14h30 F.Legait</t>
  </si>
  <si>
    <t>11h30 Fr, kiné Chloé/BAL</t>
  </si>
  <si>
    <t>17h MQ/prépa</t>
  </si>
  <si>
    <t>Benoit Liégeois/FFFD</t>
  </si>
  <si>
    <t>Alice, Simon, Jean à la maison/récup affaires dans l'appt et photo malles au garage</t>
  </si>
  <si>
    <t>14h Fr, Annie  Grand Place puis  scrabble</t>
  </si>
  <si>
    <t>14h Fr, Christelle Ortiz</t>
  </si>
  <si>
    <t>S. Bellini/dossier renf musc lundi-mardi</t>
  </si>
  <si>
    <t>Fr, CC/coriandre</t>
  </si>
  <si>
    <t>MQ/BALs</t>
  </si>
  <si>
    <t>Démoustication Ile Verte</t>
  </si>
  <si>
    <t>14h Alice et Fr vont à Grand Place</t>
  </si>
  <si>
    <t>Vélo/Horizons/BAL</t>
  </si>
  <si>
    <t>9h30 Salle Bérivière</t>
  </si>
  <si>
    <t>Dim malles Alice et Simon</t>
  </si>
  <si>
    <t>7h30 Prépa Forum avec F.Legait</t>
  </si>
  <si>
    <t>Natacha Comboire/rideaux salon</t>
  </si>
  <si>
    <t>Fr, chez S. Pasqualini puis Forum</t>
  </si>
  <si>
    <t>Décathlon/rép roue ar vélo</t>
  </si>
  <si>
    <t>Déj au Gymnase du Charlaix</t>
  </si>
  <si>
    <t>8h30 Forum des Associations Gymnase du Charlaix</t>
  </si>
  <si>
    <t>MQ/grande affiche</t>
  </si>
  <si>
    <t>Déj chez Jean Claude Gésior et Suzanne Holt à Laval</t>
  </si>
  <si>
    <t>20h Diner Le Petit Rocher avec R et MH Arnoult</t>
  </si>
  <si>
    <t>12h30 Déj JC Jésior/S.Holt à la maison</t>
  </si>
  <si>
    <t>Guillaume/mixeur</t>
  </si>
  <si>
    <t>16h45 Y,C,L et A Bouzargha</t>
  </si>
  <si>
    <t>9h45 Alice vient avec Jean</t>
  </si>
  <si>
    <t>11h50 Alice et Jean partent</t>
  </si>
  <si>
    <t>Fr, AVF local</t>
  </si>
  <si>
    <t>Grand Place/laine-BALs</t>
  </si>
  <si>
    <t>10h Alice vient avec Jean</t>
  </si>
  <si>
    <t>12h15 Alice et Jean partent</t>
  </si>
  <si>
    <t>Alice vend 2 malles</t>
  </si>
  <si>
    <t>Déj Ikéa avec Fr et Annie</t>
  </si>
  <si>
    <t>16h30 Belote/imp du Saule</t>
  </si>
  <si>
    <t>Fr et Annie Ikéa</t>
  </si>
  <si>
    <t>17h Fr, visite copropriété</t>
  </si>
  <si>
    <t>17h Installation inscriptions</t>
  </si>
  <si>
    <t>Alice vient pour les malles</t>
  </si>
  <si>
    <t>Aude arrive avec Adam et Lucy</t>
  </si>
  <si>
    <t>Balade en vélo avec Adam et Lucy</t>
  </si>
  <si>
    <t>11h Fr va à Carrefour</t>
  </si>
  <si>
    <t>Castorama/lampes</t>
  </si>
  <si>
    <t>Appt Richard/couvre-lit et porte</t>
  </si>
  <si>
    <t>Simon passe/malle,chaussons</t>
  </si>
  <si>
    <t>Guillaume met les rideaux dans le salon</t>
  </si>
  <si>
    <t>17h30 Alice et Simon amènent Jean</t>
  </si>
  <si>
    <t>9h40 Alice et Simon récupèrent Jean</t>
  </si>
  <si>
    <t>Fr, pharmacie et local AVF</t>
  </si>
  <si>
    <t>5ème chimio de Jean</t>
  </si>
  <si>
    <t>Botanic Montbonnot</t>
  </si>
  <si>
    <t>Les Bottes/ Chaussures Fr Geox noires</t>
  </si>
  <si>
    <t>20h Au clair de la lune/ Sandrine et Rémi/MH</t>
  </si>
  <si>
    <t>19h30 Rdv à la maison</t>
  </si>
  <si>
    <t>Picnic St Pierre à côté de la piscine</t>
  </si>
  <si>
    <t>Café chez Toffa</t>
  </si>
  <si>
    <t>Trampoline/Mario/Bar Johann</t>
  </si>
  <si>
    <t>Hopital voir Jean, Alice et Simon</t>
  </si>
  <si>
    <t>Diner à Mc Donalds Meylan</t>
  </si>
  <si>
    <t>12h15 Pilates bérivière</t>
  </si>
  <si>
    <t>14h Dessin enfants</t>
  </si>
  <si>
    <t>18h Langue des signes</t>
  </si>
  <si>
    <t>14h F. Legait/point pour la rentrée</t>
  </si>
  <si>
    <t>12h Fr, Dr Casacci Harmonie</t>
  </si>
  <si>
    <t>P.Bargeton cherche son père/Pompiers,Gendarmie casse la vitre</t>
  </si>
  <si>
    <t>BAL, chez André Bornard</t>
  </si>
  <si>
    <t>MQ/ info sur dessin, échecs</t>
  </si>
  <si>
    <t>La Twingo ne démarre pas/démarrage avec les cables sur la Laguna</t>
  </si>
  <si>
    <t>15h30 St Pierre récupérer Lucy</t>
  </si>
  <si>
    <t>A Carrefour de nouveau non démarrage/envoi Autodauphiné</t>
  </si>
  <si>
    <t>Fr, Carrefour/ pot Mc Donalds</t>
  </si>
  <si>
    <t>Courrier chez Mayet</t>
  </si>
  <si>
    <t>Fr, CC pressing</t>
  </si>
  <si>
    <t>Départ F. Legait</t>
  </si>
  <si>
    <t>11h Pot AG Jardins</t>
  </si>
  <si>
    <t>Fr au CC avec Lucy</t>
  </si>
  <si>
    <t>Déj avec Lucy</t>
  </si>
  <si>
    <t>Alice à la maison avec Jean</t>
  </si>
  <si>
    <t>18h45 Alice part avec Jean</t>
  </si>
  <si>
    <t>Ramener Lucy à St Pierre</t>
  </si>
  <si>
    <t>BAL/Broderie</t>
  </si>
  <si>
    <t>Fr, Christelle Ortiz/magasin Domène</t>
  </si>
  <si>
    <t>Alice, Simon et Jean</t>
  </si>
  <si>
    <t>9h E. Clary/base UQBGP</t>
  </si>
  <si>
    <t>12h15 Simon récupère Jean</t>
  </si>
  <si>
    <t>19h45 Rest Shiva avec Bées</t>
  </si>
  <si>
    <t>12h MQ/marche fermeture</t>
  </si>
  <si>
    <t>Fr, échange tasses café en ville</t>
  </si>
  <si>
    <t>Lumbin/Coupe Icare</t>
  </si>
  <si>
    <t>Le Versoud/Emmaus</t>
  </si>
  <si>
    <t>Route du C1</t>
  </si>
  <si>
    <t>F. Legait/dossiers dessin peinture</t>
  </si>
  <si>
    <t>MQ/tampons cartes d'adhésion</t>
  </si>
  <si>
    <t>Bubendorff/volet bureau chez Richard</t>
  </si>
  <si>
    <t>BAL, chez Mayet/2 incript</t>
  </si>
  <si>
    <t>17h30 Alice amène Jean</t>
  </si>
  <si>
    <t>20h15 Zumba/ renforcement musculaire</t>
  </si>
  <si>
    <t>Carrefour/Eau vivie/La Vie Claire</t>
  </si>
  <si>
    <t>Fr, CC avec Jean</t>
  </si>
  <si>
    <t>13h45 Dép Alice, Simon, Jean</t>
  </si>
  <si>
    <t>14h15 Fr va amener Marie à l'hopital</t>
  </si>
  <si>
    <t>BALs, MQ/dess peinture</t>
  </si>
  <si>
    <t>Marie dine avec nous</t>
  </si>
  <si>
    <t>Alice, Simon et Jean déj à la maison</t>
  </si>
  <si>
    <t>20h45 Gym aqua/démarrage cours 21h</t>
  </si>
  <si>
    <t>11h50 Eveil corporel</t>
  </si>
  <si>
    <t>et couture</t>
  </si>
  <si>
    <t>20h Langue des signes</t>
  </si>
  <si>
    <t>Courrier dans bal Alice et Simon</t>
  </si>
  <si>
    <t>17h30 Manga et BALs</t>
  </si>
  <si>
    <t>18h30 IQ/ Maupertuis avec Edgar</t>
  </si>
  <si>
    <t>9h15 Enterrement Colette Godet</t>
  </si>
  <si>
    <t>Grand Place/répa tel Fr</t>
  </si>
  <si>
    <t>Fr, mercière Corenc</t>
  </si>
  <si>
    <t>17h30 Echecs, BALs</t>
  </si>
  <si>
    <t>Mort de Chirac</t>
  </si>
  <si>
    <t>14h Coiffeur Grand Pré</t>
  </si>
  <si>
    <t>10h Local 41 av Vercors/aide Rémy/MQ photos et fer uqbgp</t>
  </si>
  <si>
    <t>Retour Carrefour</t>
  </si>
  <si>
    <t>Darty/achat centrale vapeur</t>
  </si>
  <si>
    <t>Centrale vapeur à MQ/ BALs</t>
  </si>
  <si>
    <t>18hRusse/clé</t>
  </si>
  <si>
    <t>Déj Café des Arts Mens</t>
  </si>
  <si>
    <t>Balade à Mens</t>
  </si>
  <si>
    <t>Lac Laffrey</t>
  </si>
  <si>
    <t>17h45 Portrait d'une jeune fille en feu</t>
  </si>
  <si>
    <t>avec Sandrine Rénnéis</t>
  </si>
  <si>
    <t>9h30 Alice amène Jean</t>
  </si>
  <si>
    <t>13h30 Durbiano/porte cave n°14</t>
  </si>
  <si>
    <t>N. Tinard/dossier 15h couture</t>
  </si>
  <si>
    <t>20h15 Zumba et renf musc avecEdgar</t>
  </si>
  <si>
    <t>Edgar à la maison</t>
  </si>
  <si>
    <t>9h Fr, Ecole Grand Pré/Lire et faire lire</t>
  </si>
  <si>
    <t>11h45 Fr, kiné Cloé</t>
  </si>
  <si>
    <t>Fr, déj Garden avec Annie</t>
  </si>
  <si>
    <t>15h Dess peint avec Edgar</t>
  </si>
  <si>
    <t>Fr, Annie Scrabble</t>
  </si>
  <si>
    <t>9h Fr, Dr Mansard</t>
  </si>
  <si>
    <t>11h45 Fr, kiné Chloé</t>
  </si>
  <si>
    <t>10h Fr, AVF permanence et CC</t>
  </si>
  <si>
    <t>14h Fr, Françoise Clary/tricot</t>
  </si>
  <si>
    <t>Mise en place crédence et plateau table de salon</t>
  </si>
  <si>
    <t>Dess enf et couture</t>
  </si>
  <si>
    <t>puis Repair Café/doss gymaqua mercredi puis pt avec Edgar au Garden</t>
  </si>
  <si>
    <t>Chez Alice</t>
  </si>
  <si>
    <t>Balade le long de l'Isère</t>
  </si>
  <si>
    <t>BAL, poste/courrier Resta</t>
  </si>
  <si>
    <t>14h15 Fr, en ville avec Marie</t>
  </si>
  <si>
    <t>MQ/peint auton/BPA</t>
  </si>
  <si>
    <t>15h Belote chez A. di Sante</t>
  </si>
  <si>
    <t>16h30 Alice et Simon amènent Jean</t>
  </si>
  <si>
    <t>Balade an draisienne avec Jean</t>
  </si>
  <si>
    <t>Balade en draisienne avec Jean</t>
  </si>
  <si>
    <t>11h30 Alice récupère Jean</t>
  </si>
  <si>
    <t>15h15 Ciné Alice et Le Maire/Chavant avec Jacques et Monique</t>
  </si>
  <si>
    <t>17h15 Fr, kiné Chloé</t>
  </si>
  <si>
    <t>18h Russe/tableau</t>
  </si>
  <si>
    <t>15h Rempl Dr Jourdan Jambon</t>
  </si>
  <si>
    <t>14h30 fr, marche avec AVF à St Ismier</t>
  </si>
  <si>
    <t>Fr, marche avec M. Mathieu</t>
  </si>
  <si>
    <t>Pharmacie/Opticien/lots belote/Marche</t>
  </si>
  <si>
    <t>15h A. di Santé-BALs</t>
  </si>
  <si>
    <t>12h45 Fr, Dr H. Casacci</t>
  </si>
  <si>
    <t>BAL/ Poste</t>
  </si>
  <si>
    <t>Tél S. Doué</t>
  </si>
  <si>
    <t>Chez Dr Jourdan Jambon/fermé</t>
  </si>
  <si>
    <t>Chez Dr Jourdan Jambon/ordonance</t>
  </si>
  <si>
    <t>Fr à pied au labo pour nouvelle prise de sang</t>
  </si>
  <si>
    <t>Carrefour puis je dépose Fr en ville avec Alice</t>
  </si>
  <si>
    <t>BALs en vélo, Mme Proença/guèpes, C. Mourier</t>
  </si>
  <si>
    <t>18h30 Fr revient avec Alice et Jean</t>
  </si>
  <si>
    <t>Fr va le promener en vélo</t>
  </si>
  <si>
    <t>Fr va promener Jean en vélo vers AVF</t>
  </si>
  <si>
    <t>11h45 Alice et Simon récupère Jean</t>
  </si>
  <si>
    <t>20h30 AG UQBGP au local AVF</t>
  </si>
  <si>
    <t>19h30 Prépas slle AVF</t>
  </si>
  <si>
    <t>Remise en place</t>
  </si>
  <si>
    <t>Ayguinards foire aux Champignons</t>
  </si>
  <si>
    <t>S. Bellini/inscriptions</t>
  </si>
  <si>
    <t>19h45 Fête AVF Décibeldonne</t>
  </si>
  <si>
    <t>Retour dapeaux local AVF</t>
  </si>
  <si>
    <t>Fr, chez Sandrine/fer</t>
  </si>
  <si>
    <t>Monestier/Vif</t>
  </si>
  <si>
    <t>Pot place St André Grenoble</t>
  </si>
  <si>
    <t>N.Liégeois/dossier gym aqua mardi et ultimate</t>
  </si>
  <si>
    <t>F. Legait/dossier langue des signes</t>
  </si>
  <si>
    <t>17h Fr, kiné Chloé</t>
  </si>
  <si>
    <t>17h30 Mme Panis Asparun MQ</t>
  </si>
  <si>
    <t>16h30 Fr, AVF dictée</t>
  </si>
  <si>
    <t>10h30 Chez Alice garder Jean</t>
  </si>
  <si>
    <t>12h30 Déj Fergus</t>
  </si>
  <si>
    <t>Uriage marche</t>
  </si>
  <si>
    <t>18h30 Concertation BHNS/Mairie</t>
  </si>
  <si>
    <t>17h Fr, AVF tricot</t>
  </si>
  <si>
    <t>F.Legait/inscrip lds</t>
  </si>
  <si>
    <t>Amie d'Aurélie à la maison</t>
  </si>
  <si>
    <t>Remplacement bloc secours 2ème étage</t>
  </si>
  <si>
    <t>Simon commence à travailler à Hervé Thermique SMH</t>
  </si>
  <si>
    <t>10h45 Fr, kiné Chloé</t>
  </si>
  <si>
    <t>16h Fr, kiné Mr Barbe</t>
  </si>
  <si>
    <t>Déchetterie/BALS/ courrier Coudert,retour projecteur</t>
  </si>
  <si>
    <t>Vizille/chevalet tableau</t>
  </si>
  <si>
    <t>Déchetterie/carton et chaise</t>
  </si>
  <si>
    <t>Déchetterie, BALs</t>
  </si>
  <si>
    <t>16h30 Belote place du Saule</t>
  </si>
  <si>
    <t>Chez Alice,Simon,Jean/courrier</t>
  </si>
  <si>
    <t>13h Déj Flunch Chambéry</t>
  </si>
  <si>
    <t>St Jean de Couz/MrMme Garin</t>
  </si>
  <si>
    <t>Balade St Laurent du Pont</t>
  </si>
  <si>
    <t>Achat wraps à McDO</t>
  </si>
  <si>
    <t>15h30 Fr, chez M.Mathieu avec Annie</t>
  </si>
  <si>
    <t>Carrefour, BALS</t>
  </si>
  <si>
    <t>Gymnase des Buclos/pluie</t>
  </si>
  <si>
    <t>9h30 On récupère Jean chez Alice</t>
  </si>
  <si>
    <t>Fr et Jean au CC</t>
  </si>
  <si>
    <t>Jean transfusion</t>
  </si>
  <si>
    <t>14h15 Fr, Dr Vinson ostéo</t>
  </si>
  <si>
    <t>13h30 Jean dort</t>
  </si>
  <si>
    <t>Pharmacie et vaccin grippe</t>
  </si>
  <si>
    <t>10h30 Concours Belote Décibeldonne</t>
  </si>
  <si>
    <t>Gym Ayguinards/Piscine Buclos</t>
  </si>
  <si>
    <t>11h Bérivière avec S.Bellini/BAL</t>
  </si>
  <si>
    <t>Vinoléa/MQ/BAL</t>
  </si>
  <si>
    <t>12h30 Pilates Ayguinards</t>
  </si>
  <si>
    <t>19h30 Pot Patrice/MQ</t>
  </si>
  <si>
    <t>Ramener Jean chez Alice, Simon</t>
  </si>
  <si>
    <t>10h Alice et Jean à la maison</t>
  </si>
  <si>
    <t>14h45 Alice et Jean partent</t>
  </si>
  <si>
    <t>19h Prépa salle</t>
  </si>
  <si>
    <t>MQ avec Edgar</t>
  </si>
  <si>
    <t>Plein Twingo/Carrefour</t>
  </si>
  <si>
    <t>14h30 Fr, Comboire avec S.Pasqualini</t>
  </si>
  <si>
    <t>Fr à pied à Carrefour</t>
  </si>
  <si>
    <t>Carrefour/Pasqualini</t>
  </si>
  <si>
    <t>Guillaume finit le travail dans la cuisine</t>
  </si>
  <si>
    <t>MQ/BALS/chute en vélo</t>
  </si>
  <si>
    <t>17h Alice et Simon amènent Jean</t>
  </si>
  <si>
    <t>Balade en draisienne</t>
  </si>
  <si>
    <t>Marché/Boulangerie</t>
  </si>
  <si>
    <t>Fr, balade avec Jean</t>
  </si>
  <si>
    <t>12h Déj avec Alice, Simon, Jean</t>
  </si>
  <si>
    <t>Alice, Simon Jean partent</t>
  </si>
  <si>
    <t>SMH 9 rue Bacloz</t>
  </si>
  <si>
    <t>14h Bureau UQBGP/MQ</t>
  </si>
  <si>
    <t xml:space="preserve">13h45 Fr, AVF café rencontre chez Geneviève </t>
  </si>
  <si>
    <t>11h20 Alice nous laisse ses 4 pneus été</t>
  </si>
  <si>
    <t>13h40 Alizé maintenance clim</t>
  </si>
  <si>
    <t>Vitre table salon/pas la bonne largeur</t>
  </si>
  <si>
    <t>MQ/réunion Asparun</t>
  </si>
  <si>
    <t>19h30 Fr, Dr Jourdan Jambon</t>
  </si>
  <si>
    <t>Passage FR, Adam, Lucy</t>
  </si>
  <si>
    <t>15h50 Arr FR, Adam, Lucy et Aude</t>
  </si>
  <si>
    <t>Nouveau tableau pour le cours et récupération de l'ancien tableau</t>
  </si>
  <si>
    <t>CC Buclos/attestation Di Bisceglie</t>
  </si>
  <si>
    <t>Fr, pharmacie/médicament rhumato</t>
  </si>
  <si>
    <t>16h Dr Schneider/ BALs</t>
  </si>
  <si>
    <t>18h Alice, Simon amènent Jean</t>
  </si>
  <si>
    <t>12h15 Alice et Simon récupèrent Jean</t>
  </si>
  <si>
    <t>Pharmacie en ville pour Fr</t>
  </si>
  <si>
    <t>Fr balade avec Jean</t>
  </si>
  <si>
    <t>Fr, FR, Adam, Lucy vont à Paquet Jardin</t>
  </si>
  <si>
    <t>19h Diner chez P et S Vincent</t>
  </si>
  <si>
    <t>Afrique du Sud 32 Angleterre 12</t>
  </si>
  <si>
    <t>7h45 M et MF Bée/voiture/croisière Antilles/USA</t>
  </si>
  <si>
    <t>Chez Jacques et Monique</t>
  </si>
  <si>
    <t>Photos du voyage en Grèce</t>
  </si>
  <si>
    <t>10h Chez Albert Rousseau</t>
  </si>
  <si>
    <t>MQ/ infiltrations, pb prises, pas de chauffage/BAL</t>
  </si>
  <si>
    <t>16h15 Fr, kiné Chloé</t>
  </si>
  <si>
    <t>2 rue Pré d'Elle</t>
  </si>
  <si>
    <t>Fr et FR Ikéa</t>
  </si>
  <si>
    <t xml:space="preserve">MQ chauffage/Gym Buclos </t>
  </si>
  <si>
    <t>Castorama/vis, douille,patins,</t>
  </si>
  <si>
    <t>14h50 Fr, Dr Terreaux rhumato</t>
  </si>
  <si>
    <t>17h Chez Alice avec FR</t>
  </si>
  <si>
    <t>BAL/Mairie</t>
  </si>
  <si>
    <t>Carrefour/MQ/BAL</t>
  </si>
  <si>
    <t>Fr au lit/mal au ventre, au dos</t>
  </si>
  <si>
    <t>13h30 Chez A.di Sante/transport cadeaux</t>
  </si>
  <si>
    <t>9h30 Alice et Jean à la maison</t>
  </si>
  <si>
    <t>Déj Mc Do à la maison</t>
  </si>
  <si>
    <t>Fr, Grand Place avec FR</t>
  </si>
  <si>
    <t>18h CA Lahgglo local</t>
  </si>
  <si>
    <t>10h Fr, kiné Mr Barbe</t>
  </si>
  <si>
    <t>14h30 Décibeldonne/implantation</t>
  </si>
  <si>
    <t>11h30 Alice, Simon,Jean à la maison</t>
  </si>
  <si>
    <t>13h30 Alice et Simon au Concours de Belote</t>
  </si>
  <si>
    <t>Rangement de Décibeldonne</t>
  </si>
  <si>
    <t>21h Retour à la maison</t>
  </si>
  <si>
    <t>11h45 Foire de Grenoble avec FR</t>
  </si>
  <si>
    <t>Déj Le Petit Breton</t>
  </si>
  <si>
    <t>16h Retour Meylan</t>
  </si>
  <si>
    <t>18h Réunion Copro à la maison</t>
  </si>
  <si>
    <t>10h30 Cérémonie Mairie</t>
  </si>
  <si>
    <t>19h30 Diner So Krep avec Arnoult et Réinnéis</t>
  </si>
  <si>
    <t>19h30 Diner So Krep Arnoult/Réinnéis</t>
  </si>
  <si>
    <t>On ramène Sandrine</t>
  </si>
  <si>
    <t>10h30 Concours belote à Décibeledonne avec Antoine di Santé</t>
  </si>
  <si>
    <t>Pot à la Mairie</t>
  </si>
  <si>
    <t>Départ FR pour La Bresse</t>
  </si>
  <si>
    <t>11h15, Fr, kiné Chloé</t>
  </si>
  <si>
    <t>17h30 Fr, kiné Mr Barbe 30'</t>
  </si>
  <si>
    <t>14h Fr, gynéco Mme Roux</t>
  </si>
  <si>
    <t>Fr, AVF boite aux lettres</t>
  </si>
  <si>
    <t>Clinique Belledonne docs IRM Fr</t>
  </si>
  <si>
    <t>7h50 Fr, IRM Belledonne</t>
  </si>
  <si>
    <t>Lidl SMH</t>
  </si>
  <si>
    <t>A. Rousseau/denrées pour le Point Alimentaire</t>
  </si>
  <si>
    <t>14h Point Alimentaire</t>
  </si>
  <si>
    <t>Stade et Taravo avec A.di Sante</t>
  </si>
  <si>
    <t>11h Eveil corporel puis 12h fermeture MQ</t>
  </si>
  <si>
    <t>14h Stade/CDC</t>
  </si>
  <si>
    <t>19h CDC/Decibeldonne</t>
  </si>
  <si>
    <t>Déposer Alice chez elle</t>
  </si>
  <si>
    <t>16h Hopital CE/Alice et Jean/7ème chimio</t>
  </si>
  <si>
    <t>11h15 Hopital voir Alice et Jean</t>
  </si>
  <si>
    <t>Fr, reste en ville</t>
  </si>
  <si>
    <t>Chez R. Blanc/dossier renf musc</t>
  </si>
  <si>
    <t>20h A. Ducrocq</t>
  </si>
  <si>
    <t>10h Fr, AVF accueil Maison de la Musique</t>
  </si>
  <si>
    <t>Fr, pot jardins</t>
  </si>
  <si>
    <t>AM Raiz à la maison</t>
  </si>
  <si>
    <t>Nettoyage palier</t>
  </si>
  <si>
    <t>Casino/Décathlon</t>
  </si>
  <si>
    <t>Saint Romans/salon des créateurs</t>
  </si>
  <si>
    <t>St Marcellin/patisserie</t>
  </si>
  <si>
    <t>Arrêt autoroute Voreppe</t>
  </si>
  <si>
    <t>Batiment Schneider Presqu'ile</t>
  </si>
  <si>
    <t>Alice, Simon, Jean à St Pierre</t>
  </si>
  <si>
    <t>Carrefour, BPA/remise</t>
  </si>
  <si>
    <t>13h Fr, kiné Chloé/BAL</t>
  </si>
  <si>
    <t>Courrier allée des Eyminées</t>
  </si>
  <si>
    <t>Café/crèpes avec Fr en ville</t>
  </si>
  <si>
    <t>Fr, déj en ville</t>
  </si>
  <si>
    <t>MQ/Cartes</t>
  </si>
  <si>
    <t>Fr, cours couture/veste Simon</t>
  </si>
  <si>
    <t>20h15 Projet urbain Décibeldonne</t>
  </si>
  <si>
    <t>Fr, AVF tricot et Alexandre</t>
  </si>
  <si>
    <t>13h45 Fr, Annie et Marie/dessert</t>
  </si>
  <si>
    <t>17h30 Manga et tableau/projecteur</t>
  </si>
  <si>
    <t>Marché de Noël</t>
  </si>
  <si>
    <t>Anniv Edgar</t>
  </si>
  <si>
    <t>14h Com élections Béalières</t>
  </si>
  <si>
    <t>Carrefour/caeaux Adam,Lucy</t>
  </si>
  <si>
    <t>9h20 Fr, échographie St Ismier</t>
  </si>
  <si>
    <t>19h30 Diner Notte e Di/Arnoult</t>
  </si>
  <si>
    <t>Grand Place avec Jean</t>
  </si>
  <si>
    <t>Retour par la ville</t>
  </si>
  <si>
    <t>Chez Sandrine pour le chat</t>
  </si>
  <si>
    <t>Balade au CC avec Jean</t>
  </si>
  <si>
    <t>St Pierre/Aude et Lucy puis Johann et Adam</t>
  </si>
  <si>
    <t>12h50 Fr, lecture</t>
  </si>
  <si>
    <t>Nettoyage escalier</t>
  </si>
  <si>
    <t>18h30 Fr, kiné Mr Barbe 45'</t>
  </si>
  <si>
    <t>20h Alexandre et Marion/dessert</t>
  </si>
  <si>
    <t>18h30 Fr, kiné Mr Barbe</t>
  </si>
  <si>
    <t>Fr, en ville cadeaux</t>
  </si>
  <si>
    <t>Café avec Fr en ville</t>
  </si>
  <si>
    <t>MQ/dessin peinture</t>
  </si>
  <si>
    <t>Lavage Scenic Bée</t>
  </si>
  <si>
    <t>18h10 Retour M et MF Bée</t>
  </si>
  <si>
    <t>G. Giambra/dessus WC</t>
  </si>
  <si>
    <t>Castorama/abattant WC</t>
  </si>
  <si>
    <t>17h Dép Alice et Jean</t>
  </si>
  <si>
    <t>14h Fr, Mme Tournegros/psy</t>
  </si>
  <si>
    <t>16h30 Alice et Simon amène Jean</t>
  </si>
  <si>
    <t>20h UC avec Edgar à l'Entourloupe</t>
  </si>
  <si>
    <t>Castorama/2ème abattant WC</t>
  </si>
  <si>
    <t>G.Giambra/montage abattant WC</t>
  </si>
  <si>
    <t>20h CA UQBGP/JC Peyrin</t>
  </si>
  <si>
    <t>11h30 Arr Alice et Jean/ livraison et pose plaque de la table du salon</t>
  </si>
  <si>
    <t>Castorama/déchetterie/Carrefour</t>
  </si>
  <si>
    <t>Fr, en ville Caserne de Bonne</t>
  </si>
  <si>
    <t>Café à la Boulangerie CC Buclos avec Edgar</t>
  </si>
  <si>
    <t>G. Giambra/nettoyeur à vapeur Karcher</t>
  </si>
  <si>
    <t>BAL/Bibli/déchetterie</t>
  </si>
  <si>
    <t>16h30 Alice amène Jean</t>
  </si>
  <si>
    <t>Diner Mc Do à la maison</t>
  </si>
  <si>
    <t>11h30 Alice vient chercher Jean</t>
  </si>
  <si>
    <t>15h15 Chavant "Joyeuse retraite"</t>
  </si>
  <si>
    <t>19h Spectacle AVF-UQBGP</t>
  </si>
  <si>
    <t>Alice vient chercher des choses oubliées: biberons, lampe</t>
  </si>
  <si>
    <t>18h30 Fr, kiné Mr Barbe 30'</t>
  </si>
  <si>
    <t>Auréle/sac du congélateur</t>
  </si>
  <si>
    <t>Chez B.Perraudin/clé MQ</t>
  </si>
  <si>
    <t>Rdv Pollard/clé Torx</t>
  </si>
  <si>
    <t>Mme Mallet/nettoyeur vapeur</t>
  </si>
  <si>
    <t>10h45 Cérémonie P.Bargues ND Plaine Fleurie</t>
  </si>
  <si>
    <t>19h30 Picards,Bées diner à la maison</t>
  </si>
  <si>
    <t>Schmidt/poubelle</t>
  </si>
  <si>
    <t>Fromager Plaine Fleurie</t>
  </si>
  <si>
    <t>16h30 Alice et Jean à la maison</t>
  </si>
  <si>
    <t>19h10 Alice et Jean partent</t>
  </si>
  <si>
    <t>Grève nationale</t>
  </si>
  <si>
    <t>18h30 Echecs</t>
  </si>
  <si>
    <t>11h Mme Prallet/MQ puis tableau au 41 av du Vercors</t>
  </si>
  <si>
    <t>Marche à Meylan</t>
  </si>
  <si>
    <t>M.Mathieu/courrier chez M.Bonnefond</t>
  </si>
  <si>
    <t>17h30 Réunion tennis mairie</t>
  </si>
  <si>
    <t>9h45 Alice nous amène Jean</t>
  </si>
  <si>
    <t>Jean mange avec nous</t>
  </si>
  <si>
    <t>18hAlice part avec Jean</t>
  </si>
  <si>
    <t>7h Installation marché de Noël CC Buclos</t>
  </si>
  <si>
    <t>10h Début marché de Noël</t>
  </si>
  <si>
    <t>12h30 Déj L'entourloupe avec E et F Clary</t>
  </si>
  <si>
    <t>Fin marché de Noël</t>
  </si>
  <si>
    <t>Démontage</t>
  </si>
  <si>
    <t>Pot à la maison avec E et F Clry</t>
  </si>
  <si>
    <t>17h15 Clé salle 41 av Vercors à J.Vasquez</t>
  </si>
  <si>
    <t>15h30 Réunion avec Edgar,Joël et Myriam Gamot</t>
  </si>
  <si>
    <t>Déj Le Coq Hardi</t>
  </si>
  <si>
    <t>Livres chez Bodiglio, BAL, gymnase des Buclos</t>
  </si>
  <si>
    <t>20h15 Zumba Jihane Janin</t>
  </si>
  <si>
    <t>19h Com élections Béalières</t>
  </si>
  <si>
    <t>19h30 Livraison Thiriet</t>
  </si>
  <si>
    <t>Alice et Jean passent à la maison</t>
  </si>
  <si>
    <t>Café Géant</t>
  </si>
  <si>
    <t>Festi Dream/carte anniv</t>
  </si>
  <si>
    <t>14h Maison des Horizons</t>
  </si>
  <si>
    <t>Proença,Bargeton</t>
  </si>
  <si>
    <t>12h30 Manuela</t>
  </si>
  <si>
    <t>12h Déj avec Alice, Simon Jean, Catherine,François/ anniv Alice</t>
  </si>
  <si>
    <t>Fr, va marcher avec Marie</t>
  </si>
  <si>
    <t>BAL/Dr Terreaux/Dr Jourdan-Jambon/Poste</t>
  </si>
  <si>
    <t>18h Fr, kiné Mr Barbe 45'</t>
  </si>
  <si>
    <t xml:space="preserve">14h Fr, kiné Mr Barbe </t>
  </si>
  <si>
    <t>10h30 Fr, kiné Mr Barbe 30'</t>
  </si>
  <si>
    <t>14h Fr, kiné Mr Barbe</t>
  </si>
  <si>
    <t>11h30 Fr, kiné Mr Barbe</t>
  </si>
  <si>
    <t>12h Déj Marmitons/Lahgglo avec Janig Mouro, Alain Lauriot, Maurice Ozil, Marc Nouvellon</t>
  </si>
  <si>
    <t>Fr, déj Carrefour</t>
  </si>
  <si>
    <t>14h30 Fr, AVF café rencontre au local</t>
  </si>
  <si>
    <t>Changement pour pneux hiver Laguna</t>
  </si>
  <si>
    <t>12h Déj chez C.Jonville</t>
  </si>
  <si>
    <t>Gonflage pneus Laguna</t>
  </si>
  <si>
    <t>Alice et Simon s'en vont et nous laisse Jean</t>
  </si>
  <si>
    <t>Déj Le Malissard/St Pierre de Chartreuse</t>
  </si>
  <si>
    <t>Autostop Franck Derrien</t>
  </si>
  <si>
    <t>11h30 Alice vient récupérer Jean</t>
  </si>
  <si>
    <t>avec aussi Alice, Simon, Jean</t>
  </si>
  <si>
    <t>Chez Aude et Johann/anniv Johann 41 ans et Alice 37 ans</t>
  </si>
  <si>
    <t>20h30 A.Roumanoff PassRL Voiron</t>
  </si>
  <si>
    <t>BPA/Carrefour/BAL</t>
  </si>
  <si>
    <t>12h40 Fr, Dr Terreaux</t>
  </si>
  <si>
    <t>Mc Donalds/wraps frites</t>
  </si>
  <si>
    <t>14h Fr, avec Mme Moiroud en ville</t>
  </si>
  <si>
    <t>23h30 Retour Meylan</t>
  </si>
  <si>
    <t>11h15 Chez Alice</t>
  </si>
  <si>
    <t>J et C Picard ramène Fr de la ville et prenne un pot</t>
  </si>
  <si>
    <t>14h40 Fr, couture</t>
  </si>
  <si>
    <t>10h Fr, marché et AVF</t>
  </si>
  <si>
    <t>Ouvrir portes MQ pour couture, BAL</t>
  </si>
  <si>
    <t>18h30 Comité Déchets</t>
  </si>
  <si>
    <t>MQ verres, assiettes, serviettes pour pot Russe</t>
  </si>
  <si>
    <t>Aigle/Burton/Galeries/Thierry</t>
  </si>
  <si>
    <t>Déj Linets</t>
  </si>
  <si>
    <t>Ploussu*</t>
  </si>
  <si>
    <t>Mise au green/Caserne de Bonne</t>
  </si>
  <si>
    <t>Ploussu/achat parka/Mathilde/café/Ikea/Décor discount</t>
  </si>
  <si>
    <t>M. Ozil/retour chariot</t>
  </si>
  <si>
    <t>12h30 Coiffeur Naléa</t>
  </si>
  <si>
    <t>20h Diner à la maison avec F.Toffa</t>
  </si>
  <si>
    <t>MQ/assiettes,serviettes/doc Cine</t>
  </si>
  <si>
    <t>Sandrine Réinnéis</t>
  </si>
  <si>
    <t>Maxence patissier</t>
  </si>
  <si>
    <t>19h30 Film Proxima au Club avec S. Réinnéis (en bus)</t>
  </si>
  <si>
    <t>Pot au Marché de Noël</t>
  </si>
  <si>
    <t>Fr, Piqure xolair Mr Proença</t>
  </si>
  <si>
    <t>St Pierre/cadeaux Adam,Lucy</t>
  </si>
  <si>
    <t>Retour par St Laurent du Pont</t>
  </si>
  <si>
    <t>Chez Sandrine/pain d'épice</t>
  </si>
  <si>
    <t>Diner et 2 films à la maison avec Sandrine Réinnéis</t>
  </si>
  <si>
    <t>Wasabi</t>
  </si>
  <si>
    <t>Urgences ophtalmiques 8ème étage tour Chartreuse</t>
  </si>
  <si>
    <t>13h Urgences ophtalmiques 8ème étage tour Chartreuse</t>
  </si>
  <si>
    <t>BPA, Carrefour</t>
  </si>
  <si>
    <t>Fr, quitte hopital</t>
  </si>
  <si>
    <t>Poste/Carrefour/Maxence/Paquet</t>
  </si>
  <si>
    <t>1h30 Retour Meylan</t>
  </si>
  <si>
    <t>Déj Chamroussien Chamrousse</t>
  </si>
  <si>
    <t>Café chez Paul et Marie</t>
  </si>
  <si>
    <t>Balade à Chamrousse</t>
  </si>
  <si>
    <t>Prép salades de fruits</t>
  </si>
  <si>
    <t>Mme Lacombe</t>
  </si>
  <si>
    <t>16h30 Simon amène Jean</t>
  </si>
  <si>
    <t>11h30 Alice,Simon et Jean reviennent</t>
  </si>
  <si>
    <t>Alice et Simon vont à St Ismier pour les anniv de Edouard et Nathan</t>
  </si>
  <si>
    <t>S. Bellini/facture corde rando</t>
  </si>
  <si>
    <t>Mr et Mme Ferri</t>
  </si>
  <si>
    <t>14h Aude arrive avec Adam et Lucy</t>
  </si>
  <si>
    <t>Cadeaux de Noël</t>
  </si>
  <si>
    <t>17h45 Dép Aude, Adam, Lucy</t>
  </si>
  <si>
    <t>7h10 Urgences ophtalmiques 8ème étage tour Chartreuse</t>
  </si>
  <si>
    <t>9h15 Retour Meylan</t>
  </si>
  <si>
    <t>Panne serveur principal de Free, échange prévu jeudi ou vendredi</t>
  </si>
  <si>
    <t>14h F et E Clary</t>
  </si>
  <si>
    <t>Carrefour puis Super U Biviers</t>
  </si>
  <si>
    <t>Simon et François de retour vers minuit</t>
  </si>
  <si>
    <t>BAL MQ</t>
  </si>
  <si>
    <t>Diner Réveillon chez Alice et Jean, Simon chez sa mère à St Ismier</t>
  </si>
  <si>
    <t>15h30 Alice et Simon amène,t Jean</t>
  </si>
  <si>
    <t>Grand Place avec Jean/manège</t>
  </si>
  <si>
    <t>1h30 On va se coucher</t>
  </si>
  <si>
    <t>Ramener Marie chez elle</t>
  </si>
  <si>
    <t>Jean dine et dort à la maison</t>
  </si>
  <si>
    <t>Diner de Réveillon avec Jean et Marie Mathieu</t>
  </si>
  <si>
    <t>La Noisette/galette des rois</t>
  </si>
  <si>
    <t>15h R et MH Arnoult</t>
  </si>
  <si>
    <t>Petite promenade avec Jean</t>
  </si>
  <si>
    <t>12h Alice récupère Jean</t>
  </si>
  <si>
    <t>Fr, Banque pour cash</t>
  </si>
  <si>
    <t>20h UQBGP bureau/MQ</t>
  </si>
  <si>
    <t>14h IQ Elections Béalières</t>
  </si>
  <si>
    <t>10h45 Livraison serveur Free</t>
  </si>
  <si>
    <t>Carrefour Echirolles</t>
  </si>
  <si>
    <t>Grand Place/Fr cherche manteau</t>
  </si>
  <si>
    <t>Botanic</t>
  </si>
  <si>
    <t>Chez J et M Picard avec M et MF Bée</t>
  </si>
  <si>
    <t>Déj Crèperie de l'Ours Villard de Lans</t>
  </si>
  <si>
    <t>Balade à Villard</t>
  </si>
  <si>
    <t>Balade à Lans en Vercors</t>
  </si>
  <si>
    <t>Appel What'sApp Alice Jean</t>
  </si>
  <si>
    <t>Diner chez Aurélie</t>
  </si>
  <si>
    <t>Pot chez Aurélie Ducrocq</t>
  </si>
  <si>
    <t>11h Hopital voir Jean et Alice</t>
  </si>
  <si>
    <t>12h Jean à l'hopital pour sa 9ème chimio</t>
  </si>
  <si>
    <t>Simon dort avec Jean</t>
  </si>
  <si>
    <t>Alice dort avec Jean</t>
  </si>
  <si>
    <t>14h Nuit de l'eau</t>
  </si>
  <si>
    <t>17h30 Piscine/chiffres/armoire</t>
  </si>
  <si>
    <t>17h Dr Moiroud</t>
  </si>
  <si>
    <t>12h Fr, déj avec Annie puis Ikéa</t>
  </si>
  <si>
    <t>MQ/BALS</t>
  </si>
  <si>
    <t xml:space="preserve">12h Déj La Marine  Uriage avec Alice et Jean </t>
  </si>
  <si>
    <t>12h Fr, déj avec Marie-Odile Baillaud en ville</t>
  </si>
  <si>
    <t>11h15 Je dépose Fr au centre ville</t>
  </si>
  <si>
    <t>BALs/SG</t>
  </si>
  <si>
    <t>10h Alice et Jean vont à Grand Place avec Fr/achat manteau</t>
  </si>
  <si>
    <t>15h15 C. Jonville à la maison /kouign amann</t>
  </si>
  <si>
    <t>9h45 Alice amène Jean</t>
  </si>
  <si>
    <t>Alinéa/assiettes,mugs,sets</t>
  </si>
  <si>
    <t>Autres magasins</t>
  </si>
  <si>
    <t>et va faire des courses</t>
  </si>
  <si>
    <t>14h Alice et Jean partent</t>
  </si>
  <si>
    <t>11h Aude amène Adam</t>
  </si>
  <si>
    <t>Bowling Echirolles</t>
  </si>
  <si>
    <t>Pot à Mc Donalds</t>
  </si>
  <si>
    <t>Bonbon boulangerie</t>
  </si>
  <si>
    <t>Balade dans parc Vizille</t>
  </si>
  <si>
    <t>Passage par la maison/livre Adam</t>
  </si>
  <si>
    <t>MQ/couture-B.Perraudin/clés MQ</t>
  </si>
  <si>
    <t>12h Fr, déj avec Annie</t>
  </si>
  <si>
    <t>15h30 Alice amène Jean</t>
  </si>
  <si>
    <t>Jean dort à la maison/"terreurs nocturnes"?</t>
  </si>
  <si>
    <t>G. Giambra/pouvoir AG les Terrasses</t>
  </si>
  <si>
    <t>16h15 IQ Béalières/élections</t>
  </si>
  <si>
    <t>20h Ecrin Vert/MQ</t>
  </si>
  <si>
    <t>16h30 Fr, Dr Moiroud/mal œil droit</t>
  </si>
  <si>
    <t>CC boucherie</t>
  </si>
  <si>
    <t>16h Elections IQ Béalières</t>
  </si>
  <si>
    <t>Chez Liégeois/incriptions gym aqua</t>
  </si>
  <si>
    <t>19h Vœux O Véran/Stade des Alpes</t>
  </si>
  <si>
    <t>Diner à la maison avec Adam</t>
  </si>
  <si>
    <t>18h Dép Meylan</t>
  </si>
  <si>
    <t>Diner Mc Donalds Voiron</t>
  </si>
  <si>
    <t>20h Jérome Commandeur</t>
  </si>
  <si>
    <t xml:space="preserve">u </t>
  </si>
  <si>
    <t>Carrefour/BALs</t>
  </si>
  <si>
    <t>Biblio/nuit de la lecture</t>
  </si>
  <si>
    <t>Visite aéroport Aix-Chambéry</t>
  </si>
  <si>
    <t>Balade Petit port et grand port d'Aix</t>
  </si>
  <si>
    <t>Pot à la Rotonde Aix</t>
  </si>
  <si>
    <t>18h30 Mr Blanc avec UQ au LCR la Praly</t>
  </si>
  <si>
    <t>10h Alice amène Jean</t>
  </si>
  <si>
    <t>Courrier Mme Chiocchetta/BAL</t>
  </si>
  <si>
    <t>18h30 On dépose Jean chez lui</t>
  </si>
  <si>
    <t>Mc Donalds à emporter</t>
  </si>
  <si>
    <t>10h Fr Mr Barbe</t>
  </si>
  <si>
    <t>Fr, Grand Place avec Annie</t>
  </si>
  <si>
    <t>19h55  S. Réinnéis à diner, Sandrine nous apprend qu'elle va aller habiter en région parisienne dans quelques mois</t>
  </si>
  <si>
    <t>14h30 Alice et Jean</t>
  </si>
  <si>
    <t>Alice nous dépose en ville</t>
  </si>
  <si>
    <t>Alice nous récupère en ville/blocage bus</t>
  </si>
  <si>
    <t>Pot chez E et F Clary</t>
  </si>
  <si>
    <t>Fr, tricot AVF</t>
  </si>
  <si>
    <t>Pressing Plaine Fleurie</t>
  </si>
  <si>
    <t>E. Clary tisane à la maison</t>
  </si>
  <si>
    <t>Fleuriste Monceau Béalères</t>
  </si>
  <si>
    <t>11h45 Alice, Simon, Jean déjeunent à la maison</t>
  </si>
  <si>
    <t>Alice et Simon rentrent chez eux</t>
  </si>
  <si>
    <t>Balade à Meylan avec Jean</t>
  </si>
  <si>
    <t>On ramène Jean chez lui</t>
  </si>
  <si>
    <t>13h20 Alice amène Jean</t>
  </si>
  <si>
    <t>13h50 Alice va à Maupertuis pour vendre des vêtements à Andrea</t>
  </si>
  <si>
    <t>16h45 Alice part avec Jean</t>
  </si>
  <si>
    <t>Fr à MQ/couture</t>
  </si>
  <si>
    <t>14h30 Arrivée de Françoise et Jean-Pierre Richard</t>
  </si>
  <si>
    <t>Chez PP pour pb informatique</t>
  </si>
  <si>
    <t>Diner à la maison avec FR et JP</t>
  </si>
  <si>
    <t>Fr au marché et à AVF</t>
  </si>
  <si>
    <t>Fr à Carrefour avec Annie</t>
  </si>
  <si>
    <t>MQ/EC-Edgar/café</t>
  </si>
  <si>
    <t>MQ/ vérif chauffage</t>
  </si>
  <si>
    <t>Chez FR/pb Eaux de Grenoble</t>
  </si>
  <si>
    <t>MQ/veste Fr, N.Tinard</t>
  </si>
  <si>
    <t>JP.Richard/paiement Eaux de Grenoble</t>
  </si>
  <si>
    <t>19h Fr, conférence Ulysse à AVF</t>
  </si>
  <si>
    <t>19h30 So Krep avec Sandrine, Rémi, MH</t>
  </si>
  <si>
    <t>Fr, pharmacie/CC</t>
  </si>
  <si>
    <t>JP Richard/chèque Eaux de Grenoble</t>
  </si>
  <si>
    <t>Fr va en ville avec FR</t>
  </si>
  <si>
    <t>BALs, Carrefour, MQ/plastic</t>
  </si>
  <si>
    <t>17h30 Precious plastic avec Najoua et Esteban</t>
  </si>
  <si>
    <t>14h Fr, coiffeur La Revirée</t>
  </si>
  <si>
    <t>Johann et FR en bas/départ Lucy</t>
  </si>
  <si>
    <t>Tisane à la maison, ramener Sandrine</t>
  </si>
  <si>
    <t>Minuit, La Grande Bretagne quitte l'Union Européenne</t>
  </si>
  <si>
    <t>11h30 Chez Marcelle Sala</t>
  </si>
  <si>
    <t>12h15 Le Cinq avec Marcelle Sala</t>
  </si>
  <si>
    <t>20h Rdv arrêt Le Bret</t>
  </si>
  <si>
    <t>15h45 Je voudrais que quelqu'un…</t>
  </si>
  <si>
    <t>à Chavant</t>
  </si>
  <si>
    <t>10h Alice arrive avec Jean</t>
  </si>
  <si>
    <t>Départ FR et JP</t>
  </si>
  <si>
    <t>Départ Alice et Jean</t>
  </si>
  <si>
    <t>15h Fr, kiné Mr Barbe</t>
  </si>
  <si>
    <t>17h30 Fr, kiné Mr Barbe</t>
  </si>
  <si>
    <t>12h50 Fr, kiné Chloé</t>
  </si>
  <si>
    <t>Fr, déj chez Enzo Béalières avec Annie</t>
  </si>
  <si>
    <t>12h30 Fr, Dr Mazeau/mal dents à droite</t>
  </si>
  <si>
    <t>Fr, pharmacie, chez FR</t>
  </si>
  <si>
    <t>Fr, Annie pharmacie et à la maison</t>
  </si>
  <si>
    <t>11h30 C. Jonville/marché St Ismier</t>
  </si>
  <si>
    <t>Déj à la maison avec C. Jonville</t>
  </si>
  <si>
    <t>BALS/dimensions MQ</t>
  </si>
  <si>
    <t>17h Fr, tricot AVF</t>
  </si>
  <si>
    <t>19h Diner chez Bée</t>
  </si>
  <si>
    <t>Fr et JP viennent pour l'apéro</t>
  </si>
  <si>
    <t>Déj avec JP, FR, Alice et Jean</t>
  </si>
  <si>
    <t>11h on récupère Jean chez Alice</t>
  </si>
  <si>
    <t>Balade à Vizille avec Jean</t>
  </si>
  <si>
    <t>21h Match Rugby France 24 - Angleterre 29 avec A di Sante</t>
  </si>
  <si>
    <t>Fr, AVF et CC puis Audrey et Ninon</t>
  </si>
  <si>
    <t>11h Arr Younès, Caroline, Adam</t>
  </si>
  <si>
    <t>12h45 Déj Asia Wok</t>
  </si>
  <si>
    <t>A la maison avec Younès, Caroline, Adam</t>
  </si>
  <si>
    <t>17h Simon nous amène Jea,</t>
  </si>
  <si>
    <t>17h130 Départ Younès, Caroline, Adam</t>
  </si>
  <si>
    <t>Carrefour, Jean dine à la maison</t>
  </si>
  <si>
    <t>On joue au Rummikub avec FR et JP</t>
  </si>
  <si>
    <t>FR amène 2 vases</t>
  </si>
  <si>
    <t>11h J. Hours à la Maison de la Musique</t>
  </si>
  <si>
    <t>Jean fait la sieste</t>
  </si>
  <si>
    <t>Uriage puis Grand Place avec Jean/manège</t>
  </si>
  <si>
    <t>18h15 Alice et Simon récupère Jean</t>
  </si>
  <si>
    <t>Mc Donalds pour diner à la maison</t>
  </si>
  <si>
    <t>Départ pour La Bresse de FR et JP</t>
  </si>
  <si>
    <t>Balade Chamrousse</t>
  </si>
  <si>
    <t>17h15 Meylan</t>
  </si>
  <si>
    <t>Paquet Jardin/plante Bée</t>
  </si>
  <si>
    <t>18h40 Fr, chez Proença/xolair</t>
  </si>
  <si>
    <t>8h30 Fr, Dr Mansard</t>
  </si>
  <si>
    <t>puis balade à Meylan avec Fr, BALs, SG</t>
  </si>
  <si>
    <t>Edgar tisane à la maison</t>
  </si>
  <si>
    <t>18h30 CU Déchets</t>
  </si>
  <si>
    <t>Boulangerie/Edgar</t>
  </si>
  <si>
    <t>MQ avec Edgar/spots, BAL</t>
  </si>
  <si>
    <t>Fr déj avec Annie à Grand Place</t>
  </si>
  <si>
    <t>Fr, mercerie de Corenc</t>
  </si>
  <si>
    <t>11h Eveil corporel/J.Michalowicz/Edgar/paiement Mme Bonnemain</t>
  </si>
  <si>
    <t>Grand Place/Phildar</t>
  </si>
  <si>
    <t>S. Dereymez/réparation fuite robinet évier</t>
  </si>
  <si>
    <t>Dans la nuit Jean a de la fièvre 38,7°C et est hospitalisé</t>
  </si>
  <si>
    <t>Installer les chaises et tables à MQ avec Edgar</t>
  </si>
  <si>
    <t>Installer tentures et nappes</t>
  </si>
  <si>
    <t>Café à l'Entourloupe</t>
  </si>
  <si>
    <t>Arrivée de la troupe, modif tables</t>
  </si>
  <si>
    <t>F. Clary à la maison</t>
  </si>
  <si>
    <t>Diner partagé à AVF</t>
  </si>
  <si>
    <t>Mise en place des tables et chaises à la MQ</t>
  </si>
  <si>
    <t>11h Fr, kiné Mr Barbe et fleuriste Carrefour</t>
  </si>
  <si>
    <t xml:space="preserve">A  </t>
  </si>
  <si>
    <t>15h Conduire Fr et Sandrine en ville</t>
  </si>
  <si>
    <t>18h15 Je vais chercher Fr et Sandrine à Chavant</t>
  </si>
  <si>
    <t>19h Bol aux Ayguinards avec Sandrine et Arnoults</t>
  </si>
  <si>
    <t>Déj Crèperie de l'Ours/Villard</t>
  </si>
  <si>
    <t>Pot à St Nizier/auto stoppeuse</t>
  </si>
  <si>
    <t>Maison Bonnefond</t>
  </si>
  <si>
    <t>19h Fr, kiné Mr Barbe</t>
  </si>
  <si>
    <t>14h45 Alice et Jean</t>
  </si>
  <si>
    <t>C.Jonville/clé voiture</t>
  </si>
  <si>
    <t>Fermer MQ/BALs</t>
  </si>
  <si>
    <t>Ouvrir MQ</t>
  </si>
  <si>
    <t>Olivier Véran ministre de la Santé et des Solidarité</t>
  </si>
  <si>
    <t>Fr déj Come Prima, en ville avec Annie</t>
  </si>
  <si>
    <t>18h J.Hours à l'Entourloupe</t>
  </si>
  <si>
    <t>17h30 Manga/bibliothèque</t>
  </si>
  <si>
    <t>AVF avec Edgar et Fr</t>
  </si>
  <si>
    <t>11h Eveil corporel/dossier</t>
  </si>
  <si>
    <t>MQ/robe Fr, Rozenn, Minoo</t>
  </si>
  <si>
    <t>Appel Mr Martinez</t>
  </si>
  <si>
    <t>20h J. Hours à la MQ/présentation de la liste</t>
  </si>
  <si>
    <t>17h Fr, tricot AVF puis J. Hours</t>
  </si>
  <si>
    <t>12h Fr, Dr Montis/pédicure</t>
  </si>
  <si>
    <t>Carrefour en vélo/BAL</t>
  </si>
  <si>
    <t>Annie et Marie à la maison/scrabble</t>
  </si>
  <si>
    <t>9h45 Fr, tricot AVF</t>
  </si>
  <si>
    <t>Balade Uriage et pot</t>
  </si>
  <si>
    <t>Besson Crolles 2 paires chaussures Fr</t>
  </si>
  <si>
    <t>Auto stoppeur à La Grivolée</t>
  </si>
  <si>
    <t>14h30 Fr, marche avec Annie et Marie(5km)</t>
  </si>
  <si>
    <t>Natacha/Comboire/tissu drap housse Jean</t>
  </si>
  <si>
    <t>Balade à Meylan avec Sandrine</t>
  </si>
  <si>
    <t>Gémo/Eau Vive</t>
  </si>
  <si>
    <t>16h30 S. Réinnéis</t>
  </si>
  <si>
    <t>Petit Port Aix/bateau rouge Pasqualini</t>
  </si>
  <si>
    <t>Esplanade/promenade Aix</t>
  </si>
  <si>
    <t>Pain chez de Nardi/St Nazaire</t>
  </si>
  <si>
    <t>Pot au bord du Lac</t>
  </si>
  <si>
    <t>15h45 Alice, Jean</t>
  </si>
  <si>
    <t>Aude s'en va</t>
  </si>
  <si>
    <t>18h Alice et Jean s'en vont</t>
  </si>
  <si>
    <t>12h GT 12-14 avec Precious Plastic avec Esteba, Nathalie, Benoit Liégeois et Edgar Clary</t>
  </si>
  <si>
    <t>BALs, Carrefour</t>
  </si>
  <si>
    <t>Fr, au lit, rhume/rhino</t>
  </si>
  <si>
    <t>8h50 à 9h50 attendre Chronopost au 7 bis av du Vercors</t>
  </si>
  <si>
    <t>NaturHouse/Chez Sandrine</t>
  </si>
  <si>
    <t>9h Jean 11ème chimio</t>
  </si>
  <si>
    <t>Jacques et Monique partent aux canaries pour 10 jours</t>
  </si>
  <si>
    <t>C. Jonville aux urgences (lumbago), François va à Arcachon</t>
  </si>
  <si>
    <t>Café chez Marcelle</t>
  </si>
  <si>
    <t>Pot au café en face de la gare avec Edgar</t>
  </si>
  <si>
    <t>Poste bd des Alpes: 6 étagères Décathlon Pro</t>
  </si>
  <si>
    <t>Plein Carrefour/6  étagères à MQ</t>
  </si>
  <si>
    <t>MQ photo/Entretien Edgar-S.Grigoriou</t>
  </si>
  <si>
    <t>Décathlon-3 poids/3kg, chèque André, boulang</t>
  </si>
  <si>
    <t>10h30 Fr, AVF tricot</t>
  </si>
  <si>
    <t>Carrefour/BAL/SG cash</t>
  </si>
  <si>
    <t>8h30 Twingo à Auto Dauphiné</t>
  </si>
  <si>
    <t>15h Alp 2I/PC Fr/rame</t>
  </si>
  <si>
    <t>Auto Dauphiné/rév Twingo</t>
  </si>
  <si>
    <t>10h Jean sort de l'hopital</t>
  </si>
  <si>
    <t>Fr, pharmacie/M. Mathieu</t>
  </si>
  <si>
    <t>Déj Le Café/Antonin Rouzier</t>
  </si>
  <si>
    <t>Visite extérieur ex école des Buclos avec Edgar Clary et Stéphane Bellini</t>
  </si>
  <si>
    <t>FR arrivée à St Pierre et y dort</t>
  </si>
  <si>
    <t>12h30 M et MF Bée mettent leur voiture en bas de chez nous et nous les conduisons à la gare</t>
  </si>
  <si>
    <t>Col clémencières, St Pierre</t>
  </si>
  <si>
    <t>15h15 Retour Meylan</t>
  </si>
  <si>
    <t>Alice et Simon amènent Jean</t>
  </si>
  <si>
    <t>Simon vient chercher Jean pour la prise de sang</t>
  </si>
  <si>
    <t>Patisserie La Noisette</t>
  </si>
  <si>
    <t>15h30 Fr, Dr Brun Lévèque/verrues plantaires</t>
  </si>
  <si>
    <t>Fr, déj au Fournil</t>
  </si>
  <si>
    <t>Déj avec Alice,Simon, Jean anniv Simon</t>
  </si>
  <si>
    <t>15h30 Simon s'en va en vélo sous la pluie</t>
  </si>
  <si>
    <t>17h30 Alice et Jean s'en vont</t>
  </si>
  <si>
    <t>Juliette laisse la clé de leur appt</t>
  </si>
  <si>
    <t>FR à la maison/film</t>
  </si>
  <si>
    <t>Ordo chez Jourdan Jambon</t>
  </si>
  <si>
    <t>King Jouet/ cadeau Adam</t>
  </si>
  <si>
    <t>Anniv Adam</t>
  </si>
  <si>
    <t>Repair Café/bouilloire-déchetterie-Darty</t>
  </si>
  <si>
    <t>10h25 Fr, marché et AVF</t>
  </si>
  <si>
    <t>Anniv Simon</t>
  </si>
  <si>
    <t>Poste Bd Alpes/colis Décathlon</t>
  </si>
  <si>
    <t>Poste bd Alpes Colis Décathlon</t>
  </si>
  <si>
    <t>Festi Dream/Petit Festif</t>
  </si>
  <si>
    <t>16h30 Boulangerie/réunion brochure</t>
  </si>
  <si>
    <t>Chez Sandrine/Mayou</t>
  </si>
  <si>
    <t>13h Fr et FR à Ikéa</t>
  </si>
  <si>
    <t>Fr chez FR/magret</t>
  </si>
  <si>
    <t>Piscine/BAL</t>
  </si>
  <si>
    <t>19h30 Punjabi Dhaba avec FR</t>
  </si>
  <si>
    <t>Tisane à la maison avec FR</t>
  </si>
  <si>
    <t>19h30 Piscine/brochure</t>
  </si>
  <si>
    <t>12h Fr, kiné Mr Barbe</t>
  </si>
  <si>
    <t>13h Sandrine mange à la maison</t>
  </si>
  <si>
    <t>Fr et Sandrine vont à Alinéa</t>
  </si>
  <si>
    <t>FR vient prendre un café</t>
  </si>
  <si>
    <t>FR nettoie lentrée et le bas de l'escalier et on va voir les chaises dans le garage de FR le n°60</t>
  </si>
  <si>
    <t>Café avec Fr et FR et Fr va chez FR voir les chaises</t>
  </si>
  <si>
    <t>9h50 Départ FR pour St Pierre puis La Bresse</t>
  </si>
  <si>
    <t>Fr va chez C. Jonville lui porter un test pour infection urinaire</t>
  </si>
  <si>
    <t>Fr, marché des Ayguinards</t>
  </si>
  <si>
    <t>Fr se promène avec Lucy</t>
  </si>
  <si>
    <t>Ste Françoise</t>
  </si>
  <si>
    <t>G. Giambra part en ambulance</t>
  </si>
  <si>
    <t>12h30 Départ Meylan</t>
  </si>
  <si>
    <t>Anniv Pierre</t>
  </si>
  <si>
    <t>Poste/rbt Fary-BAL</t>
  </si>
  <si>
    <t>Audrey dit que Guillaume a une pneumonie</t>
  </si>
  <si>
    <t>18h30 Asparun Décibeldonne, avec Edgar</t>
  </si>
  <si>
    <t>Fr, Plaine Fleurie et Ikéa</t>
  </si>
  <si>
    <t>A. Rivet</t>
  </si>
  <si>
    <t>Carrefour, courses pour Audrey, Fr enveloppes pour Audrey</t>
  </si>
  <si>
    <t>14h Fr, couture, 2 dossiers couture</t>
  </si>
  <si>
    <t xml:space="preserve">14h40 Bée à la gare, Alp2I- PC Fr, clé à Fr, </t>
  </si>
  <si>
    <t>Aller  chercher Twingo- A di Sante/Cardin</t>
  </si>
  <si>
    <t>16h45 Dr Schneider/Bisoprolol</t>
  </si>
  <si>
    <t>MQ/étagères,pieuvre,bouteilles,BAL</t>
  </si>
  <si>
    <t>14h Poste bd Alpes/2 étagères-BAL</t>
  </si>
  <si>
    <t>18h Circuit Asparun</t>
  </si>
  <si>
    <t>avec Lionel Richard et Bernard</t>
  </si>
  <si>
    <t>S. Pasqualini</t>
  </si>
  <si>
    <t>Fermetures écoles</t>
  </si>
  <si>
    <t>(Tinard,Bornard,Giambra,Mme Pinard)</t>
  </si>
  <si>
    <t>MQ/BAL</t>
  </si>
  <si>
    <t>Balade dans Meylan/BAL</t>
  </si>
  <si>
    <t>Elections municipales</t>
  </si>
  <si>
    <t>Coronavirus stade 3</t>
  </si>
  <si>
    <t>17h40 Retour Meylan</t>
  </si>
  <si>
    <t>Balade autour du lac d'Allevard</t>
  </si>
  <si>
    <t>14h MQ/dessin peinture</t>
  </si>
  <si>
    <t>Arrêt toutes activités UQBGP</t>
  </si>
  <si>
    <t>E. Clary à la maison</t>
  </si>
  <si>
    <t>A. Ducrocq à la maison</t>
  </si>
  <si>
    <t>11h MQ/dessin peinture</t>
  </si>
  <si>
    <t>Primeur Grand Pré</t>
  </si>
  <si>
    <t xml:space="preserve">Fr, CC </t>
  </si>
  <si>
    <t>12h Début confinement</t>
  </si>
  <si>
    <t>Discours Macron</t>
  </si>
  <si>
    <t>Discours E. Philippe</t>
  </si>
  <si>
    <t>Fermeture bars, restaurants,…</t>
  </si>
  <si>
    <t>Elastiques/Christelle</t>
  </si>
  <si>
    <t>14h Starleaf avec Edgar/arrêt des activités</t>
  </si>
  <si>
    <t>Fr, CC épicier,pharma</t>
  </si>
  <si>
    <t>Fr, marche, avec Aurélie</t>
  </si>
  <si>
    <t>Chez Bée St Ismier/masques</t>
  </si>
  <si>
    <t>WhatsApp Alice, Simon</t>
  </si>
  <si>
    <t>Poste (fermée), Frutti, BAL</t>
  </si>
  <si>
    <t>S.Réinnéis livre des courses</t>
  </si>
  <si>
    <t>WhatsApp Alice, Jean, Simon</t>
  </si>
  <si>
    <t>Jouer au scrabble</t>
  </si>
  <si>
    <t>Tél Laurence Albrechtson</t>
  </si>
  <si>
    <t>Livraison paquet</t>
  </si>
  <si>
    <t>Centre de tri/colis</t>
  </si>
  <si>
    <t>14h Starleaf Edgar</t>
  </si>
  <si>
    <t>Fr par la fenêtre avec Aurélie</t>
  </si>
  <si>
    <t>Philippe Bodiglio au téléphone</t>
  </si>
  <si>
    <t>10h WhatsApp Alice, Jean</t>
  </si>
  <si>
    <t>Epicerie CC/courrier</t>
  </si>
  <si>
    <t>17h30 Fr, Dr Jourdan Jambon</t>
  </si>
  <si>
    <t>9h30 Boulangerie</t>
  </si>
  <si>
    <t>BAL/Poste/Frutti</t>
  </si>
  <si>
    <t>15h Balade dans Meylan avec Fr</t>
  </si>
  <si>
    <t>Livraison Fred fromager</t>
  </si>
  <si>
    <t>18h CS téléphonique Les Terrasses avec MyConf</t>
  </si>
  <si>
    <t>12h GT 12-14 avec Slack</t>
  </si>
  <si>
    <t>10h rdv Skype Lahgglo puis Starleaf</t>
  </si>
  <si>
    <t>WathsApp Alice, Jean</t>
  </si>
  <si>
    <t>10h GT12-14 Slack et Starleaf</t>
  </si>
  <si>
    <t>Horaire d'été</t>
  </si>
  <si>
    <t>Fr au lit/coubatures jusqu'en milieu d'après midi</t>
  </si>
  <si>
    <t>Fr au lit jusqu'à 14h</t>
  </si>
  <si>
    <t>11h Fr, Dr Jourdan Jambon</t>
  </si>
  <si>
    <t>12h40 Fr, test Coronavirus/labo Granier</t>
  </si>
  <si>
    <t>17h Bureau UQBGP Starleaf</t>
  </si>
  <si>
    <t>Epicerie, boucher, pharmacie</t>
  </si>
  <si>
    <t>Balade à Meylan avec Fr/Pharmacie</t>
  </si>
  <si>
    <t>Fr, test négatif Covid-19</t>
  </si>
  <si>
    <t>14h30 Starleaf Edgar Clary</t>
  </si>
  <si>
    <t>WhatsApp Alice, Simon, Jean</t>
  </si>
  <si>
    <t>Livraison primeur Mangione</t>
  </si>
  <si>
    <t>16h30 Balade à Meylan avec Fr/rentrer Twingo</t>
  </si>
  <si>
    <t>Carte/boucher</t>
  </si>
  <si>
    <t>Balade dans Meylan avec Fr</t>
  </si>
  <si>
    <t>Fr, élastique à Patricia Antoine par la fenêtre</t>
  </si>
  <si>
    <t>Boulangerie/gateaux</t>
  </si>
  <si>
    <t>Balade à Meylan avec Fr/Edgar,Françoise</t>
  </si>
  <si>
    <t>Remise cadeau Jean à Sandra Vincent</t>
  </si>
  <si>
    <t>Fr, CC épicerie, boulangerie</t>
  </si>
  <si>
    <t>Masque à Françoise Clary par la fénêtre</t>
  </si>
  <si>
    <t>Balade à Meylan avec Fr/masque à Marie Mathieu</t>
  </si>
  <si>
    <t>CC épicerie</t>
  </si>
  <si>
    <t>14h Fr, couture sur Zoom/col Claudine</t>
  </si>
  <si>
    <t>Aude récupère des masques par la fenêtre</t>
  </si>
  <si>
    <t>Anniv Jean 3 ans</t>
  </si>
  <si>
    <t>MQ/base panneau</t>
  </si>
  <si>
    <t>Fr donne de l'élastique à Christelle par la fenêtre</t>
  </si>
  <si>
    <t>Installation du panneau "Merci à nos soignants"</t>
  </si>
  <si>
    <t>Starleaf Edgar</t>
  </si>
  <si>
    <t>18h IQ Buclos Grand Pré Starleaf</t>
  </si>
  <si>
    <t>Fr, balade avec Marie Mathieu</t>
  </si>
  <si>
    <t>Balade Grand pré, jardins, CC Buclos</t>
  </si>
  <si>
    <t>Boulangerie/épicerie</t>
  </si>
  <si>
    <t>Alice/n° kiné Chloé Landaud</t>
  </si>
  <si>
    <t>Balade à Meylan avec Marie Mathieu</t>
  </si>
  <si>
    <t>Pizza Enzo Béalières</t>
  </si>
  <si>
    <t>Lunettes de soleil dans les voitures</t>
  </si>
  <si>
    <t>Balade à Meylan avec FR, Edgar et Françoise Clary</t>
  </si>
  <si>
    <t>Epicerie</t>
  </si>
  <si>
    <t>Liégeois/MQ/balade à Meylan avec Fr</t>
  </si>
  <si>
    <t>20h02 Discours Macron</t>
  </si>
  <si>
    <t>Fr donne 2 masques à G. Pollard par la fenêtre</t>
  </si>
  <si>
    <t>Balade à Meylan avec Fr et Marie Mathieu</t>
  </si>
  <si>
    <t>Fr CC pharma, épicerie, boucher</t>
  </si>
  <si>
    <t>14h Fr, couture sur fermeture éclair sur Zoom</t>
  </si>
  <si>
    <t>10h GT 12-14 sur Jitsi</t>
  </si>
  <si>
    <t>17h30 CA UQBGP sur Starleaf</t>
  </si>
  <si>
    <t>CC marchand de journeaux</t>
  </si>
  <si>
    <t>WhatsAPP Alice, Jean</t>
  </si>
  <si>
    <t>Epicerie, boulangerie</t>
  </si>
  <si>
    <t>Livraison fromager Fred</t>
  </si>
  <si>
    <t>Balade à Meylan avec Fr</t>
  </si>
  <si>
    <t>Guillaume amène du métal pour les masques</t>
  </si>
  <si>
    <t>S. Réinnéis passe en bas et nous donne des gateaux</t>
  </si>
  <si>
    <t>Conférence de presse de Edouard Philippe et Olivier Véran</t>
  </si>
  <si>
    <t>17h30 Precious Plastic Discord</t>
  </si>
  <si>
    <t>Alice nous livre courses Carrefour</t>
  </si>
  <si>
    <t>Fr marche avec Marie Mathieu</t>
  </si>
  <si>
    <t>Pharmacie/coussin,bouilloire,Belladona</t>
  </si>
  <si>
    <t>Balade avec Fr et Marie Mathieu</t>
  </si>
  <si>
    <t>Rencontre des Stumpel</t>
  </si>
  <si>
    <t>12h15 Fr, kiné Mr Barbe sur Whatsapp</t>
  </si>
  <si>
    <t>Epicerie/boucherie</t>
  </si>
  <si>
    <t>15h30 Fr, kiné Chloé à la maison</t>
  </si>
  <si>
    <t>Balade avec Fr/Ayguinards</t>
  </si>
  <si>
    <t>Fr, au lit mal tête et cervicales à gauche</t>
  </si>
  <si>
    <t>Boulangerie fermée/Nathalie</t>
  </si>
  <si>
    <t>S.Réinnéis à la fenêtre</t>
  </si>
  <si>
    <t>Epicerie/boulangerie</t>
  </si>
  <si>
    <t>Début du déconfinement</t>
  </si>
  <si>
    <t>17h15, 2 masques à Fr Jonville par la fenêtre</t>
  </si>
  <si>
    <t>Fr, 1 masque pour Sandra Vincent par la fenêtre</t>
  </si>
  <si>
    <t>15h30 Fr, kiné Chloé au cabinet</t>
  </si>
  <si>
    <t>Jean IRM</t>
  </si>
  <si>
    <t>Jean radio, écho, audio</t>
  </si>
  <si>
    <t>Jean analyse urine</t>
  </si>
  <si>
    <t>Jean Pet Scan au CHU</t>
  </si>
  <si>
    <t>BAL/Poste</t>
  </si>
  <si>
    <t>11h30 Fr, kiné Chloé au cabinet</t>
  </si>
  <si>
    <t>16h Fr, kiné Chloé au cabinet</t>
  </si>
  <si>
    <t>13h Fr, kiné Chloé au cabinet</t>
  </si>
  <si>
    <t>10h E. Clary Starleaf</t>
  </si>
  <si>
    <t>12h YJ Vernay/courrier UHQB</t>
  </si>
  <si>
    <t>17h30 Clary-Bodiglio Starleaf</t>
  </si>
  <si>
    <t>12h30 GT 12-14 sur Jitsi</t>
  </si>
  <si>
    <t>Fr, kiné Mr Barbe à la maison</t>
  </si>
  <si>
    <t>R. Arnoult/courses Carrefour et fil masques</t>
  </si>
  <si>
    <t>Boulangeries(pasd e pain)/Paris Match</t>
  </si>
  <si>
    <t>G.Giambra/boutons du couloir avec lampe bleue</t>
  </si>
  <si>
    <t>Paquet Jardin/Maxence</t>
  </si>
  <si>
    <t>On joue au scrabble</t>
  </si>
  <si>
    <t>Balade à Meylan avec Fr et M.Mathieu/BAL</t>
  </si>
  <si>
    <t>Sandrine à la fenêtre/gateaux</t>
  </si>
  <si>
    <t>14h Fr, kiné Mr Barbe à la maison</t>
  </si>
  <si>
    <t>Balade à Meylan avec Fr, rencontre Ginette et Perraudin</t>
  </si>
  <si>
    <t>Balade Meylan avec Fr et M.Mathieu</t>
  </si>
  <si>
    <t>Jean chez le Professeur pour résultats: ok rémission</t>
  </si>
  <si>
    <t>Panneau soignants</t>
  </si>
  <si>
    <t>Epicerie, boucherie</t>
  </si>
  <si>
    <t>Fr, la mercerie Corenc</t>
  </si>
  <si>
    <t>Balade à Meylan avec Fr, rencontre M.Mathieu</t>
  </si>
  <si>
    <t>S.Réinnéis sur le pallier avec nectar et gateaux</t>
  </si>
  <si>
    <t>Boulangeries</t>
  </si>
  <si>
    <t>Refaire panneau soignants</t>
  </si>
  <si>
    <t>17h30 CA UQBGP Starleaf</t>
  </si>
  <si>
    <t>17h Precious Plastic</t>
  </si>
  <si>
    <t>13h30 Fr, kine Mr Barbe à la maison</t>
  </si>
  <si>
    <t>14h30 Fr, coiffeur Revirée</t>
  </si>
  <si>
    <t>14h45 Alice, Simon et Jean à la maison</t>
  </si>
  <si>
    <t>Alice et Simon s'en vont</t>
  </si>
  <si>
    <t>Fr, pharmacie, masques enfant</t>
  </si>
  <si>
    <t>18h Fr, kiné Chloé au cabinet</t>
  </si>
  <si>
    <t>17h45 Alice et Simon viennent récupérer Jean</t>
  </si>
  <si>
    <t>Pharma, balade en trotinette avec Jean et Fr</t>
  </si>
  <si>
    <t>Pharma, balade en trotinette avec Jean et Fr, rencontre MJ Stumpel</t>
  </si>
  <si>
    <t>Boulangerie Maxence</t>
  </si>
  <si>
    <t>18h30 CA UQBGP</t>
  </si>
  <si>
    <t>Jean déjeune à la maison</t>
  </si>
  <si>
    <t>Changement éclairage escalier bat 10</t>
  </si>
  <si>
    <t>Courrier Mme Alves</t>
  </si>
  <si>
    <t>Renault/peinture Twingo</t>
  </si>
  <si>
    <t>Fr, CC épicerie, boucherie</t>
  </si>
  <si>
    <t>Fr, marché (enfin ouvert)</t>
  </si>
  <si>
    <t>8h Laguna à Autodauphiné</t>
  </si>
  <si>
    <t>Fr, épicerie/boucherie</t>
  </si>
  <si>
    <t>Assurance dans Laguna</t>
  </si>
  <si>
    <t>9h Fr, kiné Chloé au cabinet</t>
  </si>
  <si>
    <t>13h30 Fr, opticien Buclos/nouvelle monture</t>
  </si>
  <si>
    <t>19h30 Diner S. Réinnéis à la maison</t>
  </si>
  <si>
    <t>MQ/tableaux Mme Bourgeois</t>
  </si>
  <si>
    <t>Riondet/visières/Fr, pharmacie masques chirurgicaux/Eybens</t>
  </si>
  <si>
    <t>17h30 Alice repart avec Jean</t>
  </si>
  <si>
    <t>18h30 Visio Supelec sur Zoom</t>
  </si>
  <si>
    <t>On monte la chaise haute de Jean avec Alice, Fr se promène avec Jean</t>
  </si>
  <si>
    <t>Changt pneus Laguna</t>
  </si>
  <si>
    <t>Balade en Chartreuse par col du Granier, St Pierre</t>
  </si>
  <si>
    <t>La noisette</t>
  </si>
  <si>
    <t>14h Fr, kiné Chloé au cabinet</t>
  </si>
  <si>
    <t>Voir terrain basket près LGM</t>
  </si>
  <si>
    <t>Boucherie puis épicerie</t>
  </si>
  <si>
    <t>11h Alice arrive avec Jean</t>
  </si>
  <si>
    <t>14h45 Fr, injection xolair avec E. Proença</t>
  </si>
  <si>
    <t>16h45 Jean et Alice s'en vont</t>
  </si>
  <si>
    <t>E.Clary/lots Asparun</t>
  </si>
  <si>
    <t>Technicien Siemens Bosch/four micro ondes</t>
  </si>
  <si>
    <t>Balade à vélo: Carrefour, BAL, LGM</t>
  </si>
  <si>
    <t>F.Jonville vient chercher 3 masques</t>
  </si>
  <si>
    <t>18h IQ sur Starleaf</t>
  </si>
  <si>
    <t>Balade par les Petites Roches</t>
  </si>
  <si>
    <t>Boulangerie de Nardi St Nazaire les Eymes</t>
  </si>
  <si>
    <t>17h30 Fr, kiné Chloé au cabinet</t>
  </si>
  <si>
    <t>En ville: Monoprix, glaces</t>
  </si>
  <si>
    <t>Fr, King Jouet/Jean</t>
  </si>
  <si>
    <t>12h Déj chez Alice, Simon Jean: anniv Fr</t>
  </si>
  <si>
    <t>Monceau fleurs: anniv Fr</t>
  </si>
  <si>
    <t>19h30 Fr, kiné Chloé au cabinet</t>
  </si>
  <si>
    <t>Johann, Aude, Adam Lucy démontent la grosse armoir de JP et F Richard</t>
  </si>
  <si>
    <t>Johann, Aude, Adam Lucy déjeunent à la maison</t>
  </si>
  <si>
    <t>14h15 Johann, Aude, Adam remontent à St Pierre</t>
  </si>
  <si>
    <t>Lucy reste avec nous</t>
  </si>
  <si>
    <t>Epicerie, magasines, gateaux avec Adam et Lucy</t>
  </si>
  <si>
    <t>Promenade avec Lucy</t>
  </si>
  <si>
    <t>Fr se promène avec Alice, boucher Ayguinards et Spar</t>
  </si>
  <si>
    <t>Déj avec Lucy à la maison</t>
  </si>
  <si>
    <t>14h45 Dép Meylan</t>
  </si>
  <si>
    <t>Apéro avec les voisins de Johann et Aude à St Pierre avec de très bons cocktails faits par Johann</t>
  </si>
  <si>
    <t>Règlage montre Fr</t>
  </si>
  <si>
    <t>17h Fr, chez Marie</t>
  </si>
  <si>
    <t>Fr, épicerie</t>
  </si>
  <si>
    <t>Darty/voir télés</t>
  </si>
  <si>
    <t>11h C. Rodmacq/MQ clé avec E. Clary+café</t>
  </si>
  <si>
    <t>Diner avec Catherine Jonville</t>
  </si>
  <si>
    <t>15h15 Fr va avec Catherine à Alinéa</t>
  </si>
  <si>
    <t>C. Jonville/boisson</t>
  </si>
  <si>
    <t>Grand Place/laine, station météo</t>
  </si>
  <si>
    <t>Fr, marché bio Ayguinards</t>
  </si>
  <si>
    <t>16h Fr, kiné Mr Barbe au cabinet</t>
  </si>
  <si>
    <t>Distribution masques</t>
  </si>
  <si>
    <t>Sable dans les regards</t>
  </si>
  <si>
    <t>Epicerie/sauce pour nems</t>
  </si>
  <si>
    <t>12h45 Alice arrive avec Jean</t>
  </si>
  <si>
    <t>Je récupère Alice à Feu Vert SMH</t>
  </si>
  <si>
    <t>17h Coiffeur Grand Pré</t>
  </si>
  <si>
    <t>Je vais avec Alice à Feu Vert pour qu'elle récupère sa voiture et Alice récupère Jan</t>
  </si>
  <si>
    <t>En ville/nespresso, mercerie</t>
  </si>
  <si>
    <t>14h Fr, avec F. Clary/col pull Jean</t>
  </si>
  <si>
    <t>18h AG Lahgglo</t>
  </si>
  <si>
    <t>Primeur Grand Pré/épicerie Buclos</t>
  </si>
  <si>
    <t>Marché Ayguinards/Maxence</t>
  </si>
  <si>
    <t>Déj chez Amblard à Chamrousse</t>
  </si>
  <si>
    <t>Balade à Roche Bé/chantier barrage</t>
  </si>
  <si>
    <t>Boisson/gateau</t>
  </si>
  <si>
    <t>Paul/brioches</t>
  </si>
  <si>
    <t>C.Jonville/SOS Médecins Echirolles</t>
  </si>
  <si>
    <t>12h30 Chez Bée déj avec Picards, Danjou</t>
  </si>
  <si>
    <t>19h30 Retour Meylan</t>
  </si>
  <si>
    <t>Lundi de Pentecote</t>
  </si>
  <si>
    <t>Conforama/Cie des Lits/Interiors</t>
  </si>
  <si>
    <t>10h Fr, avec F. Clary à Grand Place/Phildar</t>
  </si>
  <si>
    <t>9h à 12h30</t>
  </si>
  <si>
    <t>Gymnase des Buclos</t>
  </si>
  <si>
    <t>14h45 Fr, réunion acceuillantes sur Zoom</t>
  </si>
  <si>
    <t>17h30 Horizons/ciné d'été</t>
  </si>
  <si>
    <t>Lavage/peinture Twingo</t>
  </si>
  <si>
    <t>10h Interview Kleimenov avec Edgar</t>
  </si>
  <si>
    <t>Café à l'Entourloupe avec Edgar et F. Clary</t>
  </si>
  <si>
    <t>12h15 Déj à l'Entourloupe avec Edgar et Françoise</t>
  </si>
  <si>
    <t>13h15 Arr de F. Richard</t>
  </si>
  <si>
    <t>Aider FR à décharger frigo</t>
  </si>
  <si>
    <t>FR à la maison et Aude</t>
  </si>
  <si>
    <t>Fr va chercher gateau à Maxence</t>
  </si>
  <si>
    <t>Diner avec Alice,Simon,Jean, FR</t>
  </si>
  <si>
    <t>FR reste pour une tisane</t>
  </si>
  <si>
    <t>Fr chez FR où il y a Lucy</t>
  </si>
  <si>
    <t>Arrivée de Marie Arnoult qui va chez FR</t>
  </si>
  <si>
    <t>Diner avec FR et Lucy/couscous à la maison</t>
  </si>
  <si>
    <t>Fr chez le primeur Grand Pré</t>
  </si>
  <si>
    <t>Poste/colis Withings</t>
  </si>
  <si>
    <t>Fr, avec FR à SMH/loisirs créatifs</t>
  </si>
  <si>
    <t>Au parc Grand Pré avec Lucy</t>
  </si>
  <si>
    <t>Fr et FR au parc</t>
  </si>
  <si>
    <t>18h Diner chez Gobron</t>
  </si>
  <si>
    <t>Gamm Vert/plante, filet</t>
  </si>
  <si>
    <t>Tentative montage siège bébé avec Alice</t>
  </si>
  <si>
    <t>Jean dine à l amaison</t>
  </si>
  <si>
    <t>Jean dort à la amaison</t>
  </si>
  <si>
    <t>Fête des Mères</t>
  </si>
  <si>
    <t>Paquet Jardin/bac de fleurs</t>
  </si>
  <si>
    <t>12h Déj che C.Jonville avec Alice, Simon, Jean, François, Edouard, Françoise</t>
  </si>
  <si>
    <t>Chez Bargeton/récupérer les masques</t>
  </si>
  <si>
    <t>FR, chez FR/récupérer les maques: non</t>
  </si>
  <si>
    <t>12h30 Fr, kiné Chloé au cabinet</t>
  </si>
  <si>
    <t>A la cour de l'Ecole Buclos</t>
  </si>
  <si>
    <t>Chez Bargeton/ masques et infos téléphone sans fil</t>
  </si>
  <si>
    <t>Fr, chez FR/masques</t>
  </si>
  <si>
    <t>FR à la maison/anti moustique/lino 3m</t>
  </si>
  <si>
    <t>Fr, épicerie, boucherie</t>
  </si>
  <si>
    <t>Avec F.Legait à la MQ/fuites</t>
  </si>
  <si>
    <t>Fr chez FR/café</t>
  </si>
  <si>
    <t>Fr va acheter du matériel avec FR</t>
  </si>
  <si>
    <t>Poste/attest Rodmacq</t>
  </si>
  <si>
    <t>C. Jonville nous donne des fruits</t>
  </si>
  <si>
    <t>14h Fr, Paquet Jardin/terreau</t>
  </si>
  <si>
    <t>15h Mme Schmidt/tableau</t>
  </si>
  <si>
    <t>Démonter plaque chez FR</t>
  </si>
  <si>
    <t>Alice avec Jean, Cédric et Coco</t>
  </si>
  <si>
    <t>Alice nous laisse Jean</t>
  </si>
  <si>
    <t>balade dans le quartier</t>
  </si>
  <si>
    <t>10h Alice récupère Jean</t>
  </si>
  <si>
    <t>Fr, à SMH avec FR</t>
  </si>
  <si>
    <t>14h Tableau pour Mme MQ</t>
  </si>
  <si>
    <t>Fr va chez M.Mathieu</t>
  </si>
  <si>
    <t>Ranger Laguna</t>
  </si>
  <si>
    <t>Alice,Simon, Jean, Cédric et Coco vont dans Beaufortin pour le week end</t>
  </si>
  <si>
    <t>10h Fr, AG AVF par Zoom</t>
  </si>
  <si>
    <t>16h Fr, Dr Moiroud</t>
  </si>
  <si>
    <t>9h30 Interview RC Alicia Deschamps</t>
  </si>
  <si>
    <t>Fr, pharma et chez FR</t>
  </si>
  <si>
    <t>19h45 Notte e di avec Sandrine</t>
  </si>
  <si>
    <t>20h Discours Macron</t>
  </si>
  <si>
    <t>11h30 Dém Meylan</t>
  </si>
  <si>
    <t>Déj Le Skiff à Aix les Bains avec Younès, Caroline, Layna, Adam</t>
  </si>
  <si>
    <t>Pot "Chez les Filles"</t>
  </si>
  <si>
    <t>18h30 Retour Meylan, Esteban</t>
  </si>
  <si>
    <t>14h Couture</t>
  </si>
  <si>
    <t>Pot à Entourloupe avec Edgar</t>
  </si>
  <si>
    <t>S. Pasqualini à la maison</t>
  </si>
  <si>
    <t>FR pour une tisane à la maison</t>
  </si>
  <si>
    <t>FR et Bertrand à la maison</t>
  </si>
  <si>
    <t>17h Visite copro Nexity</t>
  </si>
  <si>
    <t>Fr avec Alice et Jean en ville</t>
  </si>
  <si>
    <t>15h Déposer Fr en ville/Carrefour/Gym Ayguinards</t>
  </si>
  <si>
    <t>9h E.Clary au CC Buclos/produits</t>
  </si>
  <si>
    <t>F.Legait amène les fiches sport</t>
  </si>
  <si>
    <t>Copy Meylan/cartes d'adhésion</t>
  </si>
  <si>
    <t>Poste Carré Pro/armoires</t>
  </si>
  <si>
    <t>16h45 Fr, J. Magnan/podologue</t>
  </si>
  <si>
    <t>9h Carré Pro La Poste/2 armoires</t>
  </si>
  <si>
    <t>12h Fr, kiné Chloé au cabinet</t>
  </si>
  <si>
    <t>Déssert chez FR avec Johann, Aude, Bertrand, Adam, Lucy, Alice, Jean</t>
  </si>
  <si>
    <t>17h30 Echecs</t>
  </si>
  <si>
    <t>Carrefour/essai location utilitaire</t>
  </si>
  <si>
    <t>La Poste avec Edgar/2 armoires de Carré Pro à MQ</t>
  </si>
  <si>
    <t>Pot avec Edgar et Fr</t>
  </si>
  <si>
    <t>12h Alice et Jean à dél/fête des pères</t>
  </si>
  <si>
    <t>Alice et Jean s'en vont</t>
  </si>
  <si>
    <t>On joue avec Jean/Fr au pressing/cadeau Jean</t>
  </si>
  <si>
    <t>Fr va à Paquet Jardin et CC</t>
  </si>
  <si>
    <t>Remise fiches à S.Bellini/Bruchet</t>
  </si>
  <si>
    <t>FR tisane à la maison</t>
  </si>
  <si>
    <t>FR et Bertrand partent pour La Bresse</t>
  </si>
  <si>
    <t>16h30 Alice nous amène Jean</t>
  </si>
  <si>
    <t>Balade vers stade avec Jean en trotinette</t>
  </si>
  <si>
    <t>Fr rend pot Nutella à Ninon avec Jean</t>
  </si>
  <si>
    <t>Balade avec Jean à Meylan/course</t>
  </si>
  <si>
    <t>10h45 Alice et Simon récupèrent /ils vont à Chamrouse</t>
  </si>
  <si>
    <t>12h25 Villard/Marché</t>
  </si>
  <si>
    <t>Déj La Montagne</t>
  </si>
  <si>
    <t>Balade résidences à Villard</t>
  </si>
  <si>
    <t>Fr, magasin La lune</t>
  </si>
  <si>
    <t>Pot au Skiff/policier, Olivieri</t>
  </si>
  <si>
    <t>19h05 Retour Meylan</t>
  </si>
  <si>
    <t>Arrêt des activités UQBGP</t>
  </si>
  <si>
    <t>14h30 Edgar à la maison</t>
  </si>
  <si>
    <t>19h Fr, bail emphytéotique</t>
  </si>
  <si>
    <t>Autodauphiné/Laguna</t>
  </si>
  <si>
    <t>8h30 Fr, kiné Chloé au cabinet et CCAS</t>
  </si>
  <si>
    <t>Balade à Meylan/stade,CC</t>
  </si>
  <si>
    <t>CC/MQ/éveil corporel</t>
  </si>
  <si>
    <t>Couture/BALs</t>
  </si>
  <si>
    <t>12h45 Pilates/Ayguinards/Neves</t>
  </si>
  <si>
    <t>11h Mr Biet/Ayguinards</t>
  </si>
  <si>
    <t>14h Fr, chez Annie Rivet</t>
  </si>
  <si>
    <t>Balade en vélo/Décathlon/Chavant/Ile d'Amour</t>
  </si>
  <si>
    <t>16h45 MQ/tableau</t>
  </si>
  <si>
    <t>Alice, Jean/bracelet Fr</t>
  </si>
  <si>
    <t>BAL/poste/Copy Meylan</t>
  </si>
  <si>
    <t>Carrefour/Primeur Mbt</t>
  </si>
  <si>
    <t>20h30 Pot Bellini/Bachais</t>
  </si>
  <si>
    <t>18h30 CA UQBGP sur Starleaf</t>
  </si>
  <si>
    <t>Elections Municipales 2ème tour</t>
  </si>
  <si>
    <t>Déj Taravo</t>
  </si>
  <si>
    <t>Aurélie et Anne-Laure Ducrocq par la fenêtre</t>
  </si>
  <si>
    <t>Carrefour/Primeur Grand Pré</t>
  </si>
  <si>
    <t>18h45 Liégeois à diner à la maison</t>
  </si>
  <si>
    <t>Luis Pizza/4 pizzas</t>
  </si>
  <si>
    <t>11h30 Chez Sandrine</t>
  </si>
  <si>
    <t xml:space="preserve">12h Picnic chez Simona Herbeys 331 chemin du Cholet </t>
  </si>
  <si>
    <t>Balade à Herbeys/2h30, 6 km</t>
  </si>
  <si>
    <t>Déposer Sandrine chez elle</t>
  </si>
  <si>
    <t>Ph Cardin Maire de Meylan</t>
  </si>
  <si>
    <t>10h Mr Alix La Grande Motte</t>
  </si>
  <si>
    <t>Edgar au CC/café, Fr/MQ</t>
  </si>
  <si>
    <t>9h30 Edgar/Rc Deschamps</t>
  </si>
  <si>
    <t>16h Fr, chez Marie pour la marche</t>
  </si>
  <si>
    <t>11h Autodauphiné/Laguna/Alice me ramène</t>
  </si>
  <si>
    <t>Déj avec Jean à la maison</t>
  </si>
  <si>
    <t>Pb fonctionnement clim salon</t>
  </si>
  <si>
    <t>Arrêt 1h10 chez Alice</t>
  </si>
  <si>
    <t>Embouteillage 30' vers Montélimar/accident</t>
  </si>
  <si>
    <t>Déjeuner aire Mornas</t>
  </si>
  <si>
    <t>14h35 Arr La Grande Motte</t>
  </si>
  <si>
    <t>Diner La Cosa Nostra</t>
  </si>
  <si>
    <t>Agence du Golf</t>
  </si>
  <si>
    <t>Rencontre MrMme Sauze</t>
  </si>
  <si>
    <t>Déj La Cosa Nostra</t>
  </si>
  <si>
    <t>Visite appt par MrMme Sauze</t>
  </si>
  <si>
    <t>Copie clés cave</t>
  </si>
  <si>
    <t>Pot à Indian Café, balade</t>
  </si>
  <si>
    <t>Alberto/Journal</t>
  </si>
  <si>
    <t>14h Mr Harinthe/Fdi</t>
  </si>
  <si>
    <t>Carrefour Lattes</t>
  </si>
  <si>
    <t>Besson/sandales Alain</t>
  </si>
  <si>
    <t>Mairie/Pays de l'Or</t>
  </si>
  <si>
    <t>Diner Le Grand Large/Grau du Roi</t>
  </si>
  <si>
    <t>Balade Grau du Roi</t>
  </si>
  <si>
    <t>Casino Les Goélands/journal</t>
  </si>
  <si>
    <t>Retour Grand Travers</t>
  </si>
  <si>
    <t>Bricoservice/Super U</t>
  </si>
  <si>
    <t>Casino Les Goélands</t>
  </si>
  <si>
    <t>Recherche poubelle verre</t>
  </si>
  <si>
    <t>Diner La Bourrique La Grande Motte</t>
  </si>
  <si>
    <t>FDI/fact EDF</t>
  </si>
  <si>
    <t>Remplir Laguna</t>
  </si>
  <si>
    <t>Lavage voiture/plein Total/journal</t>
  </si>
  <si>
    <t>14h Déchetterie</t>
  </si>
  <si>
    <t>Crevaison pneu avd</t>
  </si>
  <si>
    <t>Dépannage Garage Renault Roux</t>
  </si>
  <si>
    <t>Balade au port/savon de Marseille</t>
  </si>
  <si>
    <t>Déj Beach Corner Palavas les Flots</t>
  </si>
  <si>
    <t>Balade Palavas</t>
  </si>
  <si>
    <t>Traversée canal en télésiège</t>
  </si>
  <si>
    <t>Bain de mer à La Grande Motte</t>
  </si>
  <si>
    <t>Balade Aigues Mortes</t>
  </si>
  <si>
    <t>Diner Le Café du Commerce à Aigue Mortes</t>
  </si>
  <si>
    <t>Bain piscine</t>
  </si>
  <si>
    <t>Envoi déchet verre et autres quartier du Ponant</t>
  </si>
  <si>
    <t>Balade La Grande Motte</t>
  </si>
  <si>
    <t>Charger voiture</t>
  </si>
  <si>
    <t>11h55 Dép La Grande Motte</t>
  </si>
  <si>
    <t>Nettoyer appt</t>
  </si>
  <si>
    <t>Remorquage à Codognan/Bruschetta à Codognan</t>
  </si>
  <si>
    <t>Taxi de Vergèze/attente dépanneur</t>
  </si>
  <si>
    <t>18h30 Arr Meylan/aide Bernard Perraudin pour rentrer valises</t>
  </si>
  <si>
    <t>Fr, chez Giambra/cadeau Ninon</t>
  </si>
  <si>
    <t>BALS/E.Pinard</t>
  </si>
  <si>
    <t>10h Edgar à l'Entourloupe</t>
  </si>
  <si>
    <t>14h35 Transfert affaires dans taxi/Dép Codognan</t>
  </si>
  <si>
    <t>Arrêt aire Monélimar</t>
  </si>
  <si>
    <t>Changt 2 pneus av</t>
  </si>
  <si>
    <t>12h30 Panne d'embrayage sur  A9</t>
  </si>
  <si>
    <t>15h Edgar/François à la MQ</t>
  </si>
  <si>
    <t>F. Pasqualini</t>
  </si>
  <si>
    <t>Carrefour/ Alice dépose Jean</t>
  </si>
  <si>
    <t>Balade chez le primeur avec Jean</t>
  </si>
  <si>
    <t>Sandrine arrive</t>
  </si>
  <si>
    <t>Diner à la maison avec Alice, Jean, Sandrine</t>
  </si>
  <si>
    <t>Fr, pharmacia</t>
  </si>
  <si>
    <t>M.Mathieu à la maison/scrabble</t>
  </si>
  <si>
    <t>Audrey avec Ninon/robe</t>
  </si>
  <si>
    <t>15h Edgar/François fiches</t>
  </si>
  <si>
    <t>Revel, Freydière chez Margot</t>
  </si>
  <si>
    <t>St Mury Monteymont/Roux</t>
  </si>
  <si>
    <t>11h30 Dép Meylan avec Marie</t>
  </si>
  <si>
    <t>Déj St Pierre Le Hibou Gourmand</t>
  </si>
  <si>
    <t>Balade au Monastère de la Chartreuse</t>
  </si>
  <si>
    <t>Pot à Voiron</t>
  </si>
  <si>
    <t>Dépose M.Mathieu et BAL</t>
  </si>
  <si>
    <t>18h35 Retour Meylan</t>
  </si>
  <si>
    <t>Relevés compteurs d'eau FR</t>
  </si>
  <si>
    <t>En ville/Monoprix, Du Pareil au même</t>
  </si>
  <si>
    <t>Courrier Mme Bayram</t>
  </si>
  <si>
    <t>Défilé 14 juillet</t>
  </si>
  <si>
    <t>Jarrie/Tavernoles/café</t>
  </si>
  <si>
    <t>Galeries Lafayette/Fnac/Mc DO</t>
  </si>
  <si>
    <t>Fr, zoom  AVF</t>
  </si>
  <si>
    <t>Fr, chez M. Mathieu/BAL</t>
  </si>
  <si>
    <t>Primeur face à la Mairie</t>
  </si>
  <si>
    <t>Fr, pharmacie/clés Sandrine à Guillaume</t>
  </si>
  <si>
    <t>15h30 Fr, kiné Chloé</t>
  </si>
  <si>
    <t>Mairie/courrier piscine-Edgar au Garden</t>
  </si>
  <si>
    <t>Mr Boulanaache</t>
  </si>
  <si>
    <t>9h Fr, local AVF/compteur d'eau</t>
  </si>
  <si>
    <t>Départ Alice, Simon, Jean pour Dôle puis Barr pour des vacances</t>
  </si>
  <si>
    <t>Alice, Simon, Jean déjeunent à La Bresse chez FR et JP puis vont chez Pierre à côté de Lure</t>
  </si>
  <si>
    <t>9h appeler Renault Lunel/pas aujourd'hui</t>
  </si>
  <si>
    <t>14h Fr, en ville avec Annie</t>
  </si>
  <si>
    <t>BAL/poste/courrier</t>
  </si>
  <si>
    <t>Décathlon/casque vélo</t>
  </si>
  <si>
    <t>Fichet/ouverture porte/devis remplacement cylindre</t>
  </si>
  <si>
    <t>Carrefour/vinaigre de cidre</t>
  </si>
  <si>
    <t>18h30 Rémi et MH Arnould/apéro</t>
  </si>
  <si>
    <t>19h45 Enzo/3 pizzas</t>
  </si>
  <si>
    <t>Diner avec Rémi et Marie-Hélène</t>
  </si>
  <si>
    <t>Mr Boulanaache/courrier Mr Maria</t>
  </si>
  <si>
    <t>Balade à vélo dans Meylan</t>
  </si>
  <si>
    <t>19h30 Sandrine récupère clés de son appt</t>
  </si>
  <si>
    <t>Clés Sandrine à Guillaume</t>
  </si>
  <si>
    <t>19h25 Retour Alice, Simon, Jean</t>
  </si>
  <si>
    <t>Alice et Jean à la maison/clé</t>
  </si>
  <si>
    <t>Manuela/clé</t>
  </si>
  <si>
    <t>12h35-12h52 Valence TGV</t>
  </si>
  <si>
    <t>13h35-13h43 Nimes</t>
  </si>
  <si>
    <t>Fr, prise de sang labo Granier</t>
  </si>
  <si>
    <t>16h30 Fr, radio, écho Félix Poulat</t>
  </si>
  <si>
    <t>Fr, en ville avec Alice et Jean</t>
  </si>
  <si>
    <t>19h30 Fr, kiné Chloé</t>
  </si>
  <si>
    <t>15h05 Départ Renault Lunel</t>
  </si>
  <si>
    <t>13h59 Lunel puis à Renault Lunel à pied</t>
  </si>
  <si>
    <t>11h35 Grenoble bus/Transisère</t>
  </si>
  <si>
    <t>19h Fr, Dr Veth, ostéopathe</t>
  </si>
  <si>
    <t>Primeur Montbonnot</t>
  </si>
  <si>
    <t>21 rue de la Dhuy</t>
  </si>
  <si>
    <t>11h Fichet/cylindre porte entrée/Alice et Jean à la maison</t>
  </si>
  <si>
    <t>Fr, pharmacie/masques chirurgicaux</t>
  </si>
  <si>
    <t>Uriage/Monnier</t>
  </si>
  <si>
    <t>Distributeur SG</t>
  </si>
  <si>
    <t>Marché St Bruno/Coque</t>
  </si>
  <si>
    <t>Espace vélo/vélo élec</t>
  </si>
  <si>
    <t>Simon arrive au parc</t>
  </si>
  <si>
    <t>Alice e Simon aménent Jean</t>
  </si>
  <si>
    <t>Balade à Meylan avec Jean/boulangerie/Edgar courriers</t>
  </si>
  <si>
    <t>Laffrey-Lavaldens</t>
  </si>
  <si>
    <t>Alpe de Grand Serre</t>
  </si>
  <si>
    <t>Sandrine passe prendre le café</t>
  </si>
  <si>
    <t>Alice et Simon récupèrent Jean/Ils vont déj avec Cath et François à St Ismier au restaaurant de la cave</t>
  </si>
  <si>
    <t>Chamrousse/fête du vent</t>
  </si>
  <si>
    <t>Boucle de la Taillat</t>
  </si>
  <si>
    <t>Marche Meylan/stade avec Fr</t>
  </si>
  <si>
    <t>La Maison de la clé/5ème clé et cde de la béquille intérieure</t>
  </si>
  <si>
    <t>16h30 Fr, kiné Mr Barbe au cabinet</t>
  </si>
  <si>
    <t>Chez Aurélie/chauffe-eau</t>
  </si>
  <si>
    <t>Simon commence à travailler chez Streiff</t>
  </si>
  <si>
    <t>Alice et Jean arrivent</t>
  </si>
  <si>
    <t>Alice va avec Fr pour visiter une maison à La Tronche, Jean reste avec moi</t>
  </si>
  <si>
    <t>Déj Asia Wok</t>
  </si>
  <si>
    <t>Balade à Uriage/3xmanège et sulky pour Jean</t>
  </si>
  <si>
    <t>Retour à la maison avec Alice et Jean</t>
  </si>
  <si>
    <t>Audrey vient avec Ninon</t>
  </si>
  <si>
    <t>On va amener le tél d'Alice à L'Ile Verte</t>
  </si>
  <si>
    <t>13h Fr, kiné Barbe</t>
  </si>
  <si>
    <t>13h30 Fr, kiné Barbe</t>
  </si>
  <si>
    <t>12h15 Déj L'Entourloupe avec Edgar</t>
  </si>
  <si>
    <t>BAL/Ecrin vert</t>
  </si>
  <si>
    <t>La Maison de la Clé/changement béquille et carré</t>
  </si>
  <si>
    <t>Août 2020</t>
  </si>
  <si>
    <t>Fr, phamacie</t>
  </si>
  <si>
    <t>G.Giambra/clés Sandrine</t>
  </si>
  <si>
    <t>Déj à Chamrousse chez P et M Amblard avec Monique Serpinet</t>
  </si>
  <si>
    <t>Balade chez Sandrine pour arroser ses plantes</t>
  </si>
  <si>
    <t>12 L'Entourloupe avec Alice, Jean, Fr et Catherine Jonville</t>
  </si>
  <si>
    <t>Fnac/livres Jean</t>
  </si>
  <si>
    <t>Pot Au bureau</t>
  </si>
  <si>
    <t>Apéro chez Liégeois</t>
  </si>
  <si>
    <t>18h Fr, balnéo Montbonnot</t>
  </si>
  <si>
    <t>15h Fr, coiffeur Grenoble</t>
  </si>
  <si>
    <t>Poste/SG en vélo</t>
  </si>
  <si>
    <t>Arrosage plantes chez Sandrine</t>
  </si>
  <si>
    <t>Explosion à Beyrouth</t>
  </si>
  <si>
    <t>6h50 Chez Alice et Simon</t>
  </si>
  <si>
    <t>Alice part chez Nounou vers Vaison La Romaine</t>
  </si>
  <si>
    <t>10h On quitte chez Alice et Simon avec Jean</t>
  </si>
  <si>
    <t>7h15 Simon va au travail</t>
  </si>
  <si>
    <t>Sulky,manège,pot</t>
  </si>
  <si>
    <t>18h Retour de Jean à Simon</t>
  </si>
  <si>
    <t>Carrefour/soda stream</t>
  </si>
  <si>
    <t>7h Chez Alice et Simon</t>
  </si>
  <si>
    <t>7h15 Simon part au travail</t>
  </si>
  <si>
    <t>9h45 On quitte chez Alice et Simon avec Jean</t>
  </si>
  <si>
    <t>14h45 Alice part avec Jean</t>
  </si>
  <si>
    <t>14h30 Fr, Annie/Ikéa</t>
  </si>
  <si>
    <t>9h45 Fr, chez Ginette/crochet</t>
  </si>
  <si>
    <t>Fr, Mairie/docs pour AVF</t>
  </si>
  <si>
    <t>13h Fr, balnéo Montbonnot/enregistrement</t>
  </si>
  <si>
    <t>19h30 Animations ciné plein air Bruchet</t>
  </si>
  <si>
    <t>Film: Dilili à Paris</t>
  </si>
  <si>
    <t>Opération de Jean/enlever la chambre</t>
  </si>
  <si>
    <t>Plein Laguna Carrefour</t>
  </si>
  <si>
    <t>11h39 Dép Meylan</t>
  </si>
  <si>
    <t>Déj chez Margot Freydière Revel</t>
  </si>
  <si>
    <t>Balade dans le bois</t>
  </si>
  <si>
    <t xml:space="preserve">Uriage/Pot </t>
  </si>
  <si>
    <t>12h BBQ chez Picard</t>
  </si>
  <si>
    <t>Arrosage plantes Sandrine/ en vélo</t>
  </si>
  <si>
    <t>Alice part</t>
  </si>
  <si>
    <t>Manège (long), canards</t>
  </si>
  <si>
    <t>Arrosage plantes Sandrine/à pied avec Fr</t>
  </si>
  <si>
    <t>11h30 Alice arrive</t>
  </si>
  <si>
    <t>Déj McDo avec Alice et Jean</t>
  </si>
  <si>
    <t>18h30 Fr, kiné Barbe</t>
  </si>
  <si>
    <t>16h30 Fr, kiné Barbe/annulé</t>
  </si>
  <si>
    <t>14h30 Alice et Simon à la maison/téléphone Xiaomi Note 9 pour Fr</t>
  </si>
  <si>
    <t xml:space="preserve">Picnic au Lac des Cordeliers/Lac </t>
  </si>
  <si>
    <t>Pot snack</t>
  </si>
  <si>
    <t>Arrosage plantes Sandrine/à pied</t>
  </si>
  <si>
    <t>11h55 Dép Meylan/embouteillage côte de Laffrey</t>
  </si>
  <si>
    <t>Pharmacie/gaulthérine</t>
  </si>
  <si>
    <t>13h15 Alice amène Jean</t>
  </si>
  <si>
    <t>Départ Dauphiné Libéré Corenc/en vélo</t>
  </si>
  <si>
    <t>15h Fr, Dr Terreaux, rhumato/infiltration</t>
  </si>
  <si>
    <t>Carrefour en vélo/Aurélie-plat</t>
  </si>
  <si>
    <t>Fr, pharmacie/crème</t>
  </si>
  <si>
    <t>Fr ne vient pas (mal au dos)</t>
  </si>
  <si>
    <t>Oddoz et "Tramier"</t>
  </si>
  <si>
    <t>Bain dans la piscine</t>
  </si>
  <si>
    <t>Apéro avec FR et JP à la maison</t>
  </si>
  <si>
    <t>Balade à Uriage avec JP et FR</t>
  </si>
  <si>
    <t>Pot/Ermenonville</t>
  </si>
  <si>
    <t>15h JP et FR arrivent à Meylan</t>
  </si>
  <si>
    <t>13h Fr, kiné Mr Barbe</t>
  </si>
  <si>
    <t>16h30 Fr, kiné Mr Barbe</t>
  </si>
  <si>
    <t>17h Fr, kiné Mr Barbe</t>
  </si>
  <si>
    <t>Aide à monter verrou chez FR/on n'a pas réussi</t>
  </si>
  <si>
    <t>15h30 Dr Brun Lévèque, dermato</t>
  </si>
  <si>
    <t>13h45 Dép Meylan</t>
  </si>
  <si>
    <t>St Pierre/anniv Lucy avec Johann, Aude, Adam, Lucy, Bertrand, Jean-Pierre, Françoise, Alice, Jean, Françoise</t>
  </si>
  <si>
    <t>Trampoline</t>
  </si>
  <si>
    <t>17h30 Alice part avec Jean</t>
  </si>
  <si>
    <t>Chez le bocher/chipo,…</t>
  </si>
  <si>
    <t>Diner Chez Johann et Aude</t>
  </si>
  <si>
    <t>Match PSG 3 Leipzig 0</t>
  </si>
  <si>
    <t>On dort à St Pierre</t>
  </si>
  <si>
    <t>Circuit vélo avec Adam, Lucy, Jean-Pierre</t>
  </si>
  <si>
    <t>11h05 Dép St Pierre</t>
  </si>
  <si>
    <t>12h Fr, balnéo Montbonnot</t>
  </si>
  <si>
    <t>Lyon 0 Bayern 3</t>
  </si>
  <si>
    <t>Tabac/livre Jean</t>
  </si>
  <si>
    <t>Fr, primeur Montbonnot/ B. Perraudin-Echo</t>
  </si>
  <si>
    <t>19h Diner avec Alice, Simon, Jean</t>
  </si>
  <si>
    <t>22h Départ Alice et Simon</t>
  </si>
  <si>
    <t>Voir les cerfs et biches à Vizille avec Jean</t>
  </si>
  <si>
    <t>Sulky à Uriage</t>
  </si>
  <si>
    <t>Pot/Manabio</t>
  </si>
  <si>
    <t>18h45 Alice et Simon récupère Jean</t>
  </si>
  <si>
    <t>19h Sandrine Réinnéis dine à la maison</t>
  </si>
  <si>
    <t>FR/moustiquaires et visite FR avec Jean et Fr</t>
  </si>
  <si>
    <t>19h45 Diner So Krep avec Sandrine et Marie-Hélène</t>
  </si>
  <si>
    <t>Déj Le 16 Art à St Pierre de Chartreuse</t>
  </si>
  <si>
    <t>Balade à St Pierre</t>
  </si>
  <si>
    <t>Concours poulinières</t>
  </si>
  <si>
    <t xml:space="preserve">Pot/gateau </t>
  </si>
  <si>
    <t>Retour par Col du Coq</t>
  </si>
  <si>
    <t>16h45 Retour Meylan</t>
  </si>
  <si>
    <t>9h25 Alice amène Jean</t>
  </si>
  <si>
    <t>Fr et FR vont au parc avec les 3 enfants</t>
  </si>
  <si>
    <t>Adam et Lucy chez FR</t>
  </si>
  <si>
    <t>15h Fr, kiné Chloé/ pas de cours</t>
  </si>
  <si>
    <t>Uriage avec Jean, Adam, Lucy, FR et Fr</t>
  </si>
  <si>
    <t>18h Alice récupère Jean</t>
  </si>
  <si>
    <t>Mc Do/repas à la maison</t>
  </si>
  <si>
    <t>Chez Alice/chapeau</t>
  </si>
  <si>
    <t>Fr, Nespresso</t>
  </si>
  <si>
    <t>Fr, chez FR/gilet Lucy</t>
  </si>
  <si>
    <t>Foot avec Adam et Lucy sur le terrain près du collège</t>
  </si>
  <si>
    <t>Fr, Crolles MDA avec FR</t>
  </si>
  <si>
    <t>Mairie/corrections doc IQ</t>
  </si>
  <si>
    <t>Fr, marché et CC</t>
  </si>
  <si>
    <t>Fr, à Comboire avec FR</t>
  </si>
  <si>
    <t>Piscine-cartes/FR pot à la maison</t>
  </si>
  <si>
    <t>Récupérer 2ème version Echo</t>
  </si>
  <si>
    <t>Du Pareil au même/Lucy, Jean</t>
  </si>
  <si>
    <t>9h EID démoustication</t>
  </si>
  <si>
    <t>Chez FR, nettoyage tapis</t>
  </si>
  <si>
    <t>Mr Marichy</t>
  </si>
  <si>
    <t>MT Dimitrov</t>
  </si>
  <si>
    <t>E Clary/D Bouchet</t>
  </si>
  <si>
    <t>MA Gobron/B Perraudin</t>
  </si>
  <si>
    <t>D Barnet</t>
  </si>
  <si>
    <t>20h Presto Comptoir avec JP et F Richard</t>
  </si>
  <si>
    <t>E.Hudry Clergeon</t>
  </si>
  <si>
    <t>FR à la maison/rideaux</t>
  </si>
  <si>
    <t>14h30 F.Legait/dossiers</t>
  </si>
  <si>
    <t>C. Le Gal</t>
  </si>
  <si>
    <t>Marché Ayguinards/Carrefour</t>
  </si>
  <si>
    <t>Alice et Jean arrivent à la maison</t>
  </si>
  <si>
    <t>Déj avec Alice et Jean à la maison</t>
  </si>
  <si>
    <t>Pot chez Marie</t>
  </si>
  <si>
    <t>E. Clary/dossiers</t>
  </si>
  <si>
    <t>16h Fr, balnéo Montbonnot</t>
  </si>
  <si>
    <t>MQ/dossiers</t>
  </si>
  <si>
    <t>Picine Buclos</t>
  </si>
  <si>
    <t>Mr Olivieri/piscine</t>
  </si>
  <si>
    <t>Fr, piqure xolair avec Mr Proença</t>
  </si>
  <si>
    <t>M. Giraudon</t>
  </si>
  <si>
    <t>14h Fr, AVF prépa Forum</t>
  </si>
  <si>
    <t>9h30 Fr, kiné Mr Barbe</t>
  </si>
  <si>
    <t>Aide JP sur la télé</t>
  </si>
  <si>
    <t>N. Pottier/pilates</t>
  </si>
  <si>
    <t>Pot chez JP et FR</t>
  </si>
  <si>
    <t>10h Règles sanitaires/MQ/Mairie-UQ</t>
  </si>
  <si>
    <t>17h Distribution Echo à Grand Pré et 4 Seigneurs avec Edgar Clary</t>
  </si>
  <si>
    <t>16h Fr va au cirque Amar avec Alice, Jean et Catherine, François, Nathan, Maxime</t>
  </si>
  <si>
    <t>Courrier Maze</t>
  </si>
  <si>
    <t>8h30 Forum des associations</t>
  </si>
  <si>
    <t>7h30 Installation Forum Gymnasedu Charlaix</t>
  </si>
  <si>
    <t>16h30 Départ C Jonville, Nathan, Maxime pour la gare en bus</t>
  </si>
  <si>
    <t>9h45 Fr, tricot chez Ginette</t>
  </si>
  <si>
    <t>Fr, Annie,Marie/marche, scrabble</t>
  </si>
  <si>
    <t>17h30 Fr, montage stand AVF</t>
  </si>
  <si>
    <t>Déj Gymase du Charlaix</t>
  </si>
  <si>
    <t>Eau vive/La vie claire</t>
  </si>
  <si>
    <t>Balade Aix</t>
  </si>
  <si>
    <t>Balade Challes les Eaux</t>
  </si>
  <si>
    <t>Gateau chez de Nardi</t>
  </si>
  <si>
    <t>17h Fr, Dr Jourdan Jambon/boutons</t>
  </si>
  <si>
    <t>Aider Mme Bargeton à se relever</t>
  </si>
  <si>
    <t>14h Fr, AVF nettoyage local</t>
  </si>
  <si>
    <t>9h30 Dessin peinture</t>
  </si>
  <si>
    <t>15h Couture</t>
  </si>
  <si>
    <t>20h30 Renf musc</t>
  </si>
  <si>
    <t>15h Alice amène Jean et va visiter maison à Montbonnot</t>
  </si>
  <si>
    <t>Balade avec Jean et CC</t>
  </si>
  <si>
    <t>13h15 Juliette Perez arrive et déjeune</t>
  </si>
  <si>
    <t>Visite du van de Juliette et dépose Fr et Marie au centre ville</t>
  </si>
  <si>
    <t>Alice repart avec Jean</t>
  </si>
  <si>
    <t>12h15 Fr, Dr Mazeau/mal aux dents</t>
  </si>
  <si>
    <t>Transport armoire à la piscine</t>
  </si>
  <si>
    <t>Dicussion règles piscine</t>
  </si>
  <si>
    <t>14h30 Montage armoire à la piscine avec Edgar</t>
  </si>
  <si>
    <t xml:space="preserve">18h Pot à la boulangerie </t>
  </si>
  <si>
    <t>19h30 Fr, diner AVF au local</t>
  </si>
  <si>
    <t>9h Marche/MQ puis stade</t>
  </si>
  <si>
    <t>10h Fiches à Chantal Mayet</t>
  </si>
  <si>
    <t>14h Fr, Grand Place avec Alice</t>
  </si>
  <si>
    <t>Retour C Jonville de Gratz</t>
  </si>
  <si>
    <t>Dej Pitaya</t>
  </si>
  <si>
    <t>Au Petit Minou</t>
  </si>
  <si>
    <t>Retour pour procédure et marker/E. Clary</t>
  </si>
  <si>
    <t>17h15 Chez Alice garder Jean, ils vont signer l'acte de vente de l'appt du Bd Foch</t>
  </si>
  <si>
    <t>Chez N. Pottier/dossier pilates</t>
  </si>
  <si>
    <t>14h15 Tour de France chemin St Bruno/Eygala</t>
  </si>
  <si>
    <t>MQ-affichette éveil corp, balade Meylan avec Fr</t>
  </si>
  <si>
    <t>17h30 Alice nous amène Jean</t>
  </si>
  <si>
    <t>C. Mayet/crayons, plastic</t>
  </si>
  <si>
    <t>Fr en balade avec Jean</t>
  </si>
  <si>
    <t>Poissonnerie/flétan</t>
  </si>
  <si>
    <t>Pilates/Andrea Neves</t>
  </si>
  <si>
    <t>Vizille avec Jean et Marie Mathieu</t>
  </si>
  <si>
    <t>17h40 Permanence UQBGP/Edgar, Andreï</t>
  </si>
  <si>
    <t>20h30 Mr Douard/MQ</t>
  </si>
  <si>
    <t>13h20, Fr Dr Terreaux/rhumato</t>
  </si>
  <si>
    <t>12h30 Fr kiné Chloé</t>
  </si>
  <si>
    <t xml:space="preserve">14h30 Fr, balnéo Montbonnot </t>
  </si>
  <si>
    <t>Dépose Marie Peugeot/Peltier</t>
  </si>
  <si>
    <t xml:space="preserve">                                              </t>
  </si>
  <si>
    <t>18h30 Aude amène Lucy</t>
  </si>
  <si>
    <t>Balade avec Lucy aux Buclos</t>
  </si>
  <si>
    <t>10h30 Fr, Dr Chevalier/gastro</t>
  </si>
  <si>
    <t>14h30 Alice et Simon amènent Jean</t>
  </si>
  <si>
    <t>Uriage/2 x manège</t>
  </si>
  <si>
    <t>Vizille avec Jean et Lucy/récup clés/il pleut</t>
  </si>
  <si>
    <t>Montage armoire Bérivière avec Stéphane Bellini</t>
  </si>
  <si>
    <t>20h15 Mc Do/diner à la maison avec Lucy</t>
  </si>
  <si>
    <t>Déj avc Lucy à la maison</t>
  </si>
  <si>
    <t>Balade à Meylan avec Lucy</t>
  </si>
  <si>
    <t>Il pleut beaucoup</t>
  </si>
  <si>
    <t>St Pierre de Chartreuse/ramener Lucy</t>
  </si>
  <si>
    <t>MQ/M.Stermann</t>
  </si>
  <si>
    <t>Carrefour/couture MQ-BALs</t>
  </si>
  <si>
    <t>20h15 Zumba avec Fr</t>
  </si>
  <si>
    <t>20h30 Renforcement muscu</t>
  </si>
  <si>
    <t>19h30 Fr, gym aquatique</t>
  </si>
  <si>
    <t>Poste/courrier BNF</t>
  </si>
  <si>
    <t>MQ/cartes Minoo</t>
  </si>
  <si>
    <t>Audrey/couleurs</t>
  </si>
  <si>
    <t>11h Eveil corporel/inscriptions</t>
  </si>
  <si>
    <t>9h30 G.Giambra vient enlever papier peint dans notre chambre</t>
  </si>
  <si>
    <t>16h30 Fr, Marion Fusi,ostéo</t>
  </si>
  <si>
    <t>14h Fr, chez M. Mathieu</t>
  </si>
  <si>
    <t>BAL/ Mr Branche</t>
  </si>
  <si>
    <t>9h15 G.Giambra vient poncer les murs/cacher goulotte dans notre chambre</t>
  </si>
  <si>
    <t>Relever Mme Bargeton</t>
  </si>
  <si>
    <t>14h MQ/expo Atmo</t>
  </si>
  <si>
    <t>11h30 Younès, Caro, Adam puis déj l'Entourloupe</t>
  </si>
  <si>
    <t>15h30 Foot et Dép Younès,Caro,Adam/Pot avec Guillaume</t>
  </si>
  <si>
    <t>Pot avec Guillaume</t>
  </si>
  <si>
    <t>15h30 Dr F. Petit, cardiologue</t>
  </si>
  <si>
    <t>8h45 G.Giambra ponçage des murs, 1ère couche peinture plafond</t>
  </si>
  <si>
    <t>S. Bellini/inscript renf,clé armoire Bériv</t>
  </si>
  <si>
    <t>Apéro Liégeois Benoit,Nathalie,Esteban,Maël/dossier gym aqua mardi</t>
  </si>
  <si>
    <t>Déj L'Ecureuil Chamrousse avec J et M Picard, M et MF Bée</t>
  </si>
  <si>
    <t>20h30 CA UQBGP sur Starleaf</t>
  </si>
  <si>
    <t>Gymnases, piscine, salles fermées pour 2 semaines</t>
  </si>
  <si>
    <t>9h30 MQ/affiche: pas de cours pdt 2 semaines</t>
  </si>
  <si>
    <t>17h15 Fr, radio genou Plaine Fleurie</t>
  </si>
  <si>
    <t>8h45 G.Giambra fait la 2è couche du plafond</t>
  </si>
  <si>
    <t>14h M. Mathieu va avec Fr chez Sikkens acheter les peintures</t>
  </si>
  <si>
    <t>Guillaume enlève les rideaux</t>
  </si>
  <si>
    <t>20h Zumba au stade</t>
  </si>
  <si>
    <t>20h30 Renf muscu au stade</t>
  </si>
  <si>
    <t>8h30 G.Giambra peinture grise</t>
  </si>
  <si>
    <t>16h30 Fr, kiné Chloé</t>
  </si>
  <si>
    <t>9h45 Dr Schneider/Bisoprolol</t>
  </si>
  <si>
    <t>G.Giambra rideaux</t>
  </si>
  <si>
    <t>12h Déj avec Alice</t>
  </si>
  <si>
    <t>Centre Bérivière avec St Bellini</t>
  </si>
  <si>
    <t>Fr, marché, CC et AVF</t>
  </si>
  <si>
    <t>14h Fr, F.Clary/tricot Jean</t>
  </si>
  <si>
    <t>14h Dessin enfants/MQ</t>
  </si>
  <si>
    <t>Chez C. Mayet</t>
  </si>
  <si>
    <t>MQ/affichette</t>
  </si>
  <si>
    <t>18h30 Russe avec Zoom</t>
  </si>
  <si>
    <t>9h25 G.Giambra finition, plinthes</t>
  </si>
  <si>
    <t>8h30 G.Giambra peinture bleue 2 couches</t>
  </si>
  <si>
    <t>11h30 Fr, kiné Valérie remplaçante Mr Barbe</t>
  </si>
  <si>
    <t>G.Giambra installe les tringles</t>
  </si>
  <si>
    <t>Récupérer carte vitale</t>
  </si>
  <si>
    <t>Fr, SG/cde chèquier</t>
  </si>
  <si>
    <t>7h Scanner à Crolles</t>
  </si>
  <si>
    <t>12h Fr, ostéo M. Fusi</t>
  </si>
  <si>
    <t>18h Alice amène Jean</t>
  </si>
  <si>
    <t>11h45 Alice et Simon arrivent</t>
  </si>
  <si>
    <t>15h Alice,Simon et Jean s'en vont</t>
  </si>
  <si>
    <t>Maison de la Literie</t>
  </si>
  <si>
    <t>But</t>
  </si>
  <si>
    <t>19h30 Retour à la maison (embouteillage)</t>
  </si>
  <si>
    <t>Yvrai/Nuit et sommeil</t>
  </si>
  <si>
    <t>Lescheraines</t>
  </si>
  <si>
    <t>Chapelle Blanche</t>
  </si>
  <si>
    <t>Pot à La Rochette</t>
  </si>
  <si>
    <t>Fête des Grands Pères</t>
  </si>
  <si>
    <t>14h Natacha/tringle chambre</t>
  </si>
  <si>
    <t>20h Zumba</t>
  </si>
  <si>
    <t>Les Déménageurs Bretons Sassenage</t>
  </si>
  <si>
    <t>MQ/Dessin peinture</t>
  </si>
  <si>
    <t>10h30 Coiffeur</t>
  </si>
  <si>
    <t>Fr, SG et courses</t>
  </si>
  <si>
    <t>14h Fr Comboire avec Sylvie Pasqualini (rideaux grande chambre)</t>
  </si>
  <si>
    <t>MQ/planche couture Rozenn</t>
  </si>
  <si>
    <t>11h Eveil corporel- Fr, marché, AVF</t>
  </si>
  <si>
    <t>18h30 Russe en visio Starleaf</t>
  </si>
  <si>
    <t>16h45 Fr, Dr Jefferson Magnan podologue</t>
  </si>
  <si>
    <t>17h15 Alice et Jean partent</t>
  </si>
  <si>
    <t>15h Alice arrive avec Jean, balade aux parcs</t>
  </si>
  <si>
    <t>17h30 Fr, AVF tricot</t>
  </si>
  <si>
    <t>14h Fr, chez M.Mathieu avec Annie</t>
  </si>
  <si>
    <t>Bricolage étagère</t>
  </si>
  <si>
    <t>11h En ville avec Fr/Monoprix,CC Buclos</t>
  </si>
  <si>
    <t>13h30 Kiki pour élec studio Richard</t>
  </si>
  <si>
    <t>Alinéa St Egrève/assiettes,bols</t>
  </si>
  <si>
    <t>Grenoble en alerte maximale</t>
  </si>
  <si>
    <t>Masque obligatoire à Meylan</t>
  </si>
  <si>
    <t>Fr au lit/rhume</t>
  </si>
  <si>
    <t>14h R.Arnoult récupère la Twingo</t>
  </si>
  <si>
    <t>14h N.Pottier/dossier pilates soir</t>
  </si>
  <si>
    <t>18h Rémi ramène la Twingo</t>
  </si>
  <si>
    <t>19h Rémi récupère la Twingo</t>
  </si>
  <si>
    <t>Poste CC Buclos</t>
  </si>
  <si>
    <t>Continuation de fermeture des salles, gymnases, piscine</t>
  </si>
  <si>
    <t>13h05 Fr, labo Granier/test Covid</t>
  </si>
  <si>
    <t>Pharmacie/médic Fr</t>
  </si>
  <si>
    <t>CC/ pharma, boucher, boulangerie</t>
  </si>
  <si>
    <t>13h30 R. Arnoult récupère la Twingo</t>
  </si>
  <si>
    <t>11h S. Borot/Bérivière</t>
  </si>
  <si>
    <t>Fr, au lit/fatiguée</t>
  </si>
  <si>
    <t>What'app Alice, Jean</t>
  </si>
  <si>
    <t>11h MQ/Eveil corporel, marché, boucher</t>
  </si>
  <si>
    <t>14h A. Bornard/chèques Jardins</t>
  </si>
  <si>
    <t>10h Mme Vion/MQ/toile</t>
  </si>
  <si>
    <t>Labo, prise de sang et d'urine</t>
  </si>
  <si>
    <t>10h Visite école des Buclos (M.Collet,H.Biron,C.Batailh,E.Clary)et pot à l'Entourloupe</t>
  </si>
  <si>
    <t>Fr, CC Ayguinards</t>
  </si>
  <si>
    <t>Electricien Duvigneau</t>
  </si>
  <si>
    <t>Déménagement des Giambra</t>
  </si>
  <si>
    <t>Alice, Simon, Jean vont à St Renan près de Brest</t>
  </si>
  <si>
    <t>Castorama/Déco discount</t>
  </si>
  <si>
    <t>Centrakor</t>
  </si>
  <si>
    <t>12h Déj chez C.Jonville avec François</t>
  </si>
  <si>
    <t>A.Ducrocq</t>
  </si>
  <si>
    <t>Assassinat Samuel Paty</t>
  </si>
  <si>
    <t>13h30 Fr, Belledonne anesthésiste</t>
  </si>
  <si>
    <t>Remise chèques BPA</t>
  </si>
  <si>
    <t>Fr, chez Aurélie/vente meuble</t>
  </si>
  <si>
    <t>16h30 Dr Schneider</t>
  </si>
  <si>
    <t>Poste/courrier Vallentin, carnet timbres</t>
  </si>
  <si>
    <t>A. Ducrocq/aide Fr sur fermeture éclair</t>
  </si>
  <si>
    <t>G.Giambra récupère l'aspirateur</t>
  </si>
  <si>
    <t>Test AG avec CA</t>
  </si>
  <si>
    <t>10h Dgts bretons/cartons</t>
  </si>
  <si>
    <t>Garde meubles Sassenage</t>
  </si>
  <si>
    <t>13h30 Fr, kiné Mr Barbe</t>
  </si>
  <si>
    <t>Charger la Laguna</t>
  </si>
  <si>
    <t>Plein de la Laguna</t>
  </si>
  <si>
    <t>17h Départ La Grande Motte</t>
  </si>
  <si>
    <t>20h30 Hotel du Golf La Grande Motte</t>
  </si>
  <si>
    <t>Diner Cosa Nostra</t>
  </si>
  <si>
    <t>8h30 Cartons/démontage/poubelle</t>
  </si>
  <si>
    <t>Déj Cosa Nosta</t>
  </si>
  <si>
    <t>Magasin savon</t>
  </si>
  <si>
    <t>20h30 Arr Meylan</t>
  </si>
  <si>
    <t>10h45 Garde meubles Sassenage</t>
  </si>
  <si>
    <t>12h30 Déj Restaurant du Stade</t>
  </si>
  <si>
    <t>18h30 M. Mathieu dine à la maison</t>
  </si>
  <si>
    <t>11h J.Picard/12 bouteilles champagne</t>
  </si>
  <si>
    <t>14h Fr, en ville avec M.Mathieu</t>
  </si>
  <si>
    <t>Récupérer Fr et Marie en ville/très grosse pluie</t>
  </si>
  <si>
    <t>Au Petit Minou/Grenoble</t>
  </si>
  <si>
    <t>Alice va à Carrefour/on veille sur Jean</t>
  </si>
  <si>
    <t>Début couvre-feu de 21h à 6h</t>
  </si>
  <si>
    <t>Entraigues, Valbonnais</t>
  </si>
  <si>
    <t>La Mure, Monteynard</t>
  </si>
  <si>
    <t>Vizille/pot</t>
  </si>
  <si>
    <t xml:space="preserve">17h30 Retour Meylan </t>
  </si>
  <si>
    <t>12h Déj La Romanche Bourg dOisans</t>
  </si>
  <si>
    <t>Mondial tissus/Comboire-Casino/SMH/recharge Videla</t>
  </si>
  <si>
    <t>Heure d'hiver</t>
  </si>
  <si>
    <t>Fr, marche à Meylan</t>
  </si>
  <si>
    <t>15h45 Déménagement par Déménageurs Bretons de Sassenage (3 personnes)</t>
  </si>
  <si>
    <t>17h10 Dép La Grande Motte</t>
  </si>
  <si>
    <t>Arrêt aire Montélimar</t>
  </si>
  <si>
    <t>Michelle Coupon, notre nouvelle voisine</t>
  </si>
  <si>
    <t>Décès de Aimé Roux</t>
  </si>
  <si>
    <t>9h30 Arr Alice et Jean</t>
  </si>
  <si>
    <t>Uriage avec Jean/manège,jeux</t>
  </si>
  <si>
    <t>10h30 Montage pneux neige d'Alice</t>
  </si>
  <si>
    <t>Boucher, boulangerie</t>
  </si>
  <si>
    <t>15h15 Départ Alice Jean</t>
  </si>
  <si>
    <t>Fleuriste Ile Verte/fleurs Aimé Roux</t>
  </si>
  <si>
    <t>18h05 Fr, tricot AVF</t>
  </si>
  <si>
    <t>Re confinement</t>
  </si>
  <si>
    <t>15h30 Fr, kiné Mr Barbe</t>
  </si>
  <si>
    <t>Fr, Au Petit Minou/laine pull et dragon</t>
  </si>
  <si>
    <t>14h C.Jonville apporte 20 coquilles St Jacques/accident avec sa voiture, toute seule</t>
  </si>
  <si>
    <t>S. Réinnéis/J. Pérez viennent nous saluer sur le palier</t>
  </si>
  <si>
    <t>17h30Départ de Alice et Jean</t>
  </si>
  <si>
    <t>18h30 J.Toffa vient récupérer les pots de yaourt pour Aude et va à la cave récupérer des bouteilles</t>
  </si>
  <si>
    <t>Vival/Boucher</t>
  </si>
  <si>
    <t>Marche Meylan avec FR</t>
  </si>
  <si>
    <t>Marche Meylan avc Fr et M.Mathie</t>
  </si>
  <si>
    <t>Affichette sur MQ</t>
  </si>
  <si>
    <t>Attentat de Nice dans la Basilique Notre-Dame</t>
  </si>
  <si>
    <t>15h20 Fr, Dr Terreaux</t>
  </si>
  <si>
    <t>12h30 Fr, kiné Mr Barbe</t>
  </si>
  <si>
    <t>9h Fr, Dr Moiroud</t>
  </si>
  <si>
    <t>Marche avec Fr et M.Mathieu</t>
  </si>
  <si>
    <t>Livraison mixeur et appareil soupe</t>
  </si>
  <si>
    <t>13h Fr, Dr Antoine, angiologue/mal jambe gauche</t>
  </si>
  <si>
    <t>18h CS Les Terrasses en visio</t>
  </si>
  <si>
    <t>15h Fr marche avec M.Mathieu aux Béalières</t>
  </si>
  <si>
    <t>Vival</t>
  </si>
  <si>
    <t>Vival et boulangerie</t>
  </si>
  <si>
    <t>Fr, rend les œufs à Aurélie</t>
  </si>
  <si>
    <t>C.Jonville/batons de marche</t>
  </si>
  <si>
    <t>Marche avec Fr, Buro +, Fr continue avec Aurélie</t>
  </si>
  <si>
    <t>Marche à Meylan avec Fr, Buro+</t>
  </si>
  <si>
    <t>Alice à la maison/signature doc vente LGM</t>
  </si>
  <si>
    <t>20h30 AG en visio Zoom</t>
  </si>
  <si>
    <t>18h30 Russe en visio Zoom</t>
  </si>
  <si>
    <t>Poste avec Fr</t>
  </si>
  <si>
    <t>16h Interview Isaline Nitsche visio Zoom</t>
  </si>
  <si>
    <t>Fr marche avec M.Mathieu, pharmacie</t>
  </si>
  <si>
    <t>Infirmière cherche Mr Bargeton</t>
  </si>
  <si>
    <t>Marche avec Fr et M.Mathieu, Eau vive, BAL, primeur Grand Pré</t>
  </si>
  <si>
    <t>Joe Biden Président USA</t>
  </si>
  <si>
    <t>Fr, Proença/piqure xolair</t>
  </si>
  <si>
    <t>Fr, rdv avec F. Clary/tricot Jean</t>
  </si>
  <si>
    <t>Vival, tabac</t>
  </si>
  <si>
    <t>16h30 Fr, Dr Magnan podologue</t>
  </si>
  <si>
    <t>17h Fr, chant avec Chloé sur zoom</t>
  </si>
  <si>
    <t>Marche avec Fr et M.Mathieu, Vival</t>
  </si>
  <si>
    <t>9h Zoom sur futurs locaux</t>
  </si>
  <si>
    <t>Alice, Jean sur Whatsapp</t>
  </si>
  <si>
    <t>18h30 Russe sur Zoom</t>
  </si>
  <si>
    <t>Marche avec Fr et M.Mathieu, Katia</t>
  </si>
  <si>
    <t>Chomage partiel</t>
  </si>
  <si>
    <t>16h20 Dr Rouvière, angiologue, Montbonnot</t>
  </si>
  <si>
    <t>Mr Alluson cherche à ouvrir sa porte</t>
  </si>
  <si>
    <t>Marche avec Fr et M.Mathieu, Eau vive</t>
  </si>
  <si>
    <t>R. Arnoult livre courses Carrefour</t>
  </si>
  <si>
    <t>15h30 Fr, Colloscopie/gastroscopie Belledonne</t>
  </si>
  <si>
    <t>13 h MQ/ouvrir</t>
  </si>
  <si>
    <t>Balade avec Fr et Serge/michèle Perrier</t>
  </si>
  <si>
    <t>Fr prépa examen</t>
  </si>
  <si>
    <t>10h Rdv Edgar Clary au CC/pb syst info, Vival</t>
  </si>
  <si>
    <t>E.Clary/signature PV AG</t>
  </si>
  <si>
    <t>19h Fr termine l'examen</t>
  </si>
  <si>
    <t>12h30 Fr, kiné Mr Barbe, j'accompagne Fr</t>
  </si>
  <si>
    <t>Whatsapp Alice et Jean</t>
  </si>
  <si>
    <t>Marche avec Fr, Dominique Barnet, Bernard Perraudin, André Bornard, attestation chez Mme Anchisi</t>
  </si>
  <si>
    <t>Fr, prise de sang labo Eurofins</t>
  </si>
  <si>
    <t>Cadre dans la chambre</t>
  </si>
  <si>
    <t>Castorama/escabeau, vitre</t>
  </si>
  <si>
    <t>9h Fr, Zoom AVF atelier créatif</t>
  </si>
  <si>
    <t>Fnac (enceinte, livre), Au Petit Minou (bourrage dragon)</t>
  </si>
  <si>
    <t>20h30 CA UQBGP sur Zoom</t>
  </si>
  <si>
    <t>R. Arnoult, courses Carrefour</t>
  </si>
  <si>
    <t>Alice et Jean testés à la Clinique Belledonne</t>
  </si>
  <si>
    <t>Benoit et Esteban Liégeois/ultimate</t>
  </si>
  <si>
    <t>9h Déménagement à Maison de Quartier des Buclos</t>
  </si>
  <si>
    <t>10h Fr, hopital Dr Mansard</t>
  </si>
  <si>
    <t>Chez S.Réinnéis/révision chaudière au gaz</t>
  </si>
  <si>
    <t>Marche avec Fr et M.Mathieu, Eau vive, Vival</t>
  </si>
  <si>
    <t>Aider Mme Bargeton</t>
  </si>
  <si>
    <t>18h Comité déchets</t>
  </si>
  <si>
    <t>Marche avec Fr, pharmacie, BAL</t>
  </si>
  <si>
    <t>Fr, poste, retour YAY</t>
  </si>
  <si>
    <t>Mme Coupon</t>
  </si>
  <si>
    <t>M.Mathieu cas contact Covid</t>
  </si>
  <si>
    <t>Att employ Christelle Clame</t>
  </si>
  <si>
    <t>Livraison Livre Le Chat et Petit Menhir</t>
  </si>
  <si>
    <t>10h30 Fr, coiffeur en ville</t>
  </si>
  <si>
    <t>Marche avec Fr, BAL</t>
  </si>
  <si>
    <t>Livraison boucles</t>
  </si>
  <si>
    <t>Arrivée Françoise Richard</t>
  </si>
  <si>
    <t>15h30 Fr, kiné piscine Montbonnot</t>
  </si>
  <si>
    <t>Whatsapp Alice, Jean</t>
  </si>
  <si>
    <t>Boulanger/Carrefour</t>
  </si>
  <si>
    <t>Fr, SG chèquier/fermé</t>
  </si>
  <si>
    <t>Electricien Electro-Claires/interphone</t>
  </si>
  <si>
    <t>Décès Maradona</t>
  </si>
  <si>
    <t>Fr, boucherie</t>
  </si>
  <si>
    <t>Balade autour du lac de Freydière</t>
  </si>
  <si>
    <t>Marche avec Fr et FR</t>
  </si>
  <si>
    <t>Allègement du confinement</t>
  </si>
  <si>
    <t>20 km, 3h</t>
  </si>
  <si>
    <t>1 km 1h</t>
  </si>
  <si>
    <t>Marche avec Fr</t>
  </si>
  <si>
    <t>G.Giambra pour FR/montage moustiquaires</t>
  </si>
  <si>
    <t>11h30 Dr Schneider, Fr mercerie et Carrefour</t>
  </si>
  <si>
    <t>Balade au Ciol de Porte</t>
  </si>
  <si>
    <t>Soleil et biathlon, La Tronche</t>
  </si>
  <si>
    <t>F. Richard à la maison/ananas</t>
  </si>
  <si>
    <t>15h Fr avec FR à Joué Club Crolles</t>
  </si>
  <si>
    <t>BALS</t>
  </si>
  <si>
    <t>J.Toffa amène la télé de FR</t>
  </si>
  <si>
    <t>12h30 Civipole en Zoom</t>
  </si>
  <si>
    <t>Fr courses et dj en ville</t>
  </si>
  <si>
    <t>17h30 CS Les Terrasses avec Teams</t>
  </si>
  <si>
    <t>Arrivée FR et JP ?</t>
  </si>
  <si>
    <t>16h15 Dr Schneider/bouchon cérumen oreille gauche</t>
  </si>
  <si>
    <t>FR arrive</t>
  </si>
  <si>
    <t>FR part</t>
  </si>
  <si>
    <t>Décès de Giscard d'Estaing</t>
  </si>
  <si>
    <t>17h CS Les Terrasses sur Teams</t>
  </si>
  <si>
    <t>17h50 Alice et Jean partent</t>
  </si>
  <si>
    <t xml:space="preserve">17h Fr, kiné Mr Barbe </t>
  </si>
  <si>
    <t>MQ/documents et chèque</t>
  </si>
  <si>
    <t>Ad seniors pour Mr Bargeton</t>
  </si>
  <si>
    <t>FR prend le café</t>
  </si>
  <si>
    <t>14h Fr et FR vont à Ikéa</t>
  </si>
  <si>
    <t>C. Jonville/visite appt</t>
  </si>
  <si>
    <t>8h50 F.Richard part à La Bresse</t>
  </si>
  <si>
    <t>Boulanger/PC portable</t>
  </si>
  <si>
    <t>Monter arbre de Noël</t>
  </si>
  <si>
    <t>Marché des Ayguinards</t>
  </si>
  <si>
    <t>La Sappey</t>
  </si>
  <si>
    <t>Gauffres</t>
  </si>
  <si>
    <t>Fnac/achat PC Asus Alain</t>
  </si>
  <si>
    <t>14h Fr en ville avec Annie Rivet</t>
  </si>
  <si>
    <t>Janvier 2021</t>
  </si>
  <si>
    <t>Février 2021</t>
  </si>
  <si>
    <t>Chez Mr Bargeton/interphone</t>
  </si>
  <si>
    <t>17h Visio Edgar/Joël/système d'information</t>
  </si>
  <si>
    <t>Technicien Electro-Claires pour interphone Mr Bargeton</t>
  </si>
  <si>
    <t>Carrefour, Gymnase des Buclos</t>
  </si>
  <si>
    <t>A. Rivet et Fr à la maison</t>
  </si>
  <si>
    <t>Installation  guirlande sur le balcon</t>
  </si>
  <si>
    <t>19h30 Renforcement musculaire/LGM</t>
  </si>
  <si>
    <t>Stade collège/BAL</t>
  </si>
  <si>
    <t>Feu vert/cric</t>
  </si>
  <si>
    <t>Mon lit et moi/ Eau vive/mettre roues neige AV sur Twingo</t>
  </si>
  <si>
    <t>14h Fr, opticien</t>
  </si>
  <si>
    <t>Mr Bargeton part à l'hopital en examen</t>
  </si>
  <si>
    <t>18h30 Fr, Mr Barbe</t>
  </si>
  <si>
    <t>Fr chez Bargeton/écharpe de la fille</t>
  </si>
  <si>
    <t>Arrivée Alice et Jean</t>
  </si>
  <si>
    <t>Essai montage roues neige Laguna/Rdv chez Renault</t>
  </si>
  <si>
    <t>14h Renault/roues neige Laguna</t>
  </si>
  <si>
    <t>14h Fr à Grand Place avec Marie, Annie, X</t>
  </si>
  <si>
    <t>Retour Mr Bargeton chez lui</t>
  </si>
  <si>
    <t>18h Conférence Jean Castex</t>
  </si>
  <si>
    <t>20h30 CA UQBGP sur zoom</t>
  </si>
  <si>
    <t>11h Alice et Simon récupérent Jean et vont à St Pierre pour le déjeuner</t>
  </si>
  <si>
    <t>Fnac/PC portable Alain</t>
  </si>
  <si>
    <t>Fr, mercerie, marché des Ayguinards</t>
  </si>
  <si>
    <t>10h Rdv CC Mme Langon/livre Russe, Edgar/ adh F Béraud</t>
  </si>
  <si>
    <t>N.Pesenti/livre Russe</t>
  </si>
  <si>
    <t>G. Briole/livre Russe</t>
  </si>
  <si>
    <t>16h Appel Mr Biet</t>
  </si>
  <si>
    <t>Magasin "fêtes" près de la Poste/bougies pour Alice</t>
  </si>
  <si>
    <t>Mr Bargeton tombe chez lui, portes fermées à clé</t>
  </si>
  <si>
    <t>2 pompiers entrent dans l'appt avec la grande échelle par la fenêtre de la terrasse</t>
  </si>
  <si>
    <t>Fr, boucher/tournedos</t>
  </si>
  <si>
    <t>12h Déj Alice, Simon et Jean à la maison (anniv Alice)</t>
  </si>
  <si>
    <t>Vacances scolaires 2020-2021</t>
  </si>
  <si>
    <t>Epicuria/ Carrefour</t>
  </si>
  <si>
    <t>11h30 Arr Alice, Simon, Jean</t>
  </si>
  <si>
    <t>16h30 Départ Alice, Simon, Jean pour aller chez C. Jonville</t>
  </si>
  <si>
    <t>Balade en ville à Grenoble</t>
  </si>
  <si>
    <t>Balade à Meylan avec Fr, Pollard/Lung</t>
  </si>
  <si>
    <t>19h30 Zumba et renf musc/LGM</t>
  </si>
  <si>
    <t>Couvre-feu 20h-6h, plus d'attestation</t>
  </si>
  <si>
    <t>12h30 Civipole sur Zoom</t>
  </si>
  <si>
    <t>14h Fr en ville avec M. Mathieu</t>
  </si>
  <si>
    <t>Décès de Nicole Bargeton</t>
  </si>
  <si>
    <t>15h45 Obsèques N. Bargeton/PFI</t>
  </si>
  <si>
    <t>14h Fr, chez B. Roux St Mury Monteymont</t>
  </si>
  <si>
    <t>15h 15h Electro-Claires/interphone</t>
  </si>
  <si>
    <t>10h Fr, opticien CC/nouvelles lunettes</t>
  </si>
  <si>
    <t>Fr chez Aurélie Ducrocq/voir son sapin</t>
  </si>
  <si>
    <t>16h Me Serpinet/prêt Alice et Simon</t>
  </si>
  <si>
    <t>Paquet Jardin/cadeau/C.Jonville</t>
  </si>
  <si>
    <t xml:space="preserve">Bassaler/portefeuille Fr, balade en ville, </t>
  </si>
  <si>
    <t>Monceau Fleurs</t>
  </si>
  <si>
    <t>Epicuria/La Noisette/Maxence</t>
  </si>
  <si>
    <t>Fr prépare le foie gras</t>
  </si>
  <si>
    <t>Grand Place, Alinéa</t>
  </si>
  <si>
    <t>Centrakor/verres</t>
  </si>
  <si>
    <t>Fr réparer le bouton du manteau de Jean</t>
  </si>
  <si>
    <t>Alice et Jean partent</t>
  </si>
  <si>
    <t>18h30 Zumba/LGM sous l'arche</t>
  </si>
  <si>
    <t>Chercher fleurs Montceau Fleurs</t>
  </si>
  <si>
    <t>15h Fr, Dr Petit cardiologue puis Carrefour</t>
  </si>
  <si>
    <t>9h30 Fr, CHU/urgences ophtalmiques/blépharite</t>
  </si>
  <si>
    <t>Fr, piqure xolair Mr Proença</t>
  </si>
  <si>
    <t>Courrier Mareschal/BPA/plein Twingo/Carrefour</t>
  </si>
  <si>
    <t>Fr, Bernadette Roux</t>
  </si>
  <si>
    <t>Maxence, marché fruits</t>
  </si>
  <si>
    <t>Courrier Bros/BAL</t>
  </si>
  <si>
    <t>Jean a la varicelle</t>
  </si>
  <si>
    <t>Epicuria/Paris Brest</t>
  </si>
  <si>
    <t>18h30 Chez Alice et Simon</t>
  </si>
  <si>
    <t>Fr, Paquet Jardin/poinsettia Alice</t>
  </si>
  <si>
    <t>Whats'app Alice, Jean</t>
  </si>
  <si>
    <t>Alice positif à la Covid, Jean négatif</t>
  </si>
  <si>
    <t>Simon positif Covid 19 après un test au Labo de la Plaine Fleurie à Meylan</t>
  </si>
  <si>
    <t>Chez C. Réinnéis/chat-BAL</t>
  </si>
  <si>
    <t>Aude, Adam, Lucy arrivent</t>
  </si>
  <si>
    <t>Alice, Simon, Jean viennent récupérer les cadeaux</t>
  </si>
  <si>
    <t>Maxence, Vival</t>
  </si>
  <si>
    <t>12h Déj C. Jonville</t>
  </si>
  <si>
    <t>Chez Réinnéis/chat</t>
  </si>
  <si>
    <t>Bertrand, Titi arrivent</t>
  </si>
  <si>
    <t>Dép Bertrand, Titi chez Fred puis à Nice demain</t>
  </si>
  <si>
    <t>Aix les Bains/balade le long du lac vers le nord</t>
  </si>
  <si>
    <t>Carrefour Chamnord/housse téléphone</t>
  </si>
  <si>
    <t>Fr, chez FR suite passage Bertrand, Titi</t>
  </si>
  <si>
    <t>Chez Mme Mareschal/chèque</t>
  </si>
  <si>
    <t>Fr chez M. Mathieu</t>
  </si>
  <si>
    <t>Fr CC</t>
  </si>
  <si>
    <t>Nouvelle porte chez les voisins</t>
  </si>
  <si>
    <t>Twingo chez Sandrine</t>
  </si>
  <si>
    <t>Réveillon Noël avec Alice, Simon, Jean</t>
  </si>
  <si>
    <t>16h30 Alice, Simon amènent Jean</t>
  </si>
  <si>
    <t>S. ramène la Twingo et dine avec nous</t>
  </si>
  <si>
    <t>Fr au marché avec Jean</t>
  </si>
  <si>
    <t>16h30 Alice vient chercher Jean</t>
  </si>
  <si>
    <t>Balade à Vizille et à Prémol (neige) avec Jean</t>
  </si>
  <si>
    <t>17h Alice et Simon vont fêter la fin d'année chez Mat (7 pers)</t>
  </si>
  <si>
    <t>Jean et Sandrine dine à la maison</t>
  </si>
  <si>
    <t>Diner avec S. Réinnéis</t>
  </si>
  <si>
    <t>Fr va ramener Sandrine à la maison</t>
  </si>
  <si>
    <t>Alice et Simon rentrent à pied vers 4h</t>
  </si>
  <si>
    <t>13h30 Accompagner Sandrine à la gare</t>
  </si>
  <si>
    <t>Pb avec la Laguna/grosse odeur soudaine sans fumée, Alice qui arrive amène Sandrine à la gare</t>
  </si>
  <si>
    <t>Nuit et Sommeil/Maison de la literie/Mobilier de France/Gautier/Yvrai</t>
  </si>
  <si>
    <t>Fr, Paquet Jardin/cadeau Catherine Jonville</t>
  </si>
  <si>
    <t>Réveillon à la maison avec Fr</t>
  </si>
  <si>
    <t>14h30 Dessert chez C. Jonville et François</t>
  </si>
  <si>
    <t>Démontage sapin de Noël</t>
  </si>
  <si>
    <t>16h30 Alice et Jean arrivent</t>
  </si>
  <si>
    <t>18h Dép Alice et Jean</t>
  </si>
  <si>
    <t>Dossier versement à Alice</t>
  </si>
  <si>
    <t>Voir Collège F.Léger SMH</t>
  </si>
  <si>
    <t>Entre Le Sappey et le Col de Porte, trop de neige, demi-tour (objectif St Pierre de Charteuse)</t>
  </si>
  <si>
    <t>8h30 Alizé/clim</t>
  </si>
  <si>
    <t>12h Alice vient déj à la maison</t>
  </si>
  <si>
    <t>14h Fr chez M.Mathieu</t>
  </si>
  <si>
    <t>Bouchers, Carrefour</t>
  </si>
  <si>
    <t>18h30 Zumba/LGM</t>
  </si>
  <si>
    <t>11h15 Alice à la maison</t>
  </si>
  <si>
    <t>15h30 Fr, avec M.Mathieu</t>
  </si>
  <si>
    <t>M.Mathieu à la maison/couture</t>
  </si>
  <si>
    <t>Ramener M.Mathieu chez elle</t>
  </si>
  <si>
    <t>Fr, marché et CC puis banque</t>
  </si>
  <si>
    <t>12h45 Manuela</t>
  </si>
  <si>
    <t>Envahissement du Capitole à Washington par des manifestants pro Trump</t>
  </si>
  <si>
    <t>11h30 Fr, labo Eurofins/test Covid</t>
  </si>
  <si>
    <t>9h40 Fr, Dr Payerne</t>
  </si>
  <si>
    <t>Carrefour, primeur Grand Pré</t>
  </si>
  <si>
    <t>Fr au lit/rhinopharingite, sinusite</t>
  </si>
  <si>
    <t>Pharma/Carrefour</t>
  </si>
  <si>
    <t>M. Faucon</t>
  </si>
  <si>
    <t>BAL, boucher</t>
  </si>
  <si>
    <t>Carrefour/antenne</t>
  </si>
  <si>
    <t>18h MQ nettoyage</t>
  </si>
  <si>
    <t>15h40 Fr, Dr Payerne/réaction à l'antibiotique Lévofloxacine</t>
  </si>
  <si>
    <t>18h30 Fr, AVF zoom sur Facebook</t>
  </si>
  <si>
    <t>Accident d'Edgar avec la Twingo/emballement du moteur</t>
  </si>
  <si>
    <t>14h Dessin ernfants/MQ</t>
  </si>
  <si>
    <t>9h Eveil corporel/MQ</t>
  </si>
  <si>
    <t>17h30 Manga/MQ</t>
  </si>
  <si>
    <t>jusqu'à midi</t>
  </si>
  <si>
    <t>Boulangerie/boissons</t>
  </si>
  <si>
    <t xml:space="preserve">Fr marché, </t>
  </si>
  <si>
    <t>Fr, 14h30 A. Rivet/scrabble</t>
  </si>
  <si>
    <t>16h Alexandre et Marion/dessert</t>
  </si>
  <si>
    <t>Fr, Epicuria/galette-marché Ayguinards</t>
  </si>
  <si>
    <t>14h30 E.Clary et S.Bellini/projet</t>
  </si>
  <si>
    <t>A. Rivet dine à la maison</t>
  </si>
  <si>
    <t>19h20 Echecs/MQ</t>
  </si>
  <si>
    <t>Couvre-feu 18h-6h</t>
  </si>
  <si>
    <t>14h M.Mathieu/dragon</t>
  </si>
  <si>
    <t>Il a neigé (5-10 cm)</t>
  </si>
  <si>
    <t>Banque/marché Ayguinards</t>
  </si>
  <si>
    <t>14h On récupère M.Mathieu</t>
  </si>
  <si>
    <t>Balade à Chambéry</t>
  </si>
  <si>
    <t>Dessert à la maison avec Marie</t>
  </si>
  <si>
    <t>18h30 Russe/Zoom</t>
  </si>
  <si>
    <t>12h30 Civipole/Zoom</t>
  </si>
  <si>
    <t>14h15 Fr, chez M.Mathieu</t>
  </si>
  <si>
    <t>Balade à Meylan avec Fr/Vival/pharmacie/boucher</t>
  </si>
  <si>
    <t>14h45 Fr, Laetitia Corre/lecture</t>
  </si>
  <si>
    <t xml:space="preserve">18h IQ en visio </t>
  </si>
  <si>
    <t>19h Fr, kiné Chloé</t>
  </si>
  <si>
    <t>Départ Trump</t>
  </si>
  <si>
    <t>14h30 Arr Alice et Jean</t>
  </si>
  <si>
    <t>Investiture Biden/Harris</t>
  </si>
  <si>
    <t>17h Fr, Dr Payerne</t>
  </si>
  <si>
    <t>15h15 Manuela</t>
  </si>
  <si>
    <t>14h Chez Stéphane Bellini Montbonnot/meubles</t>
  </si>
  <si>
    <t>13h45 Rdv Edgar</t>
  </si>
  <si>
    <t>Fr au lit le matin</t>
  </si>
  <si>
    <t>Carrefour/D. Palermo</t>
  </si>
  <si>
    <t>11h Zumba</t>
  </si>
  <si>
    <t>Fr au lit/sinusite</t>
  </si>
  <si>
    <t>Courrier chez M.Bonnefond</t>
  </si>
  <si>
    <t>Viennoiseries à SMH</t>
  </si>
  <si>
    <t>16h30 Fr, Dr Mazeau</t>
  </si>
  <si>
    <t>Montbonnot/Carrefour Market Meylan</t>
  </si>
  <si>
    <t>17h30 Fr, scanner sinus Belledonne</t>
  </si>
  <si>
    <t>Pharmacie/sérum, Calyptol</t>
  </si>
  <si>
    <t>18h Fr, Dr Doucet ostéo</t>
  </si>
  <si>
    <t>10h Nouvellon/logiciels</t>
  </si>
  <si>
    <t>15h40 Fr, Dr Payerne</t>
  </si>
  <si>
    <t>20h AMAP</t>
  </si>
  <si>
    <t>Mettre le verre à la poubelle</t>
  </si>
  <si>
    <t>E.Clary/cartes de vœux</t>
  </si>
  <si>
    <t>12h30 Civipole</t>
  </si>
  <si>
    <t>Cbeaulieu Médical</t>
  </si>
  <si>
    <t>10h30 Mme Langon/CC/russe</t>
  </si>
  <si>
    <t>11h30 Coiffeur Naléa</t>
  </si>
  <si>
    <t>Manuela, pharmacie</t>
  </si>
  <si>
    <t>E.Clary/carte Mairie</t>
  </si>
  <si>
    <t>Nuit et Sommeil St Egrève/Tête de lit et 2 tables de nuit</t>
  </si>
  <si>
    <t>Mc Do Meylan/cde</t>
  </si>
  <si>
    <t>12h30 Alice, Simon, Jean déj à la maison</t>
  </si>
  <si>
    <t>14h Alice, Simon, Jean vont chez Manu</t>
  </si>
  <si>
    <t>Alice, Simon, Jean arrivent</t>
  </si>
  <si>
    <t>Pain aux canards à Vizille</t>
  </si>
  <si>
    <t>On dépose Alice et Jean chez eux</t>
  </si>
  <si>
    <t>Alice et Jean vont avec nous à Vizille, Simon rentre chez lui</t>
  </si>
  <si>
    <t>15h30 Ginette/jeux,tricot</t>
  </si>
  <si>
    <t>Fr, dictée AVF</t>
  </si>
  <si>
    <t>9h30 Présentation logiciels iNoé</t>
  </si>
  <si>
    <t>16h Fr, Dr Doucet, ostéo</t>
  </si>
  <si>
    <t>14h Fr, Annie Kéria SMH</t>
  </si>
  <si>
    <t>17h30 Débriefing présentation iNoé</t>
  </si>
  <si>
    <t>14h Débrif iNoé</t>
  </si>
  <si>
    <t>Beaulieu médical/coussin chauffant</t>
  </si>
  <si>
    <t>9h Fr, Nelly Carrat/hopital</t>
  </si>
  <si>
    <t>9h30 Logiciel Belami</t>
  </si>
  <si>
    <t>9h30 Logiciel ProwebCE</t>
  </si>
  <si>
    <t>Kéria Laurie SMH/lampadaire, abat-jour bleu</t>
  </si>
  <si>
    <t>Fr, pharmacie/Simvastatine</t>
  </si>
  <si>
    <t>17h45 Salle poterie/Precious Plastic</t>
  </si>
  <si>
    <t>Déchetterie fermée,Eyminées/courrier</t>
  </si>
  <si>
    <t>Carrefour, SG/Chèques</t>
  </si>
  <si>
    <t>Fr, primeur en face de la Mairie</t>
  </si>
  <si>
    <t>14h B. Roux</t>
  </si>
  <si>
    <t>Décheterie/jouets</t>
  </si>
  <si>
    <t>Fr, boucher, épicerie</t>
  </si>
  <si>
    <t>12h Déj J et M Picard</t>
  </si>
  <si>
    <t>16h Sandrine et Marie-Hélène</t>
  </si>
  <si>
    <t>17h30 Départ des 4</t>
  </si>
  <si>
    <t>Fr, pharmacie Grand Pré/médicaments pour Proença</t>
  </si>
  <si>
    <t>Fr, médicaments à Proença</t>
  </si>
  <si>
    <t>Fr, soupe à Proença, tous les 2 malades de la Covid</t>
  </si>
  <si>
    <t>16h Chez Marcelle Sala, il y avait aussi son amie Nicole</t>
  </si>
  <si>
    <t>Mme Faucon</t>
  </si>
  <si>
    <t>Eau vive, BAL</t>
  </si>
  <si>
    <t>CC/G.Briole/livre Russe</t>
  </si>
  <si>
    <t>Raccourcir rideaux salon</t>
  </si>
  <si>
    <t>14h30 Fr, shopping avec Alice et Jean en ville</t>
  </si>
  <si>
    <t>9h30 Fr, kiné Chloé</t>
  </si>
  <si>
    <t>Fnac, Monoprix, Carrefour</t>
  </si>
  <si>
    <t>Montage rideaux</t>
  </si>
  <si>
    <t>20h Mme Faucon et son fils Renaud</t>
  </si>
  <si>
    <t>14h30 Alice et Jean arrivent</t>
  </si>
  <si>
    <t>Départ Alice</t>
  </si>
  <si>
    <t>King Jouet/Uriage</t>
  </si>
  <si>
    <t>14h15 Alice récupère Jean</t>
  </si>
  <si>
    <t>14h30 Fr, M.Mathieu/dragon</t>
  </si>
  <si>
    <t>Réparer lattes du lit</t>
  </si>
  <si>
    <t>Fr, Décathlon/chaussures neige</t>
  </si>
  <si>
    <t>Laurie-Kéria/lampadaire</t>
  </si>
  <si>
    <t>Décathlon/pantalon neige Alain</t>
  </si>
  <si>
    <t>14h45 Fr, chez M. Mathieu</t>
  </si>
  <si>
    <t>Il neige (5 cm)</t>
  </si>
  <si>
    <t>C'est tout blanc</t>
  </si>
  <si>
    <t>Alice, Simon, Jean à Besse en Oisans avec des amis</t>
  </si>
  <si>
    <t>Leroy Merlin/lustre chambre</t>
  </si>
  <si>
    <t>14h15  Dr Maxime Vinson ostéo</t>
  </si>
  <si>
    <t>Patisserie SMH</t>
  </si>
  <si>
    <t>Montée Chamrousse/arrèter à 1km ça patine</t>
  </si>
  <si>
    <t>Isabelle Proença rend les lingettes</t>
  </si>
  <si>
    <t>15h Décthlon/veste polaire Alain</t>
  </si>
  <si>
    <t>17h45 Dép Alice et Jean</t>
  </si>
  <si>
    <t>14h Villard de Lans, agence Baud</t>
  </si>
  <si>
    <t>14h Fr, B. Roux/SMH pantalon randonnée</t>
  </si>
  <si>
    <t>Pot avec B.roux</t>
  </si>
  <si>
    <t>A.Ducrocq/œufs</t>
  </si>
  <si>
    <t>8h30 Coupure électricité</t>
  </si>
  <si>
    <t>14h30 Coupure d'électricité</t>
  </si>
  <si>
    <t>Uriage, Eau vive</t>
  </si>
  <si>
    <t>M. Faucon/gateau</t>
  </si>
  <si>
    <t>8h30 Point logiciels</t>
  </si>
  <si>
    <t>Fr, Comtesse de Barry, Fnac</t>
  </si>
  <si>
    <t>11h Alice et Jean arrivent</t>
  </si>
  <si>
    <t>Déj avec Alice et Jean, deliveroo/Bobun</t>
  </si>
  <si>
    <t>13h30 h Ale part et nous laisse Jean</t>
  </si>
  <si>
    <t>Installation lustre chambre</t>
  </si>
  <si>
    <t>Finir installation lustre chambre</t>
  </si>
  <si>
    <t>Uriage: manège, sulky, jeux</t>
  </si>
  <si>
    <t>jouer sur la pelouse</t>
  </si>
  <si>
    <t>Fr achète 2 pantalons</t>
  </si>
  <si>
    <t>11h Alice récupère Jean</t>
  </si>
  <si>
    <t>Fr au CC puis chez FR</t>
  </si>
  <si>
    <t>14h50 Fr, pharmacie</t>
  </si>
  <si>
    <t>Nettoyage intérieur Laguna</t>
  </si>
  <si>
    <t>Lavage, gonflage, gas oil Laguna</t>
  </si>
  <si>
    <t>17h30 Aude dépose F.Richard</t>
  </si>
  <si>
    <t>FR dine à la maison</t>
  </si>
  <si>
    <t>9h35 Dép Meylan avec F.Richard</t>
  </si>
  <si>
    <t>Arrêt à l'aire de</t>
  </si>
  <si>
    <t>15h55 Arr La Bresse</t>
  </si>
  <si>
    <t>Marche autour de La Bresse</t>
  </si>
  <si>
    <t>17h30 Fr va chez la pédicure avec FR</t>
  </si>
  <si>
    <t>On dort chez JP et FR</t>
  </si>
  <si>
    <t>Atterrissage sur Mars du rover américain Perseverance</t>
  </si>
  <si>
    <t>Creuser  jardin</t>
  </si>
  <si>
    <t>Fr et FR vont en ville faire des courses puis pharmacie</t>
  </si>
  <si>
    <t>Arr Christelle</t>
  </si>
  <si>
    <t>Balade au dessus de La Bresse</t>
  </si>
  <si>
    <t>FR, à la boulangerie puis Super U</t>
  </si>
  <si>
    <t>A super U avec JP/charbon de bois</t>
  </si>
  <si>
    <t>Déj chez JP et FR/bbq</t>
  </si>
  <si>
    <t>Edith, femme de Patrice</t>
  </si>
  <si>
    <t>Gérardmer/</t>
  </si>
  <si>
    <t>Gérardmer/Office du Tourisme</t>
  </si>
  <si>
    <t>FR et Fr chez Reine</t>
  </si>
  <si>
    <t>par Besançon</t>
  </si>
  <si>
    <t>9h Installation de la fibre par Free</t>
  </si>
  <si>
    <t>Déj aire de Dole Romange</t>
  </si>
  <si>
    <t>A. Ducrocq/AG les Terrasses, visite studio</t>
  </si>
  <si>
    <t>A.Ducrocq/remplir docs AG</t>
  </si>
  <si>
    <t>Carrefour/marché Ayguinards/BAL/poste</t>
  </si>
  <si>
    <t>Chez Alice et Simon/La Tronche/F. Jonville</t>
  </si>
  <si>
    <t>15h30 Chez Alice et Simon, rue Farconnet</t>
  </si>
  <si>
    <t>Décathlon/King Jouets</t>
  </si>
  <si>
    <t>Simon signe l'achat de la maison à La Tronche</t>
  </si>
  <si>
    <t>B. Perraudin met des flyers dans notre BAL</t>
  </si>
  <si>
    <t>Fr va avec Marie et Suzanne Marguin, chez Suzanne 8ème étage 9 avenue du Vercors</t>
  </si>
  <si>
    <t>Chez MH Arnoult/flognarde</t>
  </si>
  <si>
    <t>On rencontre B et N Liégeois</t>
  </si>
  <si>
    <t>Distribution flyer Asparun</t>
  </si>
  <si>
    <t>C Ferrieux,MT Dimitrov</t>
  </si>
  <si>
    <t>Y Vallon, M Biron, C Le Gal, D Barnet</t>
  </si>
  <si>
    <t>M Giraudon</t>
  </si>
  <si>
    <t>17-21 av Vercors/BAL/Arnoult/Leclercq</t>
  </si>
  <si>
    <t>B.Perraudin/800 flyers Ayguinards/Plaine Fleurie - M Marichy</t>
  </si>
  <si>
    <t>E Clary/flyer +800 pour Ayguinards:Plaine Fleurie</t>
  </si>
  <si>
    <t>9h30 Fr, hopital Nelly Carrat</t>
  </si>
  <si>
    <t>Fnac/cartes, PC HP Fr</t>
  </si>
  <si>
    <t>Fr, boucherie CC</t>
  </si>
  <si>
    <t>E Hudry-Clergeon</t>
  </si>
  <si>
    <t>17h30 Départ Alice et Jean</t>
  </si>
  <si>
    <t>Anniv Adam 8 ans</t>
  </si>
  <si>
    <t>Anniv Simon 38 ans</t>
  </si>
  <si>
    <t>Anniv Fr 72 ans</t>
  </si>
  <si>
    <t>Anniv Pierre 75 ans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</si>
  <si>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</si>
  <si>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</si>
  <si>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</si>
  <si>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</si>
  <si>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</si>
  <si>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</si>
  <si>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</si>
  <si>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</si>
  <si>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</si>
  <si>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</si>
  <si>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Carrefour, BAL</t>
  </si>
  <si>
    <t>Aude et Lucy pour les cadeaux d'anniversaire de Adam</t>
  </si>
  <si>
    <t>17h30 Whatsapp anniv Adam</t>
  </si>
  <si>
    <t>Marché, Vival</t>
  </si>
  <si>
    <t>Fr au lit, mal partout</t>
  </si>
  <si>
    <t>Mondial tissus Comboire, BAL M Bonnefond</t>
  </si>
  <si>
    <t>13h30 B. Roux</t>
  </si>
  <si>
    <t>Remplir réponse AG 22 mars 2021</t>
  </si>
  <si>
    <t>Fr va à St Egrève avec Barnadette</t>
  </si>
  <si>
    <t>4 seigneurs/Asparun, BALs</t>
  </si>
  <si>
    <t>Babette et Fr reviennent</t>
  </si>
  <si>
    <t>Maisons du Monde Comboire</t>
  </si>
  <si>
    <t>Natacha Grenoble</t>
  </si>
  <si>
    <t>Balade à Rochasson</t>
  </si>
  <si>
    <t>Récupérer Jean rue Farconnet/Alice et Simon ont la gastro</t>
  </si>
  <si>
    <t>Fr et Jean à la boulangerie</t>
  </si>
  <si>
    <t>Vizille/canards/château/labyrinthe</t>
  </si>
  <si>
    <t>Uriage/golfinette/manège/cheval</t>
  </si>
  <si>
    <t>Aller chercher biberon/Edouard/pb clé</t>
  </si>
  <si>
    <t>18h15 Arr Meylan</t>
  </si>
  <si>
    <t>Journée des Droits des Femmes</t>
  </si>
  <si>
    <t>Envoi vote AG Les Terrasses</t>
  </si>
  <si>
    <t>Meylan- La Ravoire par RN</t>
  </si>
  <si>
    <t>Au Vannier Savoyard/Dogtas</t>
  </si>
  <si>
    <t>Fr au lit/mal au ventre/collopathie fonctionnelle ?</t>
  </si>
  <si>
    <t>M. Faucon/AG</t>
  </si>
  <si>
    <t>11h30 Alice récupère Jean et vont chez Catherine déjeuner</t>
  </si>
  <si>
    <t>Fête des grands-mères</t>
  </si>
  <si>
    <t>Boucher CC</t>
  </si>
  <si>
    <t>Fr au lit/suite allopathie</t>
  </si>
  <si>
    <t>Vival/soupe,comté</t>
  </si>
  <si>
    <t>Clés entrée</t>
  </si>
  <si>
    <t>Balade Buclos avec Fr/Sylvie Bellini</t>
  </si>
  <si>
    <t>10h Belami compta visio</t>
  </si>
  <si>
    <t>17h Mme Cinti/pédicure</t>
  </si>
  <si>
    <t>Labo Granier/analyse selles Fr</t>
  </si>
  <si>
    <t>Fr, pharmacie/ordonances</t>
  </si>
  <si>
    <t>Cabinet Dr Payerne/ordonances</t>
  </si>
  <si>
    <t>Labo/résultat analyse de selles</t>
  </si>
  <si>
    <t>Pharmacie, BALs, Sylvie Pasqualini</t>
  </si>
  <si>
    <t>Alice vient donner un drap à Fr</t>
  </si>
  <si>
    <t>Fr, prise  de sang</t>
  </si>
  <si>
    <t>Chez Alice et Simon Grand Rue</t>
  </si>
  <si>
    <t>Balade Meylan avec Fr, BAL</t>
  </si>
  <si>
    <t xml:space="preserve">BAL  </t>
  </si>
  <si>
    <t>11h Zumba/pas vu</t>
  </si>
  <si>
    <t>9h30 Asparun rdv cadran solaire</t>
  </si>
  <si>
    <t>10h30 Simon amène Jean</t>
  </si>
  <si>
    <t>Vizille/canards, labyrinthe, escalier</t>
  </si>
  <si>
    <t>Uriage/golfinette, sulky, manège</t>
  </si>
  <si>
    <t>18h05 A la maison</t>
  </si>
  <si>
    <t>Alice vient chercher l'escabeau avec Jean</t>
  </si>
  <si>
    <t>On ramène Jean à La Tronche et on dépose Alice et Jean à côté de chez eux</t>
  </si>
  <si>
    <t>8h30 Prep local poterie</t>
  </si>
  <si>
    <t>9h45 1ère livraison meubles</t>
  </si>
  <si>
    <t>10h30 2ème livraison meubles Bellini</t>
  </si>
  <si>
    <t>17h Fr, Dr Doucet, ostéo</t>
  </si>
  <si>
    <t>14h Dépose Laguna à Autodauphiné</t>
  </si>
  <si>
    <t>14h15 Vendeur voitures Autodauphiné</t>
  </si>
  <si>
    <t>Balade Meylan avec Fr, Eau vive</t>
  </si>
  <si>
    <t>Mme Proença/vote AG</t>
  </si>
  <si>
    <t>Récupérer du matériel complémentaire de Bellini</t>
  </si>
  <si>
    <t>Essai de la Mégane bleu berlin</t>
  </si>
  <si>
    <t>Retour Mégane Autodauphiné</t>
  </si>
  <si>
    <t>14h40 Fr, Dr Payerne</t>
  </si>
  <si>
    <t>MQ/fonctionnement frigo</t>
  </si>
  <si>
    <t>MQ/affiches Horizons</t>
  </si>
  <si>
    <t>18h10 Retour Meylan</t>
  </si>
  <si>
    <t>16h Rdv Aramis/achat Mégane</t>
  </si>
  <si>
    <t>14h Enlèvement Laguna à Autodauphiné par Laurent dépannages</t>
  </si>
  <si>
    <t>Centrakor, Artes Bellas</t>
  </si>
  <si>
    <t>19h15 Fr, kiné Chloé/pas de rdv</t>
  </si>
  <si>
    <t>9h390 Alice amène Jean</t>
  </si>
  <si>
    <t>Bata-Miaou</t>
  </si>
  <si>
    <t>Uriage: sulky, manège</t>
  </si>
  <si>
    <t>On prend les affaires de Jean, crèpes</t>
  </si>
  <si>
    <t>18h45  On ramène Jean à La Tronche, la chambre de Jean est peinte avec des décalcamonies sur les murs</t>
  </si>
  <si>
    <t>AG Les Terrasses par correspondance</t>
  </si>
  <si>
    <t>Balade à Aix les Bains en Twingo</t>
  </si>
  <si>
    <t>Vizille: canards, labyrinthe, escalier</t>
  </si>
  <si>
    <t>9h Livraison tête de lit</t>
  </si>
  <si>
    <t>10h Belami en visio</t>
  </si>
  <si>
    <t>Fr, migraine opthalmique et mal à la tête toute l'après midi</t>
  </si>
  <si>
    <t>Crédit Mutuel</t>
  </si>
  <si>
    <t>14h Fr, B. Roux puis Comboire</t>
  </si>
  <si>
    <t>Ecrin vert à l'école maternelle</t>
  </si>
  <si>
    <t>B. Roux café à la maison</t>
  </si>
  <si>
    <t>Fr, S. Pasqualini marche</t>
  </si>
  <si>
    <t>Fr, S. Pasqualini tricot</t>
  </si>
  <si>
    <t>Prise de sang/cholestérol</t>
  </si>
  <si>
    <t>Prévisions trésorerie</t>
  </si>
  <si>
    <t>Fr, La Tronche/décalcamonies</t>
  </si>
  <si>
    <t>La Tronche/maison Alice et Simon/Edouard</t>
  </si>
  <si>
    <t>Début vaccination des plus de 70 ans</t>
  </si>
  <si>
    <t>10h15 Vaccin Pfizer Covid-19</t>
  </si>
  <si>
    <t>11h05 Fr, vaccin Pfizer Covid-19</t>
  </si>
  <si>
    <t>11h30 Simon nous amène Jean</t>
  </si>
  <si>
    <t>Jean sieste</t>
  </si>
  <si>
    <t>Vizille: labyrinthe, canards, escalier</t>
  </si>
  <si>
    <t>Uriage: sulky</t>
  </si>
  <si>
    <t>Alice amène du lait</t>
  </si>
  <si>
    <t>Jean dort à la main</t>
  </si>
  <si>
    <t>Paquet Jardin/maïs</t>
  </si>
  <si>
    <t>11h30 Alice et Simon viennent chercher Jean</t>
  </si>
  <si>
    <t>Aix les Bains esplanade</t>
  </si>
  <si>
    <t>Rencontre F et S Pasqualini, glace</t>
  </si>
  <si>
    <t>17h Départ Aix</t>
  </si>
  <si>
    <t>19h Retour Meylan par RN</t>
  </si>
  <si>
    <t>Couvre-feu de 19h à 6h</t>
  </si>
  <si>
    <t>Fr au  lit/mal à la tête</t>
  </si>
  <si>
    <t>14h Océans/visio</t>
  </si>
  <si>
    <t>12h M et MF Bée à déj</t>
  </si>
  <si>
    <t>16h Belami/personnel/visio</t>
  </si>
  <si>
    <t>10h Belami/salles</t>
  </si>
  <si>
    <t>Visite atelier poterie/Rachid</t>
  </si>
  <si>
    <t>Lundi de Pentecôte</t>
  </si>
  <si>
    <t>Armistice</t>
  </si>
  <si>
    <t>Fr, pharmacie, pain</t>
  </si>
  <si>
    <t>12h Livraison Mégane</t>
  </si>
  <si>
    <t>Balade avec la Mégane</t>
  </si>
  <si>
    <t>Caso/fermé</t>
  </si>
  <si>
    <t>Entrepot du bricolage/ponceuse</t>
  </si>
  <si>
    <t>9h30 Récupérer Jean rue Farconnet</t>
  </si>
  <si>
    <t>10h Décathlon avec Aude et Lucy/achat vélo Jean</t>
  </si>
  <si>
    <t>A la maison avec Jean</t>
  </si>
  <si>
    <t>18h30 A La Tronche/retour Jean</t>
  </si>
  <si>
    <t>Fr, boulangerie</t>
  </si>
  <si>
    <t>Uriage/1 tour manège pour Jean</t>
  </si>
  <si>
    <t>Déj Alice, Simon, Jean</t>
  </si>
  <si>
    <t>15h Départ Alice, Simon, Jean</t>
  </si>
  <si>
    <t>Voiron, St Laurent</t>
  </si>
  <si>
    <t>St Pierre/viennoiserie/boissons/ 2 pers en stop</t>
  </si>
  <si>
    <t>Mc Do puis à la maison 0 18h30</t>
  </si>
  <si>
    <t>A pied des Carlines au centre</t>
  </si>
  <si>
    <t>St Nizier/viennoiserie</t>
  </si>
  <si>
    <t>Renault Dauphiné SMH</t>
  </si>
  <si>
    <t>Renault Echirolles</t>
  </si>
  <si>
    <t>13h45 Café chez Michèle Faucon</t>
  </si>
  <si>
    <t>Installation siège enfant dans Mégane, housses sièges av Twingo</t>
  </si>
  <si>
    <t>Feu Vert housses av Twingo/ Décor discount</t>
  </si>
  <si>
    <t>8h15 On récupère Jean</t>
  </si>
  <si>
    <t>Gières/football</t>
  </si>
  <si>
    <t>Ile d'Amour/toboggan</t>
  </si>
  <si>
    <t>Grand Pré/toboggan</t>
  </si>
  <si>
    <t>18h30 La Tronche/nouvelle cuisine/ramener Jean</t>
  </si>
  <si>
    <t>15h Anniv Jean avec Alice, Jean, Catherine, François</t>
  </si>
  <si>
    <t>Anniv Jean 4 ans</t>
  </si>
  <si>
    <t>Fr, avec Jean Mairie/toboggan</t>
  </si>
  <si>
    <t>18h15 Dép Alice, Jean, Catherine, François</t>
  </si>
  <si>
    <t>Pharmacie/Propolis</t>
  </si>
  <si>
    <t>18h Visio Mairie sur subventions</t>
  </si>
  <si>
    <t>Darty/clé USB</t>
  </si>
  <si>
    <t>Installation housses sur Mégane et tapis sur Twingo</t>
  </si>
  <si>
    <t>Feu vert/housses Mégane, tapis Twingo</t>
  </si>
  <si>
    <t>S. Bellini/4 inscriptions</t>
  </si>
  <si>
    <t>14h30 Récupérer Jean chez Catherine Jonville</t>
  </si>
  <si>
    <t>Poste/cartons/Ile d'Amour</t>
  </si>
  <si>
    <t>18h30 La Tronche ramener Jean et déposer Simon et Jean à rue Farconnet</t>
  </si>
  <si>
    <t>Anniv Françoise Richard 73 ans</t>
  </si>
  <si>
    <t>17h Fr, dictée AVF sur Zoom</t>
  </si>
  <si>
    <t>Confinement &lt;10km, commerces non essentiels fermés</t>
  </si>
  <si>
    <t>10h Fr, coiffeur Grenoble</t>
  </si>
  <si>
    <t>Parc de l'Ile d'Amour avec Alice et Jean</t>
  </si>
  <si>
    <t>La Twingo bloquée par une souche</t>
  </si>
  <si>
    <t>Montage houses Mégane</t>
  </si>
  <si>
    <t>17h30 Retour à la maison, Alice et Jean partent</t>
  </si>
  <si>
    <t>Débloquer la Twingo avec Rémi Arnoult</t>
  </si>
  <si>
    <t>Fr, chez amie M. Mathieu</t>
  </si>
  <si>
    <t>Photos roues, siège enfant</t>
  </si>
  <si>
    <t>Photos chaise haute, table à langer</t>
  </si>
  <si>
    <t>M. Sala au téléphone</t>
  </si>
  <si>
    <t>11h Alice amène Jean</t>
  </si>
  <si>
    <t>Déchet, Martine</t>
  </si>
  <si>
    <t>Rochasson</t>
  </si>
  <si>
    <t>14h30 On ramène Jean à Grenoble et il va chez son copain Gustave</t>
  </si>
  <si>
    <t>Chez Marcelle Sala et Nicole</t>
  </si>
  <si>
    <t>Fauteuil à Rémi à partir du stock de Stéphane Bellini au local poterie</t>
  </si>
  <si>
    <t>Rémi et Marie-Hélène dinent à la maison</t>
  </si>
  <si>
    <t>Balade à St Jean le Vieux</t>
  </si>
  <si>
    <t>En vélo à St Martin d'Hères, 7 rue Polotti</t>
  </si>
  <si>
    <t>Paquet Jardin/Ficus et grand pot</t>
  </si>
  <si>
    <t>Voir comment expédier les 2 roues par Mondial Relay</t>
  </si>
  <si>
    <t>Décor discount/fils</t>
  </si>
  <si>
    <t>Darty/ I Robot et TV</t>
  </si>
  <si>
    <t>7h30 Carrefour/carton</t>
  </si>
  <si>
    <t>11h Darty/carton</t>
  </si>
  <si>
    <t>14h Vente des 2 roues AV Laguna</t>
  </si>
  <si>
    <t>8h30 Alice amène Jean</t>
  </si>
  <si>
    <t>Réalisation carton pour siège auto</t>
  </si>
  <si>
    <t>Déposer siège auto au Tabac Béalières</t>
  </si>
  <si>
    <t>Fr, primeur Montbonnot</t>
  </si>
  <si>
    <t>20h10 Piqure xolair Mr Proença</t>
  </si>
  <si>
    <t>10h Electro Claires/interphone: Mr d'Electro Claires, Mr Pariset, Mme Coupon, Mme Proença</t>
  </si>
  <si>
    <t>Buro+ SMH/couverture permis de conduire</t>
  </si>
  <si>
    <t>Uriage: cheval, jeux</t>
  </si>
  <si>
    <t>9h15 on dépose Jean chez C. Jonville</t>
  </si>
  <si>
    <t>Chez Alice Ile verte, cartons de livres et jouets</t>
  </si>
  <si>
    <t>Avec Simon à La Tronche/Nettoyage/lavage 1er étage</t>
  </si>
  <si>
    <t>8h30 Nous allons chercher Jean</t>
  </si>
  <si>
    <t>Toboggan/trotinette dans cour école maternelle</t>
  </si>
  <si>
    <t>Course sur le stade</t>
  </si>
  <si>
    <t>Epicerie/boucher</t>
  </si>
  <si>
    <t>Décollage fusée avec Thomas Pesquet</t>
  </si>
  <si>
    <t>16h A La Tronche ramener Jean</t>
  </si>
  <si>
    <t>Déménagement Alice et Simon</t>
  </si>
  <si>
    <t>Ranger les livres</t>
  </si>
  <si>
    <t>Récupérer panier à linges rue Farconnet</t>
  </si>
  <si>
    <t>Parc Ile d'd'Amour</t>
  </si>
  <si>
    <t>9h40 Vaccin Covid-19</t>
  </si>
  <si>
    <t>Vente table à langer</t>
  </si>
  <si>
    <t>Balade au Sappey</t>
  </si>
  <si>
    <t>Epicuria/ pain aux raisins, chocolat, pistache</t>
  </si>
  <si>
    <t>Récupérer le colis du siège enfant au Tabac à Béalières, Carrefour plein Twingo</t>
  </si>
  <si>
    <t>10h20 Fr, Vaccin Covid-19 à l'Ordre des Médecins de l'Isère La Tronche puis Rochasson</t>
  </si>
  <si>
    <t>Carrefour avec Jean</t>
  </si>
  <si>
    <t>Entrepot du bricolage</t>
  </si>
  <si>
    <t>Refaire colis siège auto</t>
  </si>
  <si>
    <t>Chez Alice à La Tronche avec Fr/retour linge</t>
  </si>
  <si>
    <t>SMH/ point relais UPS/colis siège auto</t>
  </si>
  <si>
    <t>Rentrée des écoles primaires</t>
  </si>
  <si>
    <t>Collèges et Lycées à distance</t>
  </si>
  <si>
    <t>Balayage salon Ile Verte</t>
  </si>
  <si>
    <t>Vidage de la maison Ile Verte</t>
  </si>
  <si>
    <t>11h15 Maxime Vinson/ostéo</t>
  </si>
  <si>
    <t>Maison La Tronche matériel à la déchetterie</t>
  </si>
  <si>
    <t>Matériel à la déchetterie de l'Ile Verte</t>
  </si>
  <si>
    <t>13h30 Chez Alice et Simon à l'Ile Verte/ménage avec Fr</t>
  </si>
  <si>
    <t>14h Alice arrive avec Jean</t>
  </si>
  <si>
    <t>15h S.Pasqualini</t>
  </si>
  <si>
    <t>16h Alice et Jean partent</t>
  </si>
  <si>
    <t>11h30 Chez M. Sala/infos</t>
  </si>
  <si>
    <t>Population(M)</t>
  </si>
  <si>
    <t>Au 28/04/21</t>
  </si>
  <si>
    <t>Cartons à jeter à la déchetterie</t>
  </si>
  <si>
    <t>Etudiante en stop du Sappey à la gare de Grenoble</t>
  </si>
  <si>
    <t>Coronovirus</t>
  </si>
  <si>
    <t>morts depuis le début</t>
  </si>
  <si>
    <t>malades/jour en ce moment</t>
  </si>
  <si>
    <t>A. Ducrocq/</t>
  </si>
  <si>
    <t>Pharmacie/Simvastatine</t>
  </si>
  <si>
    <t>Fin limite 10 km</t>
  </si>
  <si>
    <t>14h15 Fr, chez voisine M.Mathieu</t>
  </si>
  <si>
    <t>Fr, magasin primeur Montbonnot</t>
  </si>
  <si>
    <t>Eau vive/Cranberry</t>
  </si>
  <si>
    <t>17h45 Alice amène Jean</t>
  </si>
  <si>
    <t>On joue au Pouet-Pouet</t>
  </si>
  <si>
    <t>Anniv Alain 73 ans</t>
  </si>
  <si>
    <t>Marché Ayguinards/Epicuria</t>
  </si>
  <si>
    <t>CC Buclos/Kinder, pain aux raisins</t>
  </si>
  <si>
    <t>Balade Venon/Uriage</t>
  </si>
  <si>
    <t>18h On ramène Jean à La Tronche/ Alice et Simon ont monté le dressing et leur lit dans leur chambre/apéro</t>
  </si>
  <si>
    <t>Balade à Villard Bonnot, La Combe, Domène</t>
  </si>
  <si>
    <t>Biviers marche</t>
  </si>
  <si>
    <t>Centre St Hugues Biviers</t>
  </si>
  <si>
    <t>Inovallée/prise en main Fr Mégane</t>
  </si>
  <si>
    <t>17h40 Fr, Dr Payerne</t>
  </si>
  <si>
    <t>Visite vitre cassée MQ</t>
  </si>
  <si>
    <t>Fr, test antigéniqueCovid-19 à la pharmacie des Buclos/négatif</t>
  </si>
  <si>
    <t>17h45 Zumba/ pas au Stade des Buclos mais au Lycée du Grésivaudan</t>
  </si>
  <si>
    <t>Anniv Alice 38 ans</t>
  </si>
  <si>
    <t>Anniv Alice 39 ans</t>
  </si>
  <si>
    <t>Fr, au lit/des démangeaisons</t>
  </si>
  <si>
    <t>10h30 Dr Brun Lévèque</t>
  </si>
  <si>
    <t>Pharmacie/lait pour Fr</t>
  </si>
  <si>
    <t>Courrier Mme Bermond/poste/BAL</t>
  </si>
  <si>
    <t xml:space="preserve">17h CS Les Terrasses </t>
  </si>
  <si>
    <t>17h Visio UQ et UQ</t>
  </si>
  <si>
    <t>17h45 Zumba/Lycée du Grésivaudan</t>
  </si>
  <si>
    <t>Un policier tué à Avignon</t>
  </si>
  <si>
    <t>10h Fr, Dr Mansard à l'hopital</t>
  </si>
  <si>
    <t>Benoit Liégeois/Ultimate</t>
  </si>
  <si>
    <t>Balade Meylan avec Fr</t>
  </si>
  <si>
    <t>Epicier/boucher</t>
  </si>
  <si>
    <t>Recherche labos tests PCR</t>
  </si>
  <si>
    <t>14h45 Fr, SOS Médecins test PCR</t>
  </si>
  <si>
    <t>Alice et Jean amènent le rideau de leur à raccourcir</t>
  </si>
  <si>
    <t>Labo analyse des Cèdres</t>
  </si>
  <si>
    <t>Balade et boisson/gateau</t>
  </si>
  <si>
    <t>Chez Aude et Johan</t>
  </si>
  <si>
    <t>18h50 Retour Meylan</t>
  </si>
  <si>
    <t>Fr coupe et coud le rideau da la chambre d'Alice et Simon</t>
  </si>
  <si>
    <t>19h25 Sandrine vient diner</t>
  </si>
  <si>
    <t>Diner Sandrine à la maison</t>
  </si>
  <si>
    <t>23h Sandrine va chez elle</t>
  </si>
  <si>
    <t>Changer roues AV Twingo en pneus route</t>
  </si>
  <si>
    <t>Alice arrive avec Jean</t>
  </si>
  <si>
    <t>Fr et Jean au parc</t>
  </si>
  <si>
    <t>Changer les 4 roues de la 308 avec Alice</t>
  </si>
  <si>
    <t>Balade vers Noyarey, Veurey-Voroise</t>
  </si>
  <si>
    <t>Fr avec MA Gobron et AM Raiz dans les espaces verts</t>
  </si>
  <si>
    <t>Fr, Paquet Jardin/plante pour Monique</t>
  </si>
  <si>
    <t>BAL, Poste/courrier BNF</t>
  </si>
  <si>
    <t>12h Déj chez J et M Picard</t>
  </si>
  <si>
    <t>18h30 Buffet dinatoire chez Sandrine Reinneis avec R et MH Arnoult, Simona/Hermès/Lydia Chanteux, Françoise</t>
  </si>
  <si>
    <t>24h Retour à la maison</t>
  </si>
  <si>
    <t>12h Déj Chez Mélanie et David Gonçalves avec Manuela et Albano Ferreira avec aussi Christiano, Léandra et Livio</t>
  </si>
  <si>
    <t xml:space="preserve">Promenade chez Manuela au 12 rue Jean Cocteau </t>
  </si>
  <si>
    <t>Carrefour/fleurs, bonbons</t>
  </si>
  <si>
    <t>Ouverture terrasses, commerces, couvre-feu 21h-6h</t>
  </si>
  <si>
    <t>18h30 Asparun/remise chèque</t>
  </si>
  <si>
    <t>13h30 Fr, chez Alexandre/dimensions coffret électrique</t>
  </si>
  <si>
    <t>14h Chez Loic Dalban Moreynas</t>
  </si>
  <si>
    <t>Darty/pas de vente de lave ling</t>
  </si>
  <si>
    <t>Boulanger SMH/achat lave linge Electrolux</t>
  </si>
  <si>
    <t>11h Livraison lave linge</t>
  </si>
  <si>
    <t>Fr, chez Martine et mercerie Corenc</t>
  </si>
  <si>
    <t xml:space="preserve">Fr en ville avec </t>
  </si>
  <si>
    <t>Carrefour, BPA/remises</t>
  </si>
  <si>
    <t>17h15 Nitsche/CC Buclos</t>
  </si>
  <si>
    <t>9h30 Récup Freebox Pop</t>
  </si>
  <si>
    <t>Installation Free Pop</t>
  </si>
  <si>
    <t>14h B. roux/pb combiné vidéo dans son appt au 4ème</t>
  </si>
  <si>
    <t>S. Perrier vient pour voir ce qu'il faut faire</t>
  </si>
  <si>
    <t>En ville avec Fr/vêtement Jean</t>
  </si>
  <si>
    <t>12h20 Epicurien avec Alice, Simon, Jean/anniv Fr</t>
  </si>
  <si>
    <t>Fr, déchetterie/vêtements, tissus</t>
  </si>
  <si>
    <t>Fr, Paquet Jardin/plantes</t>
  </si>
  <si>
    <t>Diner Tapas à L'entourloupe</t>
  </si>
  <si>
    <t>Carrefour, Maxence</t>
  </si>
  <si>
    <t>Balade à Grenoble/pot</t>
  </si>
  <si>
    <t>La mandibule</t>
  </si>
  <si>
    <t>18h F. Richard arrive</t>
  </si>
  <si>
    <t>Connecter la tablette et démarrer la témé pour FR</t>
  </si>
  <si>
    <t>Concours Eurovision: France 2ème</t>
  </si>
  <si>
    <t>12h Dessin peinture</t>
  </si>
  <si>
    <t>10h Eveil corporel</t>
  </si>
  <si>
    <t>11h45 Dép Meylan avec FR</t>
  </si>
  <si>
    <t>13h45 Déj Les plaisirs du Lac à Aix</t>
  </si>
  <si>
    <t>Balade Petit Lac</t>
  </si>
  <si>
    <t>17h15 Retour Meylan</t>
  </si>
  <si>
    <t>FR vient boire une tisane</t>
  </si>
  <si>
    <t>Fr, Carrefour/gateaux</t>
  </si>
  <si>
    <t>12h Déj chez Johann et Aude, Adam, Lucy avec FR, Alice, Jean, Fr</t>
  </si>
  <si>
    <t>10h45 Dép Meylan avec FR</t>
  </si>
  <si>
    <t>Alexandre nous remet les clés de leur appt pour modifier la porte du coffret</t>
  </si>
  <si>
    <t>Planter un bégognia</t>
  </si>
  <si>
    <t>Réparer tablette FR</t>
  </si>
  <si>
    <t>14h Dessin enfant</t>
  </si>
  <si>
    <t>10h S. Perrier/coffret 4ème étage et à la maison</t>
  </si>
  <si>
    <t>17h Dessin enfant</t>
  </si>
  <si>
    <t>BAL/ chèquiers et remise chèques</t>
  </si>
  <si>
    <t>14h20 Alice et Jean arrivent</t>
  </si>
  <si>
    <t>16h Alice et Jean s'en vont</t>
  </si>
  <si>
    <t>18h30 Russe au LCR 41 av du Vercors</t>
  </si>
  <si>
    <t>Début des activités socio culturelles adultes et enfants en salle</t>
  </si>
  <si>
    <t>S. Perrier vient remettre un  nouvelle porte sur le coffret du 3ème</t>
  </si>
  <si>
    <t>Fixer porte coffret/changer 3 ampoules du pallier 4ème</t>
  </si>
  <si>
    <t>Récupérer clé MQ avec Rachid Saïdi</t>
  </si>
  <si>
    <t>Fr, chez FR et marche</t>
  </si>
  <si>
    <t>10h E.Clary CC/café</t>
  </si>
  <si>
    <t>Copie clé BAL MQ</t>
  </si>
  <si>
    <t>Fr, avec FR à Botanic et Emmaus Le Versoud</t>
  </si>
  <si>
    <t>BAL/biblio-MQ/peinture autonome</t>
  </si>
  <si>
    <t>Poste/lettre BNF</t>
  </si>
  <si>
    <t>10h Vélo parade Meylan/La Tronche/Corenc</t>
  </si>
  <si>
    <t>Paquet Jardin/3 plantes</t>
  </si>
  <si>
    <t>12h La Mandibule avec Alice, Simon, Jean, Catherine, François, Edouard, Françoise</t>
  </si>
  <si>
    <t>Chez Alice et Simon</t>
  </si>
  <si>
    <t>Balade Uriage/pot La Marine</t>
  </si>
  <si>
    <t>15h Loïc Dalban Moreynas à la maison</t>
  </si>
  <si>
    <t>15h30 Hakim Ouali/Wutao</t>
  </si>
  <si>
    <t>19h Fergus avec Alice, Simon, Jean, Fr</t>
  </si>
  <si>
    <t>15h Couture/démarrage</t>
  </si>
  <si>
    <t>F. Richard/location studio</t>
  </si>
  <si>
    <t>10h MPLN</t>
  </si>
  <si>
    <t>14h Fr, Grand Place avec Françoise Girard</t>
  </si>
  <si>
    <t>Fr, pressing avec Thérèse</t>
  </si>
  <si>
    <t>Carrefour/chouquettes</t>
  </si>
  <si>
    <t>Fr, chez Alice et Jean avec FR</t>
  </si>
  <si>
    <t>Fr, chez Suzanne/scrabble</t>
  </si>
  <si>
    <t>Boulanger/achat télé Samsung</t>
  </si>
  <si>
    <t>14h Aramis St Egrève/plaques, tapis, produits</t>
  </si>
  <si>
    <t>Livraison Télé Samsung/pb de télécommande</t>
  </si>
  <si>
    <t>Leroy Merlin St Egève</t>
  </si>
  <si>
    <t>Alinéa St Egrève</t>
  </si>
  <si>
    <t>17h Retour</t>
  </si>
  <si>
    <t>18h30 Comité Usagers Déchets en visio</t>
  </si>
  <si>
    <t>Boulanger/télécommande TV</t>
  </si>
  <si>
    <t>Local poterie/bache pour le four, photos</t>
  </si>
  <si>
    <t>FR passe</t>
  </si>
  <si>
    <t>Installer TV Samsung</t>
  </si>
  <si>
    <t>Ouverture des gymnases et piscine</t>
  </si>
  <si>
    <t>FR déj à la maison</t>
  </si>
  <si>
    <t>Partie Rumicube avec FR</t>
  </si>
  <si>
    <t>Balade Meylan/Campus avec FR</t>
  </si>
  <si>
    <t>R. Arnoult ramène le fauteuil au local poterie</t>
  </si>
  <si>
    <t>15h45 Dr Vinson ostéo</t>
  </si>
  <si>
    <t>12h20 Déj Sporting Grenoble</t>
  </si>
  <si>
    <t>Fr, chez Promod</t>
  </si>
  <si>
    <t>15h Fr, couture avec Tina</t>
  </si>
  <si>
    <t>9h Changement interphone 10 allée du Pré Blanc</t>
  </si>
  <si>
    <t>FR retourne à La Bresse</t>
  </si>
  <si>
    <t>14h Fr, à SMH avec Christelle Ortiz</t>
  </si>
  <si>
    <t>Piscine/BAL à vélo</t>
  </si>
  <si>
    <t>17h30 Echecs/tir à l'arc</t>
  </si>
  <si>
    <t>MQ/des jeunes sur le toit, copie clés couture</t>
  </si>
  <si>
    <t xml:space="preserve">S. Bellini/fiches inscription </t>
  </si>
  <si>
    <t>18h30 Russe chez Anne Frecchia</t>
  </si>
  <si>
    <t>18h AG Civipole 12 rue J. Chanrion</t>
  </si>
  <si>
    <t>14h Ouvrir salle couture/Tina</t>
  </si>
  <si>
    <t>Amener coffre piscine au local poterie avec François</t>
  </si>
  <si>
    <t>Fr, SMH avec Marie - Carrefour</t>
  </si>
  <si>
    <t>16h30 Alice et Jean</t>
  </si>
  <si>
    <t>19h30 Gym aquatique/début Isaline Nitsche et Aline Cheneau</t>
  </si>
  <si>
    <t>18:45 Chavant The Father</t>
  </si>
  <si>
    <t>14h15 Fr, chez Marie</t>
  </si>
  <si>
    <t>Carrefour/échange enveloppes</t>
  </si>
  <si>
    <t>9h15 Fr, AVF tricot</t>
  </si>
  <si>
    <t>Leroy-Merlin/bloque porte</t>
  </si>
  <si>
    <t>Carrefour St Egrève</t>
  </si>
  <si>
    <t>12h Alice, Simon, Jean déj</t>
  </si>
  <si>
    <t>18h Mairie/Maison de la musique</t>
  </si>
  <si>
    <t>Match tennis Djokovic/Nadal</t>
  </si>
  <si>
    <t>Carrefour/Trianon</t>
  </si>
  <si>
    <t>14h30 Aude, Adam et Lucy arrivent</t>
  </si>
  <si>
    <t>16h30 Aude, Lucy partent</t>
  </si>
  <si>
    <t>16h30 Alice et Simon vont faire des courses</t>
  </si>
  <si>
    <t>Foot avec Adam et Jean</t>
  </si>
  <si>
    <t>18h30 Alice et Simon récupèrent Jean</t>
  </si>
  <si>
    <t>Déj Mc Donalds avec Adam</t>
  </si>
  <si>
    <t>Déj El Arte Echirolles avec Adam</t>
  </si>
  <si>
    <t>14h Bowling avec Ada</t>
  </si>
  <si>
    <t>17h25 On part pour St Pierre</t>
  </si>
  <si>
    <t>19h35 Retour Meylan</t>
  </si>
  <si>
    <t>Johann fait l'étanchéité de la terrasse/ Aude s'occupe du gite</t>
  </si>
  <si>
    <t>MT Le Compère ramène Fr</t>
  </si>
  <si>
    <t>Pneu ARD Mégane réparée à Autodauphiné</t>
  </si>
  <si>
    <t>13h Fr à Grand Place avec Annie</t>
  </si>
  <si>
    <t>19h20 Alice arrive</t>
  </si>
  <si>
    <t>19h30 -20h20 Gym aquatique</t>
  </si>
  <si>
    <t>20h30 Alice et Jean partent</t>
  </si>
  <si>
    <t>17h30 Récupérer Jean à La Tronche</t>
  </si>
  <si>
    <t>Allemagne 0 France 1</t>
  </si>
  <si>
    <t>14h Dessin peinture/couture</t>
  </si>
  <si>
    <t>Fr va à St Mury voir B.Roux</t>
  </si>
  <si>
    <t>18h30 Russe de retour au 43 avenue du Vercors</t>
  </si>
  <si>
    <t>10h Fr en ville/cadeau Christelle</t>
  </si>
  <si>
    <t>12h30 Fr, diner couture à l'Entourloupe</t>
  </si>
  <si>
    <t>Fr, Marie et Françoise/scrabble</t>
  </si>
  <si>
    <t>Lavage Twingo</t>
  </si>
  <si>
    <t>Fr, l'Entourloupe/repas couture</t>
  </si>
  <si>
    <t>20h20 Gym aquatique</t>
  </si>
  <si>
    <t>Fr, Laurie et Décor discount</t>
  </si>
  <si>
    <t>Entrepot du bricolage/Castorama</t>
  </si>
  <si>
    <t>Réparation siège terrasse</t>
  </si>
  <si>
    <t>Banque Rhone Alpes/chèques Alice</t>
  </si>
  <si>
    <t>12h Fr, kiné remplaçante Mr Barbe</t>
  </si>
  <si>
    <t>Fr, Galeries Lafayette, Fnac, boucherie CC Buclos</t>
  </si>
  <si>
    <t>Fr, boite AVF</t>
  </si>
  <si>
    <t>Uriage, Combe gourmande</t>
  </si>
  <si>
    <t>Darty, Esprit</t>
  </si>
  <si>
    <t>Elections régionales et départementales</t>
  </si>
  <si>
    <t>Déj Le Hibou Gourmand St Pierre</t>
  </si>
  <si>
    <t>Balade St Pierre</t>
  </si>
  <si>
    <t>St Hugues</t>
  </si>
  <si>
    <t>18h30 Arrivée JP et FR</t>
  </si>
  <si>
    <t>Orage</t>
  </si>
  <si>
    <t>Fêtes des pères, vote</t>
  </si>
  <si>
    <t>Fin du couvre-feu</t>
  </si>
  <si>
    <t>Fin du masque à l'extérieur</t>
  </si>
  <si>
    <t>20h30 Volley</t>
  </si>
  <si>
    <t>Fr, donner tableau à Minoo</t>
  </si>
  <si>
    <t>21h15 Zumba, N. Liégeois</t>
  </si>
  <si>
    <t>12h15 Déj L'Entourloupe avec Alice</t>
  </si>
  <si>
    <t>14h15 B. Roux/cgt interphone</t>
  </si>
  <si>
    <t>21h Gym aquatique</t>
  </si>
  <si>
    <t>14h Dessin enfants, couture</t>
  </si>
  <si>
    <t>15h15 Fr, Dr Moiroud/cil dans l'œil</t>
  </si>
  <si>
    <t>Chez FR, match France-Portuga</t>
  </si>
  <si>
    <t>France 2 Portugal 2</t>
  </si>
  <si>
    <t>18h30 Fr, Dr Cinti, podologue</t>
  </si>
  <si>
    <t>9h30 Dr Schneider, BAL</t>
  </si>
  <si>
    <t>Aramis/tapis</t>
  </si>
  <si>
    <t>Leroy Merlin/lacets relaxx</t>
  </si>
  <si>
    <t>Petit Minou, Carrefour</t>
  </si>
  <si>
    <t>FR, pharmacie</t>
  </si>
  <si>
    <t>10h MPLN en visio</t>
  </si>
  <si>
    <t>FR à la maison avec Lucy</t>
  </si>
  <si>
    <t>Réception sono BST</t>
  </si>
  <si>
    <t>Pb informatique Bertrand</t>
  </si>
  <si>
    <t>15h Peinture autonome/BAL/parc avec Lucy</t>
  </si>
  <si>
    <t>Fr, montage lacets relax avec FR</t>
  </si>
  <si>
    <t>17h30 Alice et Jean arrivent</t>
  </si>
  <si>
    <t>18h Alice part</t>
  </si>
  <si>
    <t>Au parc avec Alice, Jean, Fr- bain de Jean et Lucy ensemble</t>
  </si>
  <si>
    <t>Alice et Jean dinent à la maison et Lucy va chez FR</t>
  </si>
  <si>
    <t>Fr et Jean vont au CC</t>
  </si>
  <si>
    <t>Balade au parc avec Jean et Adam</t>
  </si>
  <si>
    <t>Café chez JP et FR</t>
  </si>
  <si>
    <t>Jouer au foot en bas</t>
  </si>
  <si>
    <t>14h30 Simon récupère Jean</t>
  </si>
  <si>
    <t>Fr et FR vont au parc avec Adam et Lucy, courrier chez Davy-Pain</t>
  </si>
  <si>
    <t>9h30 Dessin peinture/Valla</t>
  </si>
  <si>
    <t>19h30 Piscine/sono</t>
  </si>
  <si>
    <t>20h Notte e di avec S. Réinneis</t>
  </si>
  <si>
    <t>19h30 Sandrine à SoCooc SMH</t>
  </si>
  <si>
    <t>On ramène Sandrine à SMH</t>
  </si>
  <si>
    <t>Gonfler pneus et nettoyer Mégane</t>
  </si>
  <si>
    <t>Tour de France Perros Guirec-Mur de Bretagne</t>
  </si>
  <si>
    <t>10h LMPLN</t>
  </si>
  <si>
    <t>10h Prépa La Tronche</t>
  </si>
  <si>
    <t>10h30 Mme Eudes avec Najoua et PLS</t>
  </si>
  <si>
    <t>Retour C Jonville d'Autriche</t>
  </si>
  <si>
    <t>Match Suisse 3(5) France 3(4) chez FR et JP</t>
  </si>
  <si>
    <t>9h Copy Meylan, BPA remise chèques</t>
  </si>
  <si>
    <t>Mr Bargeton/clés, MQ/fiches, BAL, poste</t>
  </si>
  <si>
    <t>15h Dessin peinture</t>
  </si>
  <si>
    <t>17h Fête des écoles/annulée, Edgar</t>
  </si>
  <si>
    <t>J.Toffa, B et JP Richard, N. Liégeois/bassine</t>
  </si>
  <si>
    <t>19h30 Piscine/départ Isaline</t>
  </si>
  <si>
    <t>11h30 Civipole au local pour la première fois depuis la pandémie</t>
  </si>
  <si>
    <t>17h Fr, kiné Pauline remplaçante Mr Barbe</t>
  </si>
  <si>
    <t>11h Eveil corporel, Edgar/Henri</t>
  </si>
  <si>
    <t>Fr, CC bière</t>
  </si>
  <si>
    <t>BAL, poste, MQ</t>
  </si>
  <si>
    <t>14h Dessin enfants et couture</t>
  </si>
  <si>
    <t>19h45 et 21h Béal 3/renf musculaire</t>
  </si>
  <si>
    <t>20h Angkor avec FR et JP, dessert à la maison</t>
  </si>
  <si>
    <t>Fin des jauges</t>
  </si>
  <si>
    <t>14h Fr, maison retraite apès midi festif</t>
  </si>
  <si>
    <t>Fr, Annie et son amie Françoise à la maison</t>
  </si>
  <si>
    <t>MQ/carton sono BST, BAL</t>
  </si>
  <si>
    <t>Fr, urgences opthalmiques</t>
  </si>
  <si>
    <t>Récupérer Fr à l'hopital</t>
  </si>
  <si>
    <t>C. Jonville met la clé de la BMW dans notre boite</t>
  </si>
  <si>
    <t>8h30 Forum associations</t>
  </si>
  <si>
    <t>Envoi sac à dos C. Jonville à la gare</t>
  </si>
  <si>
    <t>19h Diner chez Rémi et Marie-Hélène</t>
  </si>
  <si>
    <t>Il pleut</t>
  </si>
  <si>
    <t>Paquet Jardin/plateau por MH Arnoult</t>
  </si>
  <si>
    <t>plein Twingo Carrefour</t>
  </si>
  <si>
    <t>10h30 fr, kiné Chloé</t>
  </si>
  <si>
    <t>14h Fr chez M. Mathieu</t>
  </si>
  <si>
    <t>BALs, Mme Quantin</t>
  </si>
  <si>
    <t>15h30 Fr, Dr Moiroud</t>
  </si>
  <si>
    <t>Monoprix, Fnac, Mc Do, Maison de l'international</t>
  </si>
  <si>
    <t>11h Fr, Dr Payerne</t>
  </si>
  <si>
    <t>Fin des cours en primaire et secondaire</t>
  </si>
  <si>
    <t>12h30 Romain Charignon et son père/studio</t>
  </si>
  <si>
    <t>Fr, Mme Proença/piqure xolair</t>
  </si>
  <si>
    <t>D. Marsan/volley</t>
  </si>
  <si>
    <t>CPAM/prénom Fr</t>
  </si>
  <si>
    <t>Grand Place/oxybul, Fnac, …, BAL</t>
  </si>
  <si>
    <t>13h Fr, coiffeur Naléa</t>
  </si>
  <si>
    <t>Courrier Sitruk/épicerie</t>
  </si>
  <si>
    <t>Fr, au CC avec Jean</t>
  </si>
  <si>
    <t>11h45 Alice et Simon récupèrent Jean</t>
  </si>
  <si>
    <t>On va courir au stade avec Jean, jouer au foot en bas de l'immeuble</t>
  </si>
  <si>
    <t>BALs, Carrefour en vélo</t>
  </si>
  <si>
    <t>16h Fr, opticien CC/lunette de soleil</t>
  </si>
  <si>
    <t>12h Déj Whist Casino Uriage avec paul et Marie Amblard</t>
  </si>
  <si>
    <t>Vérifier BAL derrière biblio Grand Pré/Mmme Dinouard</t>
  </si>
  <si>
    <t>Michèle Coupon/fleurs</t>
  </si>
  <si>
    <t>Pot à Uriage</t>
  </si>
  <si>
    <t>Plein Mégane</t>
  </si>
  <si>
    <t>10h20 Départ La tronche avec Jean et Alice</t>
  </si>
  <si>
    <t>Arrêt Vers Bourg en Bresse pour déjeuner à Courte Paille</t>
  </si>
  <si>
    <t>Arrêt pipi</t>
  </si>
  <si>
    <t>17h 20 arrivée La Bresse, 17h30 arrivée Aude, Adam, Lucy</t>
  </si>
  <si>
    <t>Boulangerie/journal</t>
  </si>
  <si>
    <t>Fr et FR chez Gisèle à pied</t>
  </si>
  <si>
    <t>Alice, Aude avec les enfants aux ballons gonflables</t>
  </si>
  <si>
    <t>Joelle, sœur JP</t>
  </si>
  <si>
    <t>9h45 Départ La Bresse</t>
  </si>
  <si>
    <t>Déjeuner snack de la Montagne des singes</t>
  </si>
  <si>
    <t>Passage devant Château du Haut-Koenigsbourg</t>
  </si>
  <si>
    <t>15h30 La Volerie des aigles</t>
  </si>
  <si>
    <t>Balade à la Petite Venise</t>
  </si>
  <si>
    <t>20h10 Arr La Bresse</t>
  </si>
  <si>
    <t>La Montagne des Singes Kintzheim</t>
  </si>
  <si>
    <t>Pot et glaces à Colmar</t>
  </si>
  <si>
    <t>Anniv Lucy 6 ans</t>
  </si>
  <si>
    <t>Discours E Macron/vaccination</t>
  </si>
  <si>
    <t>Déj La Bresse, anniv Lucy</t>
  </si>
  <si>
    <t>Colmar Hopital Pasteur pour JP</t>
  </si>
  <si>
    <t>Riquewhir</t>
  </si>
  <si>
    <t>Munster</t>
  </si>
  <si>
    <t>Diner à Munster avec JP et FR</t>
  </si>
  <si>
    <t xml:space="preserve">GB 1-Italie </t>
  </si>
  <si>
    <t>Alice, Aude et les enfants à la piscine</t>
  </si>
  <si>
    <t>Alice, Aude et les enfants diner à la maison du chinois</t>
  </si>
  <si>
    <t>Fr, Aude et Lucy les courses</t>
  </si>
  <si>
    <t>Fr, FR et Alice à Gérardmer</t>
  </si>
  <si>
    <t>9h Dép Alice, Aude, les enfants</t>
  </si>
  <si>
    <t>9h45 Dép JP, FR, Fr, Alain</t>
  </si>
  <si>
    <t>Parc de Fraisperthuis</t>
  </si>
  <si>
    <t>Picnic au parc</t>
  </si>
  <si>
    <t>16h45 Dép du parc</t>
  </si>
  <si>
    <t>17h45 Arr La Bresse</t>
  </si>
  <si>
    <t>19h Arr Alice, Aude et les enfants</t>
  </si>
  <si>
    <t>Diner à La Bresse</t>
  </si>
  <si>
    <t>17h15 La Tronche</t>
  </si>
  <si>
    <t>17h25 Meylan</t>
  </si>
  <si>
    <t>Picnic aire Dole</t>
  </si>
  <si>
    <t>Décor discount/Tool station</t>
  </si>
  <si>
    <t>Leroy Merlin/lampes chevet</t>
  </si>
  <si>
    <t>Piscine/retours cartes</t>
  </si>
  <si>
    <t>BALs, Edgar au CC</t>
  </si>
  <si>
    <t>14h Fr, A. Rivet/Ikéa,Grand Place</t>
  </si>
  <si>
    <t>N. Liégeois/inscriptions aquagym</t>
  </si>
  <si>
    <t>Mise en vigueur du pass sanitaire</t>
  </si>
  <si>
    <t>Simon a le Covid</t>
  </si>
  <si>
    <t>Alice nous amène Jean</t>
  </si>
  <si>
    <t>16h MQ/Echo du Habert</t>
  </si>
  <si>
    <t>16h Cirque Franco Belge avec Jean et Fr</t>
  </si>
  <si>
    <t>Retour Jean à La Tronche</t>
  </si>
  <si>
    <t>19h45 Diner chez F et G Samson à Biviers</t>
  </si>
  <si>
    <t>18h MQ/M. Stermann</t>
  </si>
  <si>
    <t>Alice nous amène</t>
  </si>
  <si>
    <t>12h Déj avec Jean</t>
  </si>
  <si>
    <t>Ouverture des JO</t>
  </si>
  <si>
    <t>14h Fr, réunion espaces verts</t>
  </si>
  <si>
    <t>17h15 Fr, Dr Moiroud</t>
  </si>
  <si>
    <t>Déposer Jean à Simon à La Tronche</t>
  </si>
  <si>
    <t>Fr, opticien/ verre tombé</t>
  </si>
  <si>
    <t>14h Fr, C. Cinti, pédicure</t>
  </si>
  <si>
    <t>Descendre bac lilas</t>
  </si>
  <si>
    <t>Récupérer le poisson chez Simon</t>
  </si>
  <si>
    <t>10h Départ Alice et Jean en van pour Mercurol</t>
  </si>
  <si>
    <t>Départ Simon pour Valence</t>
  </si>
  <si>
    <t>Visite du van d'Alice et Simon à La Tronche</t>
  </si>
  <si>
    <t>Jean /manège au centre ville</t>
  </si>
  <si>
    <t>Esplanade d'Aix</t>
  </si>
  <si>
    <t>Marion et Alexandre en bas</t>
  </si>
  <si>
    <t>Pot au Touvet</t>
  </si>
  <si>
    <t>Marion et Alexandre/s'occuper des fleurs et du poisson rouge</t>
  </si>
  <si>
    <t>Diner avec Sandrine Réinnéis</t>
  </si>
  <si>
    <t>1ère médaille d'or aux JO de Tokyo</t>
  </si>
  <si>
    <t>11h30 F. Legait/affiche</t>
  </si>
  <si>
    <t>Copy Meylan, BPA remise, cash</t>
  </si>
  <si>
    <t>En ville, Eau vive</t>
  </si>
  <si>
    <t>Fr, Paquet Jardin, pharmacie</t>
  </si>
  <si>
    <t>Dessert chez Jacques Picard</t>
  </si>
  <si>
    <t>19h30 Bistro de La Gare avec J. Picard</t>
  </si>
  <si>
    <t>8h45 Départ Meylan</t>
  </si>
  <si>
    <t>Déj à l'aire des Volcans d'Auvergne</t>
  </si>
  <si>
    <t>Mehun sur Yèvre</t>
  </si>
  <si>
    <t>Veste, magasin porcelaine</t>
  </si>
  <si>
    <t>Diner Vierzon La Scala</t>
  </si>
  <si>
    <t>15h Arrivée Allouis Ferme de Sardonnet</t>
  </si>
  <si>
    <t>02 48 51 19 55 - 06 75 95 76 19</t>
  </si>
  <si>
    <t>9h Fleuriste Bégard</t>
  </si>
  <si>
    <t>Cimetière Lannion</t>
  </si>
  <si>
    <t>Marché Lannion, pot place du Centre</t>
  </si>
  <si>
    <t>Déj restaurant Lann Vear à Bégard</t>
  </si>
  <si>
    <t>Chez Marie-Françoise Cvt Perchec</t>
  </si>
  <si>
    <t>Château de Tonquédec</t>
  </si>
  <si>
    <t>8h45 Départ Allouis</t>
  </si>
  <si>
    <t>Plein à Vierzon</t>
  </si>
  <si>
    <t>Centre Leclerc Fontanelle Le mans</t>
  </si>
  <si>
    <t>Déj avec Benoit Le Meur</t>
  </si>
  <si>
    <t>18h15 arrivée chez Monique à Bégard</t>
  </si>
  <si>
    <t>Visite Binic</t>
  </si>
  <si>
    <t>Chez Armand Le Meur Tonquédec, avec sa fille Catheine</t>
  </si>
  <si>
    <t>Intermarché/carte</t>
  </si>
  <si>
    <t>Déj avec Sandrine</t>
  </si>
  <si>
    <t>14h Fr, coiffeur Carrefour Guinguamp</t>
  </si>
  <si>
    <t>Avec Sandrine balade à Vieux Marché</t>
  </si>
  <si>
    <t>Pot chez Sandrine avec Fr et Monique</t>
  </si>
  <si>
    <t>9h30 Départ Bégard</t>
  </si>
  <si>
    <t>Perros Guirec/cartes</t>
  </si>
  <si>
    <t>16h Arrivée Gouesnou</t>
  </si>
  <si>
    <t>Balade Penn ar Lann et Port Tinduff</t>
  </si>
  <si>
    <t>Diner chez Bernard et Marie-France</t>
  </si>
  <si>
    <t>Déj Brasserie de l'Europe Morlaix</t>
  </si>
  <si>
    <t>Express U avec Bernard</t>
  </si>
  <si>
    <t>Déj Gouesnou</t>
  </si>
  <si>
    <t>Les Capucins</t>
  </si>
  <si>
    <t>Pot avec Valérie</t>
  </si>
  <si>
    <t>MF au kiné, Leclerc</t>
  </si>
  <si>
    <t>Diner à Gouesnou</t>
  </si>
  <si>
    <t>Abbaye de Landévénnec</t>
  </si>
  <si>
    <t>Landévénnec</t>
  </si>
  <si>
    <t>Diner La Maison de l'Océan</t>
  </si>
  <si>
    <t>En vélo au Port de Pornichet</t>
  </si>
  <si>
    <t>A pied au Château des Tourelles</t>
  </si>
  <si>
    <t>Déjeuner chez Patrice et Annick</t>
  </si>
  <si>
    <t>Marche à l'Esplanande Benoit La Baule</t>
  </si>
  <si>
    <t>Diner au Restaurant du Casino DE Pornichet</t>
  </si>
  <si>
    <t>Départ Gouesnou</t>
  </si>
  <si>
    <t>12h15 Pleyben chez Yvette Auffret</t>
  </si>
  <si>
    <t>13h15 Déj Le Stirwen à Pleyban avec Yvette</t>
  </si>
  <si>
    <t>16h Chez Younès et Caroline à Guidel</t>
  </si>
  <si>
    <t>19h La Baule chez Patrice et Annick Blanchet</t>
  </si>
  <si>
    <t>Diner à La Baule</t>
  </si>
  <si>
    <t>9h30 Patrice et Annick vont à l'aéroport de Nantes accueillir les 2 petits enfants</t>
  </si>
  <si>
    <t>10h Départ La Baule</t>
  </si>
  <si>
    <t>Le Croisic</t>
  </si>
  <si>
    <t>Déj Le Patio au Croisic</t>
  </si>
  <si>
    <t>Le Pouliguen</t>
  </si>
  <si>
    <t>Retour La Baule</t>
  </si>
  <si>
    <t>JL et Marie Pierru,  Sidonie/Paul/Helias, Tiphaine, Yanis, Ruben</t>
  </si>
  <si>
    <t>Diner La Baule</t>
  </si>
  <si>
    <t>Déj à La Baule</t>
  </si>
  <si>
    <t>Guérande balade</t>
  </si>
  <si>
    <t>Foot avec Yanis, Hélias, Ruben</t>
  </si>
  <si>
    <t>En vélo pour le pain</t>
  </si>
  <si>
    <t>En vélo pour la viande et le port</t>
  </si>
  <si>
    <t>Déj La Baule</t>
  </si>
  <si>
    <t>Départ Pierru/Pirez</t>
  </si>
  <si>
    <t>A la plage</t>
  </si>
  <si>
    <t>Yanis et Ruben font du surf</t>
  </si>
  <si>
    <t>Déj chez Nicole à Pornic</t>
  </si>
  <si>
    <t>Balade bord de mer en vélo</t>
  </si>
  <si>
    <t>Boulangerie, marché La Bresse</t>
  </si>
  <si>
    <t>Yanis et Ruben vont au stage de catamaran</t>
  </si>
  <si>
    <t>Recherche chocolat à Pornichet</t>
  </si>
  <si>
    <t>Pornic: Super U et chocolatier Gavet</t>
  </si>
  <si>
    <t>Pb de l'imprimante</t>
  </si>
  <si>
    <t>Achat imprimante à Super U</t>
  </si>
  <si>
    <t>Installation imprimante</t>
  </si>
  <si>
    <t>Nicole et Fr vont à Pornic</t>
  </si>
  <si>
    <t>Feu d'artifice au Casino de Pornichet</t>
  </si>
  <si>
    <t>En vélo avec Yanis et Ruben au stage de catamaran</t>
  </si>
  <si>
    <t>Déjeuner La Baule</t>
  </si>
  <si>
    <t>Fr et Annick vont en shopping</t>
  </si>
  <si>
    <t>Marche dans Pornichet La Baule</t>
  </si>
  <si>
    <t>Fr et Annick vont au shopping</t>
  </si>
  <si>
    <t>19h30 Diner La Voile d'Or à Le Pouliguen</t>
  </si>
  <si>
    <t>10h Dép La Baule</t>
  </si>
  <si>
    <t>Intermarché Pornichet</t>
  </si>
  <si>
    <t>Déj Cholet Speed Burger</t>
  </si>
  <si>
    <t>16h Poitiers 104 rue Guynemer</t>
  </si>
  <si>
    <t>Pot au centre ville</t>
  </si>
  <si>
    <t>Dans la chambre d'hote Poitiers</t>
  </si>
  <si>
    <t>Pot avec les propriétaires</t>
  </si>
  <si>
    <t>Diner Au Bureau au centre ville</t>
  </si>
  <si>
    <t>10h45 Départ Poitiers</t>
  </si>
  <si>
    <t>Déj Aire des Vérités St Victor</t>
  </si>
  <si>
    <t>16h Arrivée Thiers Pavillon Fani</t>
  </si>
  <si>
    <t>Magasin de couteaux</t>
  </si>
  <si>
    <t>10h Départ Thiers</t>
  </si>
  <si>
    <t>Arrêt Aire de La Loire</t>
  </si>
  <si>
    <t>14h Arr Meylan</t>
  </si>
  <si>
    <t>Poste/PV AG La Grande Motte, BALs</t>
  </si>
  <si>
    <t>15h Alice, Simon, Jean arrivent à Lyon</t>
  </si>
  <si>
    <t>Déj aire de L'Isle d'Abeau</t>
  </si>
  <si>
    <t>Alexandre ramène Mickey</t>
  </si>
  <si>
    <t>50 ans de mariage Alain et Françoise</t>
  </si>
  <si>
    <t>Déchetterie/bac et pots</t>
  </si>
  <si>
    <t>10h LMPLN au local</t>
  </si>
  <si>
    <t>15h30 Arr Alice, Simon, Jean à La Tronche</t>
  </si>
  <si>
    <t>16h30 Fr, Maison médicale La Tronche</t>
  </si>
  <si>
    <t>Plein à Bégard</t>
  </si>
  <si>
    <t>Vallée des Saints</t>
  </si>
  <si>
    <t>Ayguinards/DL en vélo</t>
  </si>
  <si>
    <t>18h Capucins sem Mairie</t>
  </si>
  <si>
    <t>13h30 Arr Alice et Jean</t>
  </si>
  <si>
    <t>Pharmacie Grand Pré/Mucomyst</t>
  </si>
  <si>
    <t>9h30 Dr Valérie/remplaçante Dr Guéry</t>
  </si>
  <si>
    <t>Centres commerciaux avec pass sanitaire</t>
  </si>
  <si>
    <t>13h30 Alice nous amène Jean</t>
  </si>
  <si>
    <t>Jeux pour Jean</t>
  </si>
  <si>
    <t>15h30 Funiculaire St Hilaire du Touvet avec Jean</t>
  </si>
  <si>
    <t>On dépose Jean à La Tronche</t>
  </si>
  <si>
    <t>19h Fr, kiné Mr Remy</t>
  </si>
  <si>
    <t>Copy Meylan/BAL</t>
  </si>
  <si>
    <t>Les talibans à Kaboul</t>
  </si>
  <si>
    <t>Retour La Baule par les bateaux de St Nazaire</t>
  </si>
  <si>
    <t>19h Retour à Montfort en funiculaire</t>
  </si>
  <si>
    <t>12h15 Fr, kiné Mr Remy</t>
  </si>
  <si>
    <t>Courrier Mayet/Copy Meylan-cartes adhésion</t>
  </si>
  <si>
    <t>F.Valfort-Bargeton</t>
  </si>
  <si>
    <t>Récupérer Echo du Habert/Salle Bérivière</t>
  </si>
  <si>
    <t>P. Fornasier/DL</t>
  </si>
  <si>
    <t>Balade Meylan/BAL</t>
  </si>
  <si>
    <t>11h30 Alice amène Jean</t>
  </si>
  <si>
    <t>Déj avec Jean sur la terrasse</t>
  </si>
  <si>
    <t>Uriage cheval</t>
  </si>
  <si>
    <t>Ski roues</t>
  </si>
  <si>
    <t>Manège</t>
  </si>
  <si>
    <t>Vizille/canard/labyrinthe/escaliers</t>
  </si>
  <si>
    <t>19h On dépose Jean à La Tronche/apéro</t>
  </si>
  <si>
    <t>10h MQ F.Legait/grande affiche</t>
  </si>
  <si>
    <t>14h30 F Legait/ dossiers inscription</t>
  </si>
  <si>
    <t>10h Fr, kiné Mr Remy</t>
  </si>
  <si>
    <t>Manèges/glaces</t>
  </si>
  <si>
    <t>MQ/dossier, fiches 2020-21</t>
  </si>
  <si>
    <t>12h30 Déj chez JC et S Holt</t>
  </si>
  <si>
    <t>B.Peraudin/Echo</t>
  </si>
  <si>
    <t>C.Vogt/D.Barnet</t>
  </si>
  <si>
    <t>E. Clary/Echo</t>
  </si>
  <si>
    <t>16h Fr, Dr Petit cardio</t>
  </si>
  <si>
    <t>17h30 Alice et Jean à la maison</t>
  </si>
  <si>
    <t>18h45 Prépa ciné d'été</t>
  </si>
  <si>
    <t>19h30 Pot</t>
  </si>
  <si>
    <t>21h15 Film: Hors normes</t>
  </si>
  <si>
    <t>11h Fr, Dr Caroline Lamalle-Mathias</t>
  </si>
  <si>
    <t>F. Richard/structure batiment</t>
  </si>
  <si>
    <t>Fr chez FR/état des lieux studio</t>
  </si>
  <si>
    <t>17h Simon amène Jean</t>
  </si>
  <si>
    <t>Basket, stade</t>
  </si>
  <si>
    <t>10h Simon récupère Jean</t>
  </si>
  <si>
    <t>16h45 Fr, Dr Mesaric ostéo</t>
  </si>
  <si>
    <t>Arrivée de JP et F Richard avec Adam et Lucy</t>
  </si>
  <si>
    <t>Dist Echo Grand Pré/Leclercq/BALs</t>
  </si>
  <si>
    <t>M. Coupon</t>
  </si>
  <si>
    <t>Début des activités</t>
  </si>
  <si>
    <t>12h30 La Fondue Uriage avec JP et F Richard</t>
  </si>
  <si>
    <t>Balade au parc de Vizille</t>
  </si>
  <si>
    <t>17h30 Fr, Dr Pichot</t>
  </si>
  <si>
    <t>BALs/MQ/boite</t>
  </si>
  <si>
    <t>M. Biron, BPA</t>
  </si>
  <si>
    <t>10h Amener C.Jonville de l'Hopital Sud à St Ismier</t>
  </si>
  <si>
    <t>18h Mme Peyrin/ CC Buclos</t>
  </si>
  <si>
    <t>16h Obsèques Claude Fosse aux PFI avec Edgar</t>
  </si>
  <si>
    <t>N. Liégeois/dossier aquagym mardi</t>
  </si>
  <si>
    <t>9h45 Tina, machines à coudre en révision, BALs</t>
  </si>
  <si>
    <t>Piles pour montres à Grenoble</t>
  </si>
  <si>
    <t>Fr, au parc avec FR, Adam, Lucy</t>
  </si>
  <si>
    <t>16h45 Dr Mesaric Ostéo</t>
  </si>
  <si>
    <t>Adam, Lucy passent nous dire au revoir</t>
  </si>
  <si>
    <t>M. Marichy</t>
  </si>
  <si>
    <t>18h Visite de quartier Buclos Grand Pré</t>
  </si>
  <si>
    <t>Piscine/cartes de piscine</t>
  </si>
  <si>
    <t>14h Fr va avec FR, Adam, Lucy au parc à Crolles</t>
  </si>
  <si>
    <t>18h MQ/inscriptions</t>
  </si>
  <si>
    <t>Demande de Subvention envoyée le 2 sept</t>
  </si>
  <si>
    <t>10h Interview Thierry/échecs</t>
  </si>
  <si>
    <t>La Maison de la couture/rév 3 machines</t>
  </si>
  <si>
    <t>Distrib Echo Grand Pré</t>
  </si>
  <si>
    <t>Gymnase Buclos/stand, MQ/banderole, outils</t>
  </si>
  <si>
    <t>14h Retour à la maison</t>
  </si>
  <si>
    <t>Fr, M. Mathieu</t>
  </si>
  <si>
    <t>Aquarelle</t>
  </si>
  <si>
    <t>Dess/Orange</t>
  </si>
  <si>
    <t>Chez Bellini en vélo/carte J.Hours</t>
  </si>
  <si>
    <t>16h20 Fr, Dr Caroline Lamalle-Mathias</t>
  </si>
  <si>
    <t>8h Manif chrono vélo</t>
  </si>
  <si>
    <t>16h Manif chrono vélo</t>
  </si>
  <si>
    <t>12h30 Civipole au local</t>
  </si>
  <si>
    <t>12h20 Déj L'Entourloupe avec Alice</t>
  </si>
  <si>
    <t>Garage/valise Alice, BAL</t>
  </si>
  <si>
    <t>Darty/vérif pèse personne</t>
  </si>
  <si>
    <t>Broderie</t>
  </si>
  <si>
    <t>Broderie/E. clary</t>
  </si>
  <si>
    <t>Fr, B. Roux</t>
  </si>
  <si>
    <t>19h Chez MH Arnoult/diplôme</t>
  </si>
  <si>
    <t>19h30 Aquagym</t>
  </si>
  <si>
    <t>Aquagym</t>
  </si>
  <si>
    <t>12h30 Natation</t>
  </si>
  <si>
    <t>14h Dessin peint enfants</t>
  </si>
  <si>
    <t>Café dessert avec JP et FR Richard</t>
  </si>
  <si>
    <t>9h Départ JP et FR pour St Laurent du Pont puis La bresse</t>
  </si>
  <si>
    <t>9h Marche 1er cours</t>
  </si>
  <si>
    <t>10h 2ème cours/cartes à C.Mayet</t>
  </si>
  <si>
    <t>N. Liégeois/dossiers</t>
  </si>
  <si>
    <t>Entrée donnéées UQBGP</t>
  </si>
  <si>
    <t>17h Garder Jean à La Tronche</t>
  </si>
  <si>
    <t>Alice à Grasse sur mer et Simon au match Grenoble 2 Nimes 1</t>
  </si>
  <si>
    <t>Carrefour/pèse personne</t>
  </si>
  <si>
    <t>La Féclaz/marmotte</t>
  </si>
  <si>
    <t>Challes-les-Eaux/pot</t>
  </si>
  <si>
    <t>118h15 Retour Meylan</t>
  </si>
  <si>
    <t>Chambéry déj Menphissur parking Chamnord</t>
  </si>
  <si>
    <t>Mort de Belmondo</t>
  </si>
  <si>
    <t>15h Fr, Dr Mesaric ostéo</t>
  </si>
  <si>
    <t>12h Dess peinture</t>
  </si>
  <si>
    <t>17h30 Dess peint enf</t>
  </si>
  <si>
    <t>9h30 Aquarelle</t>
  </si>
  <si>
    <t>20h20 Aquagym</t>
  </si>
  <si>
    <t>18h20 Cocktail Alexandre pour l'obtention du doctorat</t>
  </si>
  <si>
    <t>C.Mayet/cartes</t>
  </si>
  <si>
    <t>14h La Métropole pour les Nuls</t>
  </si>
  <si>
    <t>Eveil corporel/achats C. Jonville</t>
  </si>
  <si>
    <t>15h Alice et Jean arrivent</t>
  </si>
  <si>
    <t>16h15 Jean et Alice partent</t>
  </si>
  <si>
    <t>Anniversaire Bernadette Roux 75 ans</t>
  </si>
  <si>
    <t>11h45 Fr va à l'anniversaire d'Annie</t>
  </si>
  <si>
    <t>Anniversaire Annie Rivet 70 ans</t>
  </si>
  <si>
    <t>17h Fr, AVF inscriptions</t>
  </si>
  <si>
    <t>17h30 Echecs avec François et Thierry</t>
  </si>
  <si>
    <t>14h Peint autonome, BALs</t>
  </si>
  <si>
    <t>Carrefour, BALs</t>
  </si>
  <si>
    <t>15h Aude amène Adam et Lucy</t>
  </si>
  <si>
    <t>et vont acheter carrelage et autres pour leur salle de bains et WC</t>
  </si>
  <si>
    <t>Jouer au stade du collège</t>
  </si>
  <si>
    <t>Fr revient</t>
  </si>
  <si>
    <t>Epicier, pizza Béalières,Carrefour, pizza</t>
  </si>
  <si>
    <t>Diner avec Johann, Aude, Adam et Lucy, pizzas/salade</t>
  </si>
  <si>
    <t>Déj Le Rossli à Charavines</t>
  </si>
  <si>
    <t>Balade Charavines</t>
  </si>
  <si>
    <t>Epicuria</t>
  </si>
  <si>
    <t>9h45 Fr, kiné Chloé</t>
  </si>
  <si>
    <t>11h Aquarelle/tables</t>
  </si>
  <si>
    <t>Cdess peint/couture</t>
  </si>
  <si>
    <t>17h Pot Janig Mouro au Garden avec Marc</t>
  </si>
  <si>
    <t>17h30 Simon amène Jean</t>
  </si>
  <si>
    <t>17h30 CS Les Terrasses</t>
  </si>
  <si>
    <t>Fr, CC et marché, E. Clary</t>
  </si>
  <si>
    <t>Balade avec Jean/Buclos</t>
  </si>
  <si>
    <t>On ramène Jean</t>
  </si>
  <si>
    <t>14h30 Accrobranche Le Sappey pour Jean</t>
  </si>
  <si>
    <t>Aquarelle/factures, place</t>
  </si>
  <si>
    <t>10h30 Dép Maylan</t>
  </si>
  <si>
    <t>Déj Le Cliff Villard-de-Lans</t>
  </si>
  <si>
    <t>Orpi, Europ'Immo Villard</t>
  </si>
  <si>
    <t>VDL Immo, Bad</t>
  </si>
  <si>
    <t>Bernole, Nexity, Office du Tourisme</t>
  </si>
  <si>
    <t>Méaudre, Autrans</t>
  </si>
  <si>
    <t>Pot Autrans, autostoppeur</t>
  </si>
  <si>
    <t>9h Marche/dossiers marche, aquagym</t>
  </si>
  <si>
    <t xml:space="preserve">hhjhjjk   </t>
  </si>
  <si>
    <t>13h Aude et Lucy arrivent</t>
  </si>
  <si>
    <t>Fr et Aude vont acheter des équipements salle de bains et WC</t>
  </si>
  <si>
    <t>Carrefour avec Lucy</t>
  </si>
  <si>
    <t>Promenade parc Buclos avec Lucy</t>
  </si>
  <si>
    <t>17h15 Aude et Lucy vont à Décathlon</t>
  </si>
  <si>
    <t>18h Aude repart et nous laisse Lucy</t>
  </si>
  <si>
    <t>Lucy dine à la maison</t>
  </si>
  <si>
    <t>12h Fr, N. Pichot</t>
  </si>
  <si>
    <t>Dessin peint/tables, BALS</t>
  </si>
  <si>
    <t>Fr, C &amp; A/pantalons et Fnac en voiture</t>
  </si>
  <si>
    <t>CC/ cartes piscine à Edgar</t>
  </si>
  <si>
    <t>Natacha Comboire avec Fr</t>
  </si>
  <si>
    <t>19h30 Fr, aquagym</t>
  </si>
  <si>
    <t>8h Aude nous amène Adam et Lucy</t>
  </si>
  <si>
    <t>Foot au petit stade</t>
  </si>
  <si>
    <t>10h15 Aude récupère Adam et Lucy</t>
  </si>
  <si>
    <t>Fr, marche, Edgar/Henri/AVF</t>
  </si>
  <si>
    <t>16h15 Aquarelle</t>
  </si>
  <si>
    <t>MQ/affiche, PC-projecteur, BAL</t>
  </si>
  <si>
    <t>BAL, déchetterie</t>
  </si>
  <si>
    <t>BAL, déchetterie, Carrefour</t>
  </si>
  <si>
    <t>14h30 Fr, chez amie M.Mathieu</t>
  </si>
  <si>
    <t>Mairie et poste/2 lettres</t>
  </si>
  <si>
    <t>18h15 Chez Alice et Simon pour garder Jean</t>
  </si>
  <si>
    <t>Pizzeria, Vival</t>
  </si>
  <si>
    <t>1h Retour Meylan</t>
  </si>
  <si>
    <t>10h30 Fr, Dr Petit cardio</t>
  </si>
  <si>
    <t>19h40 Fr, gym aquatique</t>
  </si>
  <si>
    <t>16h Fr, couture</t>
  </si>
  <si>
    <t>14h Fr, Paquet Jardin/plantes</t>
  </si>
  <si>
    <t>BAL, poste/SG</t>
  </si>
  <si>
    <t>20h La Brasciol Picard/Bée</t>
  </si>
  <si>
    <t>12h Déj Chez Alice, Simon, Jean avec C et F Jonville</t>
  </si>
  <si>
    <t>Déposer C Jonville à St Ismier</t>
  </si>
  <si>
    <t>23h50 Retour à la maison</t>
  </si>
  <si>
    <t>18h30 Chez Gobron</t>
  </si>
  <si>
    <t>10h Fr, conf arnaques Ayguinards</t>
  </si>
  <si>
    <t>11h Aquarelle</t>
  </si>
  <si>
    <t>18h LMPLN à Grenoble</t>
  </si>
  <si>
    <t>12h15 Fr, Babette à l'Entourloupe</t>
  </si>
  <si>
    <t>Fr café avec Babette</t>
  </si>
  <si>
    <t>Fr à Ikéa avec Babette</t>
  </si>
  <si>
    <t>MA Gobron/plat</t>
  </si>
  <si>
    <t>17h Nuit de l'eau</t>
  </si>
  <si>
    <t>A la piscine avec Jean</t>
  </si>
  <si>
    <t>17h30 Alice et Jean partent</t>
  </si>
  <si>
    <t>14h Alice et Jean arrivent</t>
  </si>
  <si>
    <t>Voiture Alice</t>
  </si>
  <si>
    <t>10h E. Clary/MQ/prep AG</t>
  </si>
  <si>
    <t>9h30 A. Bornard/projeccteur</t>
  </si>
  <si>
    <t>11h30 Fr, kiné Chloé, jus d'orange L'Entourloupe, AVF</t>
  </si>
  <si>
    <t>12h30 Pilâtes/Bérivière</t>
  </si>
  <si>
    <t>8h à 17h Darty</t>
  </si>
  <si>
    <t>14h30 Fr chez amie M. Mathieu</t>
  </si>
  <si>
    <t>14h30 Mettre écran MQ avec André</t>
  </si>
  <si>
    <t>11h Coiffeur Nalea</t>
  </si>
  <si>
    <t>Local poterie/armoire,présentoir</t>
  </si>
  <si>
    <t>16h Fr, coiffeur Ayguinards</t>
  </si>
  <si>
    <t>19h Diner avec S.Réinnéis</t>
  </si>
  <si>
    <t>Fr, Forêt Noire Plaine Fleurie</t>
  </si>
  <si>
    <t>Photos Carrefour</t>
  </si>
  <si>
    <t>on oublie la clé dans l'appt</t>
  </si>
  <si>
    <t>Fête des Alpages/place de Metz</t>
  </si>
  <si>
    <t>Alice chez elle pour avoir la clé</t>
  </si>
  <si>
    <t>12h Fin AG jardiniers</t>
  </si>
  <si>
    <t>Courrier 13 av Vercors, BAL</t>
  </si>
  <si>
    <t>Fr, C&amp;A/ retour pantalon</t>
  </si>
  <si>
    <t>16h45 Chavant Mourir peut attendre</t>
  </si>
  <si>
    <t>Déposer clé chez Alice et Simon</t>
  </si>
  <si>
    <t>11h Aquarelle/tables, BAL</t>
  </si>
  <si>
    <t>15h50 Couture, aquarelle</t>
  </si>
  <si>
    <t>Fr, courrier au CC</t>
  </si>
  <si>
    <t>Balade Meylan avec Fr/ Maria Bigata</t>
  </si>
  <si>
    <t>15h Métropole/déchets</t>
  </si>
  <si>
    <t>15h45 Armoire/présentoir dess peint avec Fr et F. Legait</t>
  </si>
  <si>
    <t>Remontage à la MQ</t>
  </si>
  <si>
    <t>21h Gym aqua/Aline Cheneau</t>
  </si>
  <si>
    <t>13h30 Fr Bonnefond, BPA remise</t>
  </si>
  <si>
    <t>14h14 Fr chez  amie M.Mathieu</t>
  </si>
  <si>
    <t>Fr à la maison avec Françoise</t>
  </si>
  <si>
    <t>18h Budget participatif/MQ</t>
  </si>
  <si>
    <t>19h30 Diner chez Arnoult</t>
  </si>
  <si>
    <t>Fr, crèches pour pub éveil corporel</t>
  </si>
  <si>
    <t>Ayguinards, fête du goût</t>
  </si>
  <si>
    <t>Chaise local poterie à MQ</t>
  </si>
  <si>
    <t>14h Chez M. Mathieu/vente voiture/ infos dans ANTS</t>
  </si>
  <si>
    <t>19h Récupérer M. Mathieu</t>
  </si>
  <si>
    <t>Diner AVF à Bernin</t>
  </si>
  <si>
    <t>Déj sandwich St Antoine l'Abbaye, de la boulangerie</t>
  </si>
  <si>
    <t>balade à St Antoine</t>
  </si>
  <si>
    <t xml:space="preserve">Retour par St Romans, </t>
  </si>
  <si>
    <t>Rovon, St Gervais, La Rivière</t>
  </si>
  <si>
    <t>Balade Grenoble braderie av Alsace Lorraine</t>
  </si>
  <si>
    <t>18h30 Precious plasticMQ</t>
  </si>
  <si>
    <t>Vacances zone A</t>
  </si>
  <si>
    <t>11h30 On dépose J et M Picard à la gare</t>
  </si>
  <si>
    <t>Déj Casanova Quai St Laurent</t>
  </si>
  <si>
    <t>16h Aquarelle, BAL</t>
  </si>
  <si>
    <t>17h30 S. Monnier/MQ</t>
  </si>
  <si>
    <t>10h LMPLN en visio</t>
  </si>
  <si>
    <t>15h30 Rangement dess peint, aquar avec Fr et F. Legait et Stermann</t>
  </si>
  <si>
    <t>20h20 Piscine avec S. Monier</t>
  </si>
  <si>
    <t>11h30 3ème vaccin Fr</t>
  </si>
  <si>
    <t>11h25 3ème vaccin Covid Alain</t>
  </si>
  <si>
    <t>14H30 Fr, chez M.Mathieu</t>
  </si>
  <si>
    <t>Chloé malade</t>
  </si>
  <si>
    <t>A. Bornard/paiements</t>
  </si>
  <si>
    <t>14h MQ/ personne peinture autonome</t>
  </si>
  <si>
    <t>14h15 Fr, en ville avec dame AVF</t>
  </si>
  <si>
    <t>Mariage Alexandre et Marion</t>
  </si>
  <si>
    <t>13h30 Déménagement meubles du local Precious Plastic</t>
  </si>
  <si>
    <t>Stéphane, François, André, Audrey, 4 jeunes</t>
  </si>
  <si>
    <t>Fr, Paquet Jardin/cadeau Alexandre Marion</t>
  </si>
  <si>
    <t>Fr, donner à manger animaux chez Alexandre et Marion</t>
  </si>
  <si>
    <t>23h30 J et M Picard/tisane à la maison</t>
  </si>
  <si>
    <t>Déj La Fondue Uriage</t>
  </si>
  <si>
    <t>Balade à Bourg d'Oisans</t>
  </si>
  <si>
    <t>Ot</t>
  </si>
  <si>
    <t>Achat Casini Uriage</t>
  </si>
  <si>
    <t>15h Fr, Dr Caroline Lamalle-Mathias</t>
  </si>
  <si>
    <t>14h Visite Maison des Associations Grenoble puis Agence mobilités près de la gare/cartes Oura</t>
  </si>
  <si>
    <t>BPA/Carrefour/3 courriers Buclos/BAL</t>
  </si>
  <si>
    <t>Grand Place/Fnac, C. laure, Oxybul</t>
  </si>
  <si>
    <t>Local sous cantine/étagères</t>
  </si>
  <si>
    <t>Aider F. Legait/armoire</t>
  </si>
  <si>
    <t>Jacques reste une nuit à l'hopital</t>
  </si>
  <si>
    <t>Botanic/plante anniv Monique</t>
  </si>
  <si>
    <t>14h Chez J et M Picard et M et MF Bée puis chez Bée</t>
  </si>
  <si>
    <t>Nettoyage Mégane, plein</t>
  </si>
  <si>
    <t>11h30 Fr, kine Chloé</t>
  </si>
  <si>
    <t>7h25 Départ Meylan pour Quercy</t>
  </si>
  <si>
    <t>9h Ste Foy-lès-Lyon</t>
  </si>
  <si>
    <t>11h30 Pérignat-lès-Saliève</t>
  </si>
  <si>
    <t>Déj restaurant Domitis</t>
  </si>
  <si>
    <t>15h15 Dép Pérignat</t>
  </si>
  <si>
    <t>18h Arr Souillac Domaine des Catalapas</t>
  </si>
  <si>
    <t>Balade à Souillac</t>
  </si>
  <si>
    <t>Marché Souillac</t>
  </si>
  <si>
    <t>Pharmacie/médicaments</t>
  </si>
  <si>
    <t>Abbatiale Ste Marie</t>
  </si>
  <si>
    <t>Déj au Tip Top</t>
  </si>
  <si>
    <t>Lidl</t>
  </si>
  <si>
    <t>Martel/visite</t>
  </si>
  <si>
    <t>St Sozy, Maryonne, Pinsac</t>
  </si>
  <si>
    <t>Diner chambre d'hote</t>
  </si>
  <si>
    <t>15h30 Visite Sarlat</t>
  </si>
  <si>
    <t>15h30 Visite Gouffre Padirac</t>
  </si>
  <si>
    <t>Paul a une intoxication alimentaire</t>
  </si>
  <si>
    <t>Roque Gageac/Paul reste à la chambre</t>
  </si>
  <si>
    <t>Leclerc Souillac, plein essence</t>
  </si>
  <si>
    <t>Lidl/dentifrice, brosse à dent électrique</t>
  </si>
  <si>
    <t>Départ Rocamadour</t>
  </si>
  <si>
    <t>Balade à Rocamadour</t>
  </si>
  <si>
    <t>12h Déj Estanguet Rocamadour</t>
  </si>
  <si>
    <t>Padirac pb billets</t>
  </si>
  <si>
    <t>18h15 Retour Ch d'hote</t>
  </si>
  <si>
    <t>Fr et Marie vont à Lidl</t>
  </si>
  <si>
    <t>Départ pour Collonges</t>
  </si>
  <si>
    <t>Visite Castel de Vassinhac</t>
  </si>
  <si>
    <t>Déj Le Relais du Quercy</t>
  </si>
  <si>
    <t>Visite Collonges La Rouge</t>
  </si>
  <si>
    <t>Visite Turenne, montée au sommet</t>
  </si>
  <si>
    <t>17h Retour ch hote</t>
  </si>
  <si>
    <t>Diner ch d'hote</t>
  </si>
  <si>
    <t>Ferme de Grezelade Lanzac/foie gras</t>
  </si>
  <si>
    <t>Autoire</t>
  </si>
  <si>
    <t>Visite Autoire</t>
  </si>
  <si>
    <t>Déj Le Crépuscule Martel</t>
  </si>
  <si>
    <t>Leclerc Souillac</t>
  </si>
  <si>
    <t>16h30 Retour Ch hote</t>
  </si>
  <si>
    <t>Baby foot</t>
  </si>
  <si>
    <t>19h Pizza di Jo/diner ch hote</t>
  </si>
  <si>
    <t>7h Lever</t>
  </si>
  <si>
    <t xml:space="preserve">Petit déj 7h50 puis à la Ferme de Grezelade </t>
  </si>
  <si>
    <t xml:space="preserve">9h Départ Souillac </t>
  </si>
  <si>
    <t>13h25 Arr Le Café de la Poste Ste Foy-lès-Lyon</t>
  </si>
  <si>
    <t>Déj au Café de la Poste</t>
  </si>
  <si>
    <t>15h Dép St Foy</t>
  </si>
  <si>
    <t>18h25 Arr Meylan</t>
  </si>
  <si>
    <t>Plein à Carrefour Francheville, passage au Village à Villefontaine</t>
  </si>
  <si>
    <t>Fr, chez Annie Rivet/courses</t>
  </si>
  <si>
    <t>Arrêt aire de Manzat près de Clermont</t>
  </si>
  <si>
    <t>Courrier Mr Philibert</t>
  </si>
  <si>
    <t>Uriage, pot</t>
  </si>
  <si>
    <t>10h Alizé/clim</t>
  </si>
  <si>
    <t>17h50 Alice et Jean arrivent</t>
  </si>
  <si>
    <t>11h Alice et Simon récupèrent Jean et vont diner chez Catherine</t>
  </si>
  <si>
    <t>Balade à Lumbin</t>
  </si>
  <si>
    <t>Pot/pavlova sanguinolante</t>
  </si>
  <si>
    <t>10h40 Fr, Dr Caroline Lamalle-Mathias</t>
  </si>
  <si>
    <t>14h Aquarelle</t>
  </si>
  <si>
    <t>11h50 Aquarelle</t>
  </si>
  <si>
    <t>9h30 Eveil corporel</t>
  </si>
  <si>
    <t>Dr Fr, courrier Roche, BALS, pharmacie, MQ</t>
  </si>
  <si>
    <t>Signature contrat Monier par Edgar au CC</t>
  </si>
  <si>
    <t>Alice récupère le courrier de Simon</t>
  </si>
  <si>
    <t>18h Visite Béal 3</t>
  </si>
  <si>
    <t>9h AG CentraleSupelec en visio</t>
  </si>
  <si>
    <t>18h30 Russe en visio</t>
  </si>
  <si>
    <t>BAL, courrier Carrot</t>
  </si>
  <si>
    <t>Carrefour, à pied</t>
  </si>
  <si>
    <t>Renault/achat 4 roues neige</t>
  </si>
  <si>
    <t>King Jouet/cadeaux Jean, Lucy</t>
  </si>
  <si>
    <t>Eau vive/cranberry, pommade</t>
  </si>
  <si>
    <t>Fr, Buro+</t>
  </si>
  <si>
    <t>S. Bellini/chèque Fréchet</t>
  </si>
  <si>
    <t>Simon passe avec Jean/petit chien, tour Eiffel</t>
  </si>
  <si>
    <t>Nettoyage four Siemens</t>
  </si>
  <si>
    <t>Darty/Boulanger/Darty/humidificateur</t>
  </si>
  <si>
    <t>20h Diner La Brasciol avec J M Picard</t>
  </si>
  <si>
    <t>11h30 Aquarelle</t>
  </si>
  <si>
    <t>St Pierre de Chartreuse/courrier Aude</t>
  </si>
  <si>
    <t>16h Chez M. Sala/livres, plateua, gourmette, cuillères</t>
  </si>
  <si>
    <t>11h Fr, Dr Caroline Lamalle</t>
  </si>
  <si>
    <t>Labo Eurofins/analyse urine Fr</t>
  </si>
  <si>
    <t>BPA/remise, cageot</t>
  </si>
  <si>
    <t>18h LMPLN en visio</t>
  </si>
  <si>
    <t>10h Ecole lecture</t>
  </si>
  <si>
    <t>9h30 Autodauphiné/roues neige Mégane, bruit téléphone, signal SOS</t>
  </si>
  <si>
    <t>10h Interview Ined</t>
  </si>
  <si>
    <t>14h Dess peint/cond sanitaires</t>
  </si>
  <si>
    <t>15h45 Alice nos amène Jean</t>
  </si>
  <si>
    <t>Alice me dépose chez Autodauphiné/récup Mégane avec 4 pneus neige</t>
  </si>
  <si>
    <t>Décos Noël des fenêtres</t>
  </si>
  <si>
    <t>Fr marché, CC avec Jean</t>
  </si>
  <si>
    <t>16h45 Alice récupère Jean</t>
  </si>
  <si>
    <t>19h Festisol/Maison de la Musique</t>
  </si>
  <si>
    <t>10h Essai Festisol/Maison de la Musique</t>
  </si>
  <si>
    <t>15h45 Fr, Dr Julien Mathias</t>
  </si>
  <si>
    <t>17h Grand Place Oxybul et Fnac</t>
  </si>
  <si>
    <t>19h30 Diner So Krep avec Sandrine Réinnéis</t>
  </si>
  <si>
    <t>Appt Alice et Simon</t>
  </si>
  <si>
    <t>11h Fr, accueil AVF Maison de la Musique</t>
  </si>
  <si>
    <t>Fr, CC et cordonier</t>
  </si>
  <si>
    <t>Janvier 2022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</si>
  <si>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</si>
  <si>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</si>
  <si>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</si>
  <si>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</si>
  <si>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</si>
  <si>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</si>
  <si>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</si>
  <si>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</si>
  <si>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</si>
  <si>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</si>
  <si>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</si>
  <si>
    <t>Vacances scolaires 2021-2022</t>
  </si>
  <si>
    <t>Eau vive, Carrefour</t>
  </si>
  <si>
    <t>Super U, Balade à Biviers</t>
  </si>
  <si>
    <t>17h30 Fr, AVF accueil</t>
  </si>
  <si>
    <t>14h Fr, Maison Médicale de Garde de La Tronche</t>
  </si>
  <si>
    <t>11h45 Fr, lecture</t>
  </si>
  <si>
    <t>15h Fr, lecture</t>
  </si>
  <si>
    <t>Buro +, Carrefour</t>
  </si>
  <si>
    <t>10h Retour sur LMPLN</t>
  </si>
  <si>
    <t>Poste/RCS</t>
  </si>
  <si>
    <t>Fnac, Petit Minou</t>
  </si>
  <si>
    <t>17h Simon nous amène Jean</t>
  </si>
  <si>
    <t>Fr avec Jean au marché et CC</t>
  </si>
  <si>
    <t>12h45 Déj avec Alice et Jean</t>
  </si>
  <si>
    <t>Alice programme le I-Robot</t>
  </si>
  <si>
    <t>14h30 Alice et Jean partent</t>
  </si>
  <si>
    <t>Factrice/calendrier</t>
  </si>
  <si>
    <t>14h30 fr chez amie M. Mathieu</t>
  </si>
  <si>
    <t>UQ/affiche, gonflage Twingo</t>
  </si>
  <si>
    <t>14h Récupérer docs</t>
  </si>
  <si>
    <t>Courrier EC, Carrefour/plein, photos PLM</t>
  </si>
  <si>
    <t>12h30 Déj Maison Aribert</t>
  </si>
  <si>
    <t xml:space="preserve">14h Fr, en ville avec Annie </t>
  </si>
  <si>
    <t>F. Legait/ correspondant CA</t>
  </si>
  <si>
    <t>E. Proença/chocolat</t>
  </si>
  <si>
    <t>10h Prép LMPLN</t>
  </si>
  <si>
    <t>Déj Fun avec Fr et Alain Lauriot</t>
  </si>
  <si>
    <t>16h les pleinières</t>
  </si>
  <si>
    <t>13h45 Film Aline Chavant</t>
  </si>
  <si>
    <t>BAL,poste/colis, Eau vive</t>
  </si>
  <si>
    <t>BPA/remises</t>
  </si>
  <si>
    <t>Aquarelle/tables, BAL</t>
  </si>
  <si>
    <t>10h Fr, visite Sève espaces verts</t>
  </si>
  <si>
    <t>11h30 Eveil corporel</t>
  </si>
  <si>
    <t>14h Fr, Chez MF Bée/couture</t>
  </si>
  <si>
    <t>16h15 Alice arrive avec Jean</t>
  </si>
  <si>
    <t>17h15 Alice part</t>
  </si>
  <si>
    <t>Il neigeaute</t>
  </si>
  <si>
    <t>Un peu blanc</t>
  </si>
  <si>
    <t>18h45 Fr, Dr Mazeau</t>
  </si>
  <si>
    <t>12h30 Déjeuner avec Alice et Jean</t>
  </si>
  <si>
    <t>Fr au marché et CC avec Jean</t>
  </si>
  <si>
    <t>Grand Place/Oxybul, Fnac</t>
  </si>
  <si>
    <t>17h30 CS Les Terrasses/prep AG</t>
  </si>
  <si>
    <t>11h Fr avec N.Tinard/achat cadeau</t>
  </si>
  <si>
    <t>18h CS Les Terrrasses</t>
  </si>
  <si>
    <t>Nathalie Liégeois/clés, cartes de piscine</t>
  </si>
  <si>
    <t>Fr au lit/sinusite tte la journée ?</t>
  </si>
  <si>
    <t>BAL, poste, Gymnase, lettre Baron, impots, clé</t>
  </si>
  <si>
    <t>Fr, test antigénique pharmacie Buclos</t>
  </si>
  <si>
    <t>11h09 Fr, test PCR Eurofins</t>
  </si>
  <si>
    <t>MQ/courrier, rencontre Alice</t>
  </si>
  <si>
    <t>Balade au Parc du Bruchet</t>
  </si>
  <si>
    <t>Clé chez S.Bellini</t>
  </si>
  <si>
    <t>Petite couche de neige</t>
  </si>
  <si>
    <t>Vacances Noël</t>
  </si>
  <si>
    <t>19h30 Diner anniv Alice Caffè Fortè</t>
  </si>
  <si>
    <t>MQ/tables</t>
  </si>
  <si>
    <t>15h MQ/couture Tina</t>
  </si>
  <si>
    <t>10h15 Fr, Dr Moiroud</t>
  </si>
  <si>
    <t>MQ/fermer salle</t>
  </si>
  <si>
    <t>12h40 Fr, Dr Caroline Lamalle Mathias</t>
  </si>
  <si>
    <t>8h Appeler cabinet pour rdv Dr Lamalle Mathias</t>
  </si>
  <si>
    <t>Offre porte</t>
  </si>
  <si>
    <t>16h Simon amène Jean</t>
  </si>
  <si>
    <t>BAL, Pharmacie Ayguinards, Carrefour, Eau vive</t>
  </si>
  <si>
    <t>19h30 Simon récupère Jean</t>
  </si>
  <si>
    <t>14h30 Fr, tomographie sinus gauche en ville</t>
  </si>
  <si>
    <t>11h Habitat Menuiserie</t>
  </si>
  <si>
    <t>Aude, Adam, Lucy passent</t>
  </si>
  <si>
    <t>Mairie/stade rugby/clé, SG Ayguinards/pb 500 €</t>
  </si>
  <si>
    <t>Aude va chez le dentiste</t>
  </si>
  <si>
    <t>Aude revient puis Johan, les enfants dinent à la maison</t>
  </si>
  <si>
    <t>BAL, stade rugby-Mairie/clé stade</t>
  </si>
  <si>
    <t>Lexgroup, Fnac</t>
  </si>
  <si>
    <t>16h30 Marché de Noël Mairie</t>
  </si>
  <si>
    <t>16h Alpes Dépannage</t>
  </si>
  <si>
    <t>Scanner Fr chez Dr Mazeau</t>
  </si>
  <si>
    <t>Fr, Aurélie/couture</t>
  </si>
  <si>
    <t>Visite studio Aurélie, pot</t>
  </si>
  <si>
    <t>Apéro avec Aurélie</t>
  </si>
  <si>
    <t>Déjeuner Le Café</t>
  </si>
  <si>
    <t>13h Alice nous amène Jean</t>
  </si>
  <si>
    <t>Paquetr Jardin, Gifi</t>
  </si>
  <si>
    <t>12h15 J. Toffa récupère la Twingo pour rentrer chez lui après mise en place des 2 pneus neige</t>
  </si>
  <si>
    <t>11h Alice et Simon viennent récupérer Jean et vont chez Aude et Johan n déjeuner</t>
  </si>
  <si>
    <t>11h30 Départ Meylan</t>
  </si>
  <si>
    <t>12h30 Déj Crèperie Kristell Annecy</t>
  </si>
  <si>
    <t>Balade Annecy marché de Noël</t>
  </si>
  <si>
    <t>18h15 Alice et Simon ramènent la Twingo avec la clé dans la boite aux lettres</t>
  </si>
  <si>
    <t>9h15 Dossier éveil corp</t>
  </si>
  <si>
    <t>19h CA pour date anniv</t>
  </si>
  <si>
    <t>17h15 Dr Vinson, ostéo</t>
  </si>
  <si>
    <t>Dr Mazeau, résultats scanner</t>
  </si>
  <si>
    <t>15h30  Fr, kiné Chloé</t>
  </si>
  <si>
    <t>BPA/remises, Carrefour, BAL</t>
  </si>
  <si>
    <t>MQ/tables, BAL</t>
  </si>
  <si>
    <t>21h30/fermer MQ</t>
  </si>
  <si>
    <t>Juliette Peres/clés Sandrine</t>
  </si>
  <si>
    <t>Fr va chercher Jean à la pharmacie des Buclos, Alice se fait vacciner du Covid</t>
  </si>
  <si>
    <t>Gateau d'anniversaire d'Alice, Alice et Jean s'en vont vers 18h</t>
  </si>
  <si>
    <t>N Liégeois et F Serre Combe passent</t>
  </si>
  <si>
    <t>14h Aude nous amène Adam</t>
  </si>
  <si>
    <t>Fr au CC avec Adam</t>
  </si>
  <si>
    <t>16h30 Aude récupère Adam</t>
  </si>
  <si>
    <t>13h30 Fr, Bernadette Roux en ville</t>
  </si>
  <si>
    <t>Yvrai/fauteuil Stressless</t>
  </si>
  <si>
    <t>Petit Minou, boucher CC</t>
  </si>
  <si>
    <t>12h Déj Garden avec Clary/Bellini/Jonction38</t>
  </si>
  <si>
    <t>B. Roux revient et reoart</t>
  </si>
  <si>
    <t>Tisane/boisson chez Alice et Simon</t>
  </si>
  <si>
    <t>Déj Le Café avec Alice, Simon, Jean</t>
  </si>
  <si>
    <t>Fr, boulangerie Maxence/buche Noël</t>
  </si>
  <si>
    <t>Fr, chez Michèle</t>
  </si>
  <si>
    <t>11h45 Départ Meylan</t>
  </si>
  <si>
    <t>Déj Boulangerie St Pierre de Chartreuse</t>
  </si>
  <si>
    <t>Balade St Hughes</t>
  </si>
  <si>
    <t>Pot au col de Porte</t>
  </si>
  <si>
    <t>On descend une dame à St laurent</t>
  </si>
  <si>
    <t>Marché de Noël/Darel/Galeries(Darel)/achat manteau réversible</t>
  </si>
  <si>
    <t>Vacances février</t>
  </si>
  <si>
    <t>12h Aude nous amène Adam et Lucy et va diner, en ville, chez le dentiste</t>
  </si>
  <si>
    <t>On joue</t>
  </si>
  <si>
    <t>Alice nous amène Jean et va faire ses courses</t>
  </si>
  <si>
    <t>Aude revient et part avec Adam et Lucy</t>
  </si>
  <si>
    <t>Alice revient, gouter et part</t>
  </si>
  <si>
    <t>Grandes vacances</t>
  </si>
  <si>
    <t>Adam et Lucy déj à la maison</t>
  </si>
  <si>
    <t>Fr, M. Mathieu/col pull Alice</t>
  </si>
  <si>
    <t>17h30 Fr, kiné Chloé</t>
  </si>
  <si>
    <t>Fr, M. Mathieu/Carrefour</t>
  </si>
  <si>
    <t>BPA/remises chèques, BAL</t>
  </si>
  <si>
    <t>19h30 Diner chez Michèle Coupon</t>
  </si>
  <si>
    <t>Fr, test Covid pharmacie</t>
  </si>
  <si>
    <t>Maison de la couture/machine Elna</t>
  </si>
  <si>
    <t>Fr, M. mathieu/col pull Alice</t>
  </si>
  <si>
    <t>Arrivée Françoise et Jean-Pierre Richard</t>
  </si>
  <si>
    <t>19h45 Diner S. Réinnéis à la maison</t>
  </si>
  <si>
    <t>Fr, FR col pull Alice</t>
  </si>
  <si>
    <t>Alice et Jean récupèrent des plats</t>
  </si>
  <si>
    <t>Déj boulangrie SMH</t>
  </si>
  <si>
    <t>Darty/tondeuse, Maxence/buche</t>
  </si>
  <si>
    <t>18h45 Chez Alice et Simon</t>
  </si>
  <si>
    <t>Réveillon avec Alice et Jean</t>
  </si>
  <si>
    <t>10h30 Chez Alice, Simon, Jean</t>
  </si>
  <si>
    <t>Repas de Noël avec Catherine, Edouard, François, Carolle, Mathieu, Nathan, Maxime</t>
  </si>
  <si>
    <t>FR, JP, Adam, Lucy à la maison</t>
  </si>
  <si>
    <t>Fr, Epicuria</t>
  </si>
  <si>
    <t>Castorama avec JP/radiateur</t>
  </si>
  <si>
    <t>Vérification radiateur chez JP</t>
  </si>
  <si>
    <t>Simon, Carole et Mathieu, Nathan, Maxime reviennent du repas chez Catherine à St Ismier</t>
  </si>
  <si>
    <t>Remonter radiateur JP</t>
  </si>
  <si>
    <t>JP, Adam, Lucy, FR à la maison</t>
  </si>
  <si>
    <t>Balade à Meylan avec tous</t>
  </si>
  <si>
    <t>Gouter à la maison</t>
  </si>
  <si>
    <t>14h30 Arr Alice, Simon, Jean, Adam, Lucy, FR, JP, Aude/cadeaux</t>
  </si>
  <si>
    <t>Gouter</t>
  </si>
  <si>
    <t>Tout le monde part</t>
  </si>
  <si>
    <t>10h50 FR et JP partent à La Bresse</t>
  </si>
  <si>
    <t>Fr, fromager Plaine Fleurie</t>
  </si>
  <si>
    <t>Carrefour, Voisin Grenoble</t>
  </si>
  <si>
    <t>Alice dépose les 2 couteaux à huitres à la maison</t>
  </si>
  <si>
    <t>Fr, chez Epicuria/buche aux fruits</t>
  </si>
  <si>
    <t>19h Arr Jacques et Monique Picard</t>
  </si>
  <si>
    <t>On s'est couché vers 3h</t>
  </si>
  <si>
    <t>Chamrousse balade</t>
  </si>
  <si>
    <t>Grenoble pot et balade</t>
  </si>
  <si>
    <t>13h Déj Aix les Bains</t>
  </si>
  <si>
    <t>Reprise des cours</t>
  </si>
  <si>
    <t>Anniv Nicole Le Meur 80 ans</t>
  </si>
  <si>
    <t>Bal, Copy Meylan/ plastification</t>
  </si>
  <si>
    <t>MQ tables, BAL</t>
  </si>
  <si>
    <t>15h Fr, couture, pb vitre cassée</t>
  </si>
  <si>
    <t>21h30 Fermeture MQ couture</t>
  </si>
  <si>
    <t>Anniv Pierre Le Meur 76 ans</t>
  </si>
  <si>
    <t>Anniv Jean 5 ans</t>
  </si>
  <si>
    <t>Anniv Simon 39 ans</t>
  </si>
  <si>
    <t>MQ/portes ouvertes/inscription</t>
  </si>
  <si>
    <t>Avec Fr au Petit Minou/biais</t>
  </si>
  <si>
    <t>19h40 Aquagym</t>
  </si>
  <si>
    <t>Alice et Jean amène une table de nuit</t>
  </si>
  <si>
    <t>Fr, marché CC</t>
  </si>
  <si>
    <t>Emmaus/chevets, chaise, caméra</t>
  </si>
  <si>
    <t>9h Mairie clé, stade rugby, chez S. Bellini, BAL</t>
  </si>
  <si>
    <t>14h30 Fr, scrabble chez M. Mathieu</t>
  </si>
  <si>
    <t>Décathlon, Darty</t>
  </si>
  <si>
    <t>10 Fr, AVF tricot</t>
  </si>
  <si>
    <t>16h Chez Alice/café</t>
  </si>
  <si>
    <t>17h Ecole La Tronche/récup Jean à son école</t>
  </si>
  <si>
    <t>15h20 Alice récupère Jean</t>
  </si>
  <si>
    <t>Jean dine à la maison, Alice et Simon à l'anniversaire de mat rue New York</t>
  </si>
  <si>
    <t>Déj Mc Donalds Meylan avec Jean</t>
  </si>
  <si>
    <t>19h15 Raclette avec Rémi et MH Arnoult</t>
  </si>
  <si>
    <t>20h Thèse Marion pot chez eux</t>
  </si>
  <si>
    <t>Appel de Benoit Le Meur</t>
  </si>
  <si>
    <t>20h Galette avec Michèle Coupon et Renaud Licha</t>
  </si>
  <si>
    <t>Panne d'électricité de 6h45 à 8h15, casse du volet roulant de la cusine</t>
  </si>
  <si>
    <t>Le four ne fonctionne plus, Fr descend chez FR</t>
  </si>
  <si>
    <t>Anniv Catherine Jonville 67 ans</t>
  </si>
  <si>
    <t>MQ/ tables, BAL</t>
  </si>
  <si>
    <t>A la police/app auditif, BAL</t>
  </si>
  <si>
    <t>N. Tinard/tisane avec Fr</t>
  </si>
  <si>
    <t>Anniv Aude 40 ans</t>
  </si>
  <si>
    <t>14h30 Fr, Bernadette Roux</t>
  </si>
  <si>
    <t>12h30 Alice et Jean déj à la maison</t>
  </si>
  <si>
    <t>Boulangerie/croissants</t>
  </si>
  <si>
    <t>14h25 Alice et Jean partent</t>
  </si>
  <si>
    <t>2 copies clé cadenas armoire Bérivière</t>
  </si>
  <si>
    <t>Elections présidentielles 1er tour</t>
  </si>
  <si>
    <t>Elections présidentielles 2ème tour</t>
  </si>
  <si>
    <t>Elections législatives 1er tour</t>
  </si>
  <si>
    <t>Elections législatives 2ème tour</t>
  </si>
  <si>
    <t>17h15 Fr, courrier M.Bonnefond, AVF tricot</t>
  </si>
  <si>
    <t>Décès du papa de Manuela</t>
  </si>
  <si>
    <t>Andrea a la Covid</t>
  </si>
  <si>
    <t>14h30 Fr, chez M. Mathieu</t>
  </si>
  <si>
    <t>14h30 Fr, en ville avec Annie</t>
  </si>
  <si>
    <t>Castorama, Darty</t>
  </si>
  <si>
    <t>BAL x2, courrier échecs, SG, Carrefour</t>
  </si>
  <si>
    <t>20h CA UQBGP en visio</t>
  </si>
  <si>
    <t>10h Fr, visite appt 34 La Revirée pour Sandrine</t>
  </si>
  <si>
    <t>10h Courrier à Edgar au CC Buclos</t>
  </si>
  <si>
    <t>MQ/ Echo, Uqs, aff dpt, BAL</t>
  </si>
  <si>
    <t>BAL, local poterie</t>
  </si>
  <si>
    <t>11h55 Darty répar four</t>
  </si>
  <si>
    <t>11h45 dép Meylan</t>
  </si>
  <si>
    <t>Balade à La Féclaz</t>
  </si>
  <si>
    <t>Pot la Flécaz</t>
  </si>
  <si>
    <t>Amener 12 pamplemousses à Alice et Simon</t>
  </si>
  <si>
    <t>11h Reparstore</t>
  </si>
  <si>
    <t>MQ/tables, Carrefour, instal 2ème radiateur dans salle n°1</t>
  </si>
  <si>
    <t>18h Chez Bée</t>
  </si>
  <si>
    <t>MQ/pb chauffage, Carrefour</t>
  </si>
  <si>
    <t>MQ/instal 1er radiateur dans salle n°2? BAL</t>
  </si>
  <si>
    <t xml:space="preserve">15h Fr, couture, MQ/radiateur </t>
  </si>
  <si>
    <t xml:space="preserve">Coupure totale/Rachid Saiidi répare </t>
  </si>
  <si>
    <t>15h15 Alice/Pole emploi</t>
  </si>
  <si>
    <t>16h Mr Proença piqure Fr</t>
  </si>
  <si>
    <t>16h15 Alice amène Jean</t>
  </si>
  <si>
    <t>18h CUD visio</t>
  </si>
  <si>
    <t>Alice vient chercher Jean, MQ récupérer dossier Eveil corporel</t>
  </si>
  <si>
    <t>19h30 Gym aquatique/accueil Maeva</t>
  </si>
  <si>
    <t>16h Coiffeur Nalea</t>
  </si>
  <si>
    <t>9h25 Eveil corporel</t>
  </si>
  <si>
    <t>17h Fr, coifeur La Revirée</t>
  </si>
  <si>
    <t>12h30 Pilates/clé armoire</t>
  </si>
  <si>
    <t>Impots/taxe digues</t>
  </si>
  <si>
    <t>12h30 Fr déj avec Alice à Brasserie Chavant</t>
  </si>
  <si>
    <t>19h Diner chez Bée avec les Picards</t>
  </si>
  <si>
    <t>Retour 2h</t>
  </si>
  <si>
    <t>Maisons du Monde</t>
  </si>
  <si>
    <t>Déj La Bergerie Villard de Lans</t>
  </si>
  <si>
    <t>Passage par Corrençon</t>
  </si>
  <si>
    <t>Anniv Adam 9 ans</t>
  </si>
  <si>
    <t>Anniv Lucy 7 ans</t>
  </si>
  <si>
    <t>Poste/Cornanguer</t>
  </si>
  <si>
    <t>17h30 CS Les Terrasses/Mme Gauthier</t>
  </si>
  <si>
    <t>Fr à la maison avec Danièle Marty Battle</t>
  </si>
  <si>
    <t>17h30 AG Les Terrasses</t>
  </si>
  <si>
    <t>11h Fr, Dr Mansard</t>
  </si>
  <si>
    <t>BAL/ Local poterie/Precious plastic</t>
  </si>
  <si>
    <t>Début travaux local Precious plastic</t>
  </si>
  <si>
    <t>12h30 Alice déj à la maison avec Jean</t>
  </si>
  <si>
    <t>Fr avec au marché et au CC</t>
  </si>
  <si>
    <t>14h Alice s'en va et nous laisse Jean</t>
  </si>
  <si>
    <t>Vizille au par cet aux jeux</t>
  </si>
  <si>
    <t>17h15 On ramène Jean à La Tronche</t>
  </si>
  <si>
    <t>Simon a le Covid pour la 3ème fois</t>
  </si>
  <si>
    <t>Test télé chez le locataire du 1er</t>
  </si>
  <si>
    <t>MQ/ Covid dess</t>
  </si>
  <si>
    <t>Chez Bornard/chèque, affichettes</t>
  </si>
  <si>
    <t>Chez Bornard/affichette</t>
  </si>
  <si>
    <t>Chez Fr. Girard/livres, balade Meylan avec Fr</t>
  </si>
  <si>
    <t>11h10 Fr, Dr Terreaux/rhumato</t>
  </si>
  <si>
    <t>12h45 Fr, Dr Vinson/ostéo</t>
  </si>
  <si>
    <t>Réinitialisation de mon PC</t>
  </si>
  <si>
    <t xml:space="preserve"> b  kkiikiok                              </t>
  </si>
  <si>
    <t>16h20 Fr, Dr Terreaux</t>
  </si>
  <si>
    <t>15h Fr, couture/ MQ/retour Rozenn</t>
  </si>
  <si>
    <t>Carrefour, BPA/remise chèques</t>
  </si>
  <si>
    <t>Fr, Labo Eurofins/prise de sang</t>
  </si>
  <si>
    <t>Décathlon/3 aneaux Pilâtes</t>
  </si>
  <si>
    <t>Fr, Ikea avec Annie, Maison de la couture/signature chèque</t>
  </si>
  <si>
    <t>16h30 Fr, radio genou droit à Meylan</t>
  </si>
  <si>
    <t>14h Fr, Dr Caroline Lamalle-Mathias</t>
  </si>
  <si>
    <t>Fr et Annie jouent au scrabble</t>
  </si>
  <si>
    <t>Fin du masque en extérieur et de la jauge</t>
  </si>
  <si>
    <t>19h Renf Musc/ 3 anneaux à Stéphane</t>
  </si>
  <si>
    <t>12h Déj Alice et Jean à la maison</t>
  </si>
  <si>
    <t>Maeva remplace Linda (Covid)</t>
  </si>
  <si>
    <t>Pas de cours de pilâtes/Andrea a le Covid</t>
  </si>
  <si>
    <t>11h30 Apéro avec B. Richard</t>
  </si>
  <si>
    <t>12h Déj avec Bertrand</t>
  </si>
  <si>
    <t>marche à pied Meylan</t>
  </si>
  <si>
    <t>Local Precious plastic avec E. Liégeois</t>
  </si>
  <si>
    <t>Diner Bertrand à la maison</t>
  </si>
  <si>
    <t>0h30 Bertrand rentre</t>
  </si>
  <si>
    <t>11h Local Precious plastic/électricité, courier chez Edgar</t>
  </si>
  <si>
    <t>13h JO Hiver Pékin</t>
  </si>
  <si>
    <t>Bertrand ramène le plateau avec une bouteille de Chartreuse verte</t>
  </si>
  <si>
    <t>12h Fr, kiné Chloé- Fr remet un plateau à Bertrand</t>
  </si>
  <si>
    <t>Déchetterie/pièce du pallier</t>
  </si>
  <si>
    <t>FR/tisane</t>
  </si>
  <si>
    <t>Carrefour/ Fr rentre avec FR</t>
  </si>
  <si>
    <t>Géant Casino SMH/photos</t>
  </si>
  <si>
    <t>Fr et FR vont marcher  à Meylan</t>
  </si>
  <si>
    <t>Carrefour/carte, fleurs</t>
  </si>
  <si>
    <t>JP er FR/boissons</t>
  </si>
  <si>
    <t>11h25 Anniv Aude/St Pierre</t>
  </si>
  <si>
    <t>Dans le bar</t>
  </si>
  <si>
    <t>10h MPLN au local</t>
  </si>
  <si>
    <t>Fr chez FR/bocal</t>
  </si>
  <si>
    <t>19h45 Arr B. Le Meur, Zacharie et Suzanne</t>
  </si>
  <si>
    <t>Benoit, Zacharie et Suzanne dorment à la maison</t>
  </si>
  <si>
    <t>9h30 Benoit, Zacharie et Suzanne partent au VTF Les Balcons de La Sauze</t>
  </si>
  <si>
    <t>9h Enterrement Ch Martin Plaine Fleurie</t>
  </si>
  <si>
    <t>17h45 Jonction 38 à la Mairie</t>
  </si>
  <si>
    <t>14h Buro +/plastification et crayon</t>
  </si>
  <si>
    <t>Fr avec FR à Ikéa</t>
  </si>
  <si>
    <t>16h15 Simon amène Jean</t>
  </si>
  <si>
    <t>19h30 Gym aqua/feuille de présence</t>
  </si>
  <si>
    <t>Balade parc avec Jean</t>
  </si>
  <si>
    <t>Fr au CC</t>
  </si>
  <si>
    <t>12h30 Déj à la maison avec Alice et Jean</t>
  </si>
  <si>
    <t>FR, Laurie/plaque lampadaire</t>
  </si>
  <si>
    <t>8h30 Plaque Ile verte</t>
  </si>
  <si>
    <t>Café/croisants avec A. Di Sante</t>
  </si>
  <si>
    <t>Fr au CC/viande</t>
  </si>
  <si>
    <t>12h Déj avec Alice, Simon, Jean à la maison</t>
  </si>
  <si>
    <t>Local Precious plastic, BAL</t>
  </si>
  <si>
    <t>Visite salle polyvalente MQ/belote, broderie/chèques, BAL</t>
  </si>
  <si>
    <t>Fr avec FR à Grand Place</t>
  </si>
  <si>
    <t>Lavage Twingo et Mégane</t>
  </si>
  <si>
    <t>14h30 SG/ gestion Adil Mandoux</t>
  </si>
  <si>
    <t>Déj à 39 personnes sur la terrasses de Johann et Aude pour les 40 ans d'Aude et Johann et les 10 ans de mariage de Johann et Aude</t>
  </si>
  <si>
    <t>16h30 Dép Alice, Simon, Jean</t>
  </si>
  <si>
    <t xml:space="preserve">Jeu Dixit </t>
  </si>
  <si>
    <t>Balade à Meylan et Carrefour</t>
  </si>
  <si>
    <t>19h Match Grenoble 1 Sochaux 3</t>
  </si>
  <si>
    <t>18h15 Dép stade des Alpes avec Jean Pierre et Adam en bus C1</t>
  </si>
  <si>
    <t>21h15 Retour Meylan en bus</t>
  </si>
  <si>
    <t>17h35 Retour Meylan</t>
  </si>
  <si>
    <t>JP et FR viennent prendre l'apéro</t>
  </si>
  <si>
    <t>Chez Richard/test Covid Bertrand</t>
  </si>
  <si>
    <t>Déchetterie/Laurie/Darty</t>
  </si>
  <si>
    <t>Stade avec Alice et Jean/ vélo</t>
  </si>
  <si>
    <t>18h Alice et Jean partent</t>
  </si>
  <si>
    <t>Gouter à la maison avec Alice et Jean, Bertrand passe</t>
  </si>
  <si>
    <t>Départ de Bertrand pour Dubaï</t>
  </si>
  <si>
    <t>13h30 Fr à St Egrève avec Annie</t>
  </si>
  <si>
    <t>Retour Annie et Françoise de St Egrève</t>
  </si>
  <si>
    <t>Dossier FDVA</t>
  </si>
  <si>
    <t>Mr Trapani/antenne TNT</t>
  </si>
  <si>
    <t>Mr Trapani/changt centrale TNT, contrôle fonctionnement chez Richard</t>
  </si>
  <si>
    <t>CC/pot avec Edgar, courrier</t>
  </si>
  <si>
    <t>16h SG/ Ebène</t>
  </si>
  <si>
    <t>Marche Carrefour/rubis bague</t>
  </si>
  <si>
    <t>18h CS Les Terrasses/AG</t>
  </si>
  <si>
    <t>Réparation télé</t>
  </si>
  <si>
    <t>Réparation placard</t>
  </si>
  <si>
    <t>Fr, AVF acceuil adhérents</t>
  </si>
  <si>
    <t>Déchetterie/local pallier</t>
  </si>
  <si>
    <t>11h Dép Paquet Jardins</t>
  </si>
  <si>
    <t>12h45 arr Lyon centre</t>
  </si>
  <si>
    <t>Balade rue République</t>
  </si>
  <si>
    <t>15h45 Rencontre Amblards</t>
  </si>
  <si>
    <t>18h Arr Ste Foy lès Lyon</t>
  </si>
  <si>
    <t>Nous dormons chez Paul et Marie</t>
  </si>
  <si>
    <t>11h30 Dép Ste Foy avec Anne Sophie</t>
  </si>
  <si>
    <t>12h15 Déj Brasserie Bocuse l'Est avec Paul et Marie et Anne-Sophie</t>
  </si>
  <si>
    <t>Dépose Paul Marie et Anne Sophie à Ste Foy</t>
  </si>
  <si>
    <t>St Priest/Story</t>
  </si>
  <si>
    <t>Fr CC boucher, AVF</t>
  </si>
  <si>
    <t>15h15 Mr Danjard Villard</t>
  </si>
  <si>
    <t>Castorama, King Jouet</t>
  </si>
  <si>
    <t>Roche Bobois, Leroy Merlin, Carrefour St Egrève</t>
  </si>
  <si>
    <t>Honoraires Baud Immobilier</t>
  </si>
  <si>
    <t>13h15 Dép Meylan</t>
  </si>
  <si>
    <t>15h30 Visite appt Chalet Illona</t>
  </si>
  <si>
    <t>La Russie attaque l'Ukraine</t>
  </si>
  <si>
    <t>16075905WAPU2021</t>
  </si>
  <si>
    <t>Avec Paul Pac de la Tête d'Or/embouteillage/manif</t>
  </si>
  <si>
    <t>13h30 Rdv pour aller au Col de Porte</t>
  </si>
  <si>
    <t>Jean fait du ski</t>
  </si>
  <si>
    <t>Castorama/ Entrepot du bricolage</t>
  </si>
  <si>
    <t>16h34 Alice dépose Jean</t>
  </si>
  <si>
    <t>Toboggans, trampoline, balançoire</t>
  </si>
  <si>
    <t>Déj Le Café avec Jean</t>
  </si>
  <si>
    <t>Recherche LCR Les Etangs</t>
  </si>
  <si>
    <t>Entrepot du bricolage/sèchoir</t>
  </si>
  <si>
    <t>Kiabi SMH/2 pantalons</t>
  </si>
  <si>
    <t>Promenade à Annecy</t>
  </si>
  <si>
    <t>13h30 Arr Bernadette Roux</t>
  </si>
  <si>
    <t>Fr et Bernadette vont marcher</t>
  </si>
  <si>
    <t>Piscine/enrouleur, poste/timbres, BAL</t>
  </si>
  <si>
    <t>MQ/ inscription aquarelle, BAL</t>
  </si>
  <si>
    <t>17h Bernadette part</t>
  </si>
  <si>
    <t>17h Réunion Rousseau</t>
  </si>
  <si>
    <t>19h30 Ciao a te avec Alice, Simon, Jean</t>
  </si>
  <si>
    <t>Déj L'Atelier d'Yvonne</t>
  </si>
  <si>
    <t>Fr marché CC</t>
  </si>
  <si>
    <t>Anniv Adam/ gateau</t>
  </si>
  <si>
    <t>Jouer foot et parcs avec Adam et Lucy</t>
  </si>
  <si>
    <t>15h Fr couture</t>
  </si>
  <si>
    <t>11h45 Fr lecture</t>
  </si>
  <si>
    <t>12h30 Fr coiffeur Revirée</t>
  </si>
  <si>
    <t>10h40 Fr Dr Rouvière angiologue Montbonnot</t>
  </si>
  <si>
    <t>Pot avec Alice et Jean au Col de Porte</t>
  </si>
  <si>
    <t>B. Perraudin/dépliant Asparun</t>
  </si>
  <si>
    <t>SG/pharmacie en vélo</t>
  </si>
  <si>
    <t>B. Perraudin/complément dépliant</t>
  </si>
  <si>
    <t>Etagères</t>
  </si>
  <si>
    <t>17h Récupèrer Jean à son école à La Tronche</t>
  </si>
  <si>
    <t>Déchetterie/bois</t>
  </si>
  <si>
    <t>Etagère</t>
  </si>
  <si>
    <t>19h15 Diner L'Entourloupe avec Alice et Jean</t>
  </si>
  <si>
    <t>(Simon à Lille avec ses copains)</t>
  </si>
  <si>
    <t>16h Sortie Maison Aribert</t>
  </si>
  <si>
    <t>Kiabi/récupérer 2 pantalons puis Gémo</t>
  </si>
  <si>
    <t>MQ/armoire Minoo</t>
  </si>
  <si>
    <t>17h30 MQ/armoires avec F. Legait</t>
  </si>
  <si>
    <t>E. Clary</t>
  </si>
  <si>
    <t>Notre voisin demande n°tél Mr Maria</t>
  </si>
  <si>
    <t xml:space="preserve">                                                                            </t>
  </si>
  <si>
    <t>M.Marichy(Vallon), Hudry Clergeon, Bornard, Vogt, Dimitrov</t>
  </si>
  <si>
    <t>Balade Allemont</t>
  </si>
  <si>
    <t>Balade Bourg d'Oisans, pot</t>
  </si>
  <si>
    <t>Balade Gymnase des Buclos</t>
  </si>
  <si>
    <t>Gobron, Barnet, Biron</t>
  </si>
  <si>
    <t>20h Zumba en extérieur</t>
  </si>
  <si>
    <t>Castorama, Prospect Leclercq, Carrefour</t>
  </si>
  <si>
    <t>MQ/étagère dess peint, inscript dess enf</t>
  </si>
  <si>
    <t>18h Marie Gymnase des Buclos</t>
  </si>
  <si>
    <t>15h15 Fr kiné Chloé</t>
  </si>
  <si>
    <t>18h30 Fr, Réunion Asparun</t>
  </si>
  <si>
    <t>16h20 Alice amène Jean</t>
  </si>
  <si>
    <t>16h30Jacques et Monique livrent le champagne</t>
  </si>
  <si>
    <t>18h Jacques, Monique, Alice partent</t>
  </si>
  <si>
    <t>Je récupère le manteau de Jean chez Alice et Simon</t>
  </si>
  <si>
    <t>18h15 Installer le projecteur dans la MQ</t>
  </si>
  <si>
    <t>15h30 Alice et Jean et FR et Lucy partent</t>
  </si>
  <si>
    <t>Alice arrive puis FR et Lucy arrivent</t>
  </si>
  <si>
    <t>Fr et FR vont déposer Lucy à St Pierre</t>
  </si>
  <si>
    <t>14h30 Alice et Simon récupèrent Jean/skis pour Alice et Simon</t>
  </si>
  <si>
    <t>Arrivée FR avec Lucy</t>
  </si>
  <si>
    <t>Epicier/lait, œufs</t>
  </si>
  <si>
    <t>Carrefour/huile de colza</t>
  </si>
  <si>
    <t>Fr fait des crèpes</t>
  </si>
  <si>
    <t>15h30 Fr revient</t>
  </si>
  <si>
    <t>Fr et FR vont au labo</t>
  </si>
  <si>
    <t>Déchetterie, Carrefour</t>
  </si>
  <si>
    <t>19h30 Comptoir Libanais avec FR</t>
  </si>
  <si>
    <t>17h30 FR rdv cardiologue à SMH</t>
  </si>
  <si>
    <t>9h30 Fr chez Martine/atelier cuisine crèpes et repas</t>
  </si>
  <si>
    <t>Anniv Monique Le Meur 74 ans</t>
  </si>
  <si>
    <t>Anniv Françoise Richard 74 ans</t>
  </si>
  <si>
    <t>Anniv Françoise 73 ans</t>
  </si>
  <si>
    <t>Ecaler les noix</t>
  </si>
  <si>
    <t>9h Départ F. Richard pour La Bresse</t>
  </si>
  <si>
    <t>12h Déj Le Café/Arrhens</t>
  </si>
  <si>
    <t>12h50 Retour à la maison</t>
  </si>
  <si>
    <t>9h 15 1ère course</t>
  </si>
  <si>
    <t>7h45 Asparun signaleur n°20 au croisement de la rue Des Boisses et de l'impasse des Lisses aux Béalières</t>
  </si>
  <si>
    <t>11h30 Dernier passage</t>
  </si>
  <si>
    <t>Distribution des prix</t>
  </si>
  <si>
    <t>Balade à St Pierre de Chartreuse</t>
  </si>
  <si>
    <t>Pot gateau à la boulangeroe</t>
  </si>
  <si>
    <t>Chez Aude et Johann</t>
  </si>
  <si>
    <t>18h30 Russe au local</t>
  </si>
  <si>
    <t>Fnac, Galeries Lafayette</t>
  </si>
  <si>
    <t>Fleuriste</t>
  </si>
  <si>
    <t>8h Récupérer Jean qui a une petite grippe</t>
  </si>
  <si>
    <t>Gymnase Buclos/il pleut-Gymnase Ayguinards/cours zumba</t>
  </si>
  <si>
    <t>14h30 Alice arrive</t>
  </si>
  <si>
    <t>Alice va voir l'orthophoniste avec Jean, Françoise arrive avec de la laine</t>
  </si>
  <si>
    <t>Alice ramène Jean et part</t>
  </si>
  <si>
    <t>Parc près école maternelle</t>
  </si>
  <si>
    <t>Jean dine à la maiosn</t>
  </si>
  <si>
    <t>Fr marché CC avec Jean</t>
  </si>
  <si>
    <t>Déj avec Jean et Alice</t>
  </si>
  <si>
    <t>13h30 Alice et Jean s'en vont</t>
  </si>
  <si>
    <t>Roche Bobois/table, buffet</t>
  </si>
  <si>
    <t>N. Liégeois/Linda blessée ?</t>
  </si>
  <si>
    <t>Poissonnerie/aiglefin</t>
  </si>
  <si>
    <t>17h20 Fr, Dr Caroline Lamalle Mathias</t>
  </si>
  <si>
    <t>14h Karen Sicre Roche Bobois à la maison</t>
  </si>
  <si>
    <t>14h30 Fr, chez amie M. Mathieu</t>
  </si>
  <si>
    <t>Décathlon/réparation pneu vélo</t>
  </si>
  <si>
    <t>Carrefour/MQ-pièce machine de Rozenn/BALs</t>
  </si>
  <si>
    <t>Fr chez Catherine, pharmacie</t>
  </si>
  <si>
    <t>C. Mourrier/boucle d'oreille, apéro</t>
  </si>
  <si>
    <t>On dépose Alice, Simon et Jean à leur maison</t>
  </si>
  <si>
    <t>13h45 Simon nous amène Jean</t>
  </si>
  <si>
    <t>14h S. Réinnéis, Gilles, Clément /commode Louis Philippe</t>
  </si>
  <si>
    <t>Vélo avec Jeanau stade</t>
  </si>
  <si>
    <t>Jean dort 1/2h, Parc Ecrin Vert</t>
  </si>
  <si>
    <t>Grand Chlem Equipe de France de rugby</t>
  </si>
  <si>
    <t>12h15 Déj Crèperie de l'Ours Villard de Lans</t>
  </si>
  <si>
    <t>Balade dans Villard</t>
  </si>
  <si>
    <t>11h45 Dr Schneider</t>
  </si>
  <si>
    <t>Balde à la Fête des coquilles St Jacques</t>
  </si>
  <si>
    <t>11h On amène Jean chez Alice</t>
  </si>
  <si>
    <t>Salle Polyvalente de Maupertuis/vide</t>
  </si>
  <si>
    <t>Gymnase Ayguinards/salle de danse/vide</t>
  </si>
  <si>
    <t>Retour Fête des  coquilles St Jacques/kouign amann, crèpe</t>
  </si>
  <si>
    <t>20h Zumba/Bérivière</t>
  </si>
  <si>
    <t>209h30 Renf musculaire/Maupertuis</t>
  </si>
  <si>
    <t>MQ/N. Tinard/M.Stermann</t>
  </si>
  <si>
    <t>19h15 Fr kiné Chloé</t>
  </si>
  <si>
    <t>14h Chez J. Jonville/vente de bricoles à un antiquaire lyonnais, Mr Locatelli.</t>
  </si>
  <si>
    <t>11h Test PCR Covid, BAL</t>
  </si>
  <si>
    <t>Château de Venon.balade</t>
  </si>
  <si>
    <t>Fr pharmacie</t>
  </si>
  <si>
    <t>11h40 Lucy arrive à la maison</t>
  </si>
  <si>
    <t>11h Fr Dr Casacci ostéo</t>
  </si>
  <si>
    <t>Fr et Lucy au marché et CC pendant que Aude et Adam sont chez la psychothérapeute au rdc</t>
  </si>
  <si>
    <t xml:space="preserve">Lucy, Adam et Aude mangent à la maison </t>
  </si>
  <si>
    <t>Aude va chercher son drive</t>
  </si>
  <si>
    <t>Aude et Alice vont au parc avec les enfants</t>
  </si>
  <si>
    <t>Fr va envoyer les médicaments à Minoo à la MQ</t>
  </si>
  <si>
    <t>Balade allée des Accacias et Paquet Jardin</t>
  </si>
  <si>
    <t>Balade, King Jouet/cadeau anniv, pharmacie</t>
  </si>
  <si>
    <t>M. Coupon/chauffage par le sol</t>
  </si>
  <si>
    <t>Déj Le Café à pied</t>
  </si>
  <si>
    <t>Fnac, Arthaud, Petit Minou</t>
  </si>
  <si>
    <t>S. Bellini/coupes, adhésions</t>
  </si>
  <si>
    <t>(on avance d'une heure)</t>
  </si>
  <si>
    <t>Balade parc de Vizille</t>
  </si>
  <si>
    <t>Pot à Uriage/Turrier</t>
  </si>
  <si>
    <t>11h45 Dessin peinture/MQ</t>
  </si>
  <si>
    <t>bal, BPA/remises, Carrefour, BAL</t>
  </si>
  <si>
    <t>14h LMPLN en visio</t>
  </si>
  <si>
    <t>Fr pharmacie, CC</t>
  </si>
  <si>
    <t>18h CA Civipole en visio</t>
  </si>
  <si>
    <t>15h30 Fr kiné Chloé</t>
  </si>
  <si>
    <t>Clés couture pour Tina</t>
  </si>
  <si>
    <t>11h45 MQ/Minoo</t>
  </si>
  <si>
    <t>13h45 Alice arrive avec Jean</t>
  </si>
  <si>
    <t>15h30 Alice et Jean partent</t>
  </si>
  <si>
    <t>Balade/Carrefour</t>
  </si>
  <si>
    <t>MQ/ Naël Frenette</t>
  </si>
  <si>
    <t>Courrier chez Chauvet</t>
  </si>
  <si>
    <t>19h Manga/taches</t>
  </si>
  <si>
    <t>12h Fr, Dr Caroline Lamalle Mathias</t>
  </si>
  <si>
    <t>13h15 Fr mamographie Grenoble</t>
  </si>
  <si>
    <t>11h30 Chez Alice et Simon, anniv Jean</t>
  </si>
  <si>
    <t>avec Catherine, François, Edouard</t>
  </si>
  <si>
    <t>MQ/taches</t>
  </si>
  <si>
    <t>18h30 Fr kiné Chloé</t>
  </si>
  <si>
    <t>13h Fr kiné Chloé</t>
  </si>
  <si>
    <t>21h50 Fr Maison médicale de garde La Tronche</t>
  </si>
  <si>
    <t>16h Le temps des secrets Pathé Chavant</t>
  </si>
  <si>
    <t>15h20 J. Picard nous récupère</t>
  </si>
  <si>
    <t>J et M Picard viennent prendre une tisane</t>
  </si>
  <si>
    <t>Plein Carrefour Twingo</t>
  </si>
  <si>
    <t>B. Perraudin/affiche</t>
  </si>
  <si>
    <t>Carrefour, pharmacie</t>
  </si>
  <si>
    <t>9h Mégane révision</t>
  </si>
  <si>
    <t>7h30 Fr, analyse de sang</t>
  </si>
  <si>
    <t>Zumba/Béal 3</t>
  </si>
  <si>
    <t>Balade 4 Seigneurs/Ayguinards</t>
  </si>
  <si>
    <t>10h30 Logiciel Belami en visio</t>
  </si>
  <si>
    <t>Fr marché et CC</t>
  </si>
  <si>
    <t>17h30 Visite chantier PLM</t>
  </si>
  <si>
    <t>12h Déj à la maison Aude et Adam</t>
  </si>
  <si>
    <t>Balade Vallon, Revirée, piscine/étiquette, Lallement</t>
  </si>
  <si>
    <t>Dist affiches: Barnet,Marichy,Bornard,Hudry Clergeon,Dimitrov</t>
  </si>
  <si>
    <t>15h Fr, chez amie M. Mathieu</t>
  </si>
  <si>
    <t>9h15 Fr va avec Alice à Romans</t>
  </si>
  <si>
    <t>14h30 fr coiffeur Revirée</t>
  </si>
  <si>
    <t>16h15 Alice nous amène Jean</t>
  </si>
  <si>
    <t>16h30 Jean au cirque</t>
  </si>
  <si>
    <t>12h15 Yvrai/fauteuil Stressless/récupéré</t>
  </si>
  <si>
    <t>pas Manuela, elle a le Covid</t>
  </si>
  <si>
    <t>Carrefour/ J et M Picard</t>
  </si>
  <si>
    <t>CC épicerie/Tomacoulis</t>
  </si>
  <si>
    <t>11h Chez Alice/toasts</t>
  </si>
  <si>
    <t>14h30 Centre aéré Doyen Gosse</t>
  </si>
  <si>
    <t>Balade jusqu'au Musée Hébert</t>
  </si>
  <si>
    <t>Bo Concept St Egrève</t>
  </si>
  <si>
    <t>Alinéa/Yvrai</t>
  </si>
  <si>
    <t>18h Chez Alice et Simon garder Jean (Alice et Simon au match Grenoble-Caen)</t>
  </si>
  <si>
    <t>Pizza chez Via Pizza La Tronche</t>
  </si>
  <si>
    <t>11h15 Alice et Simon reviennet et on rentre vers 23h50</t>
  </si>
  <si>
    <t>G, A et N Giambra</t>
  </si>
  <si>
    <t>Vote/ Liégeois</t>
  </si>
  <si>
    <t xml:space="preserve">Aix les Bains balade le long du lac </t>
  </si>
  <si>
    <t>Pot dans le parc</t>
  </si>
  <si>
    <t>Arrêt aire Granier photos</t>
  </si>
  <si>
    <t>15h20 Fr Dr Caroline Lamalle Mathias</t>
  </si>
  <si>
    <t>17h15 Fr Dr Maxime Vinson</t>
  </si>
  <si>
    <t>11h30 Fr kiné Cloé</t>
  </si>
  <si>
    <t>MQ/arrivée cours Tina</t>
  </si>
  <si>
    <t>Chez G.Polard/MQ fermeture pour Tina</t>
  </si>
  <si>
    <t>Macron 27,8%</t>
  </si>
  <si>
    <t>Le Pen 23,2%</t>
  </si>
  <si>
    <t>BPA/remises chèques en vélo</t>
  </si>
  <si>
    <t>Géant SMH/plein essence</t>
  </si>
  <si>
    <t>Carrefour/2 couteaux</t>
  </si>
  <si>
    <t>R. Blanc amène des inscriptions</t>
  </si>
  <si>
    <t>Parcs avec Jean</t>
  </si>
  <si>
    <t>Poissonerie Ayguinards/Carrefour</t>
  </si>
  <si>
    <t>Fr CC avec Jean</t>
  </si>
  <si>
    <t>Déposer Jean chez lui/essai robe</t>
  </si>
  <si>
    <t>17h30 AG CDC Le Haut Meylan</t>
  </si>
  <si>
    <t>15h30 Fr chez M. Mathieu</t>
  </si>
  <si>
    <t>Local poterie/fenêtres,porte ok</t>
  </si>
  <si>
    <t>La Maison de la Couture/Surjeteuse/paiement</t>
  </si>
  <si>
    <t>La Maison de la Couture/Surjeteuse/récupération</t>
  </si>
  <si>
    <t>15h Coiffeur Revirée, Carrefour/carte</t>
  </si>
  <si>
    <t>BAL/lettre Mairie LGM</t>
  </si>
  <si>
    <t>10h Marques avenue Romans</t>
  </si>
  <si>
    <t>Déj aire de Morières/Avignon</t>
  </si>
  <si>
    <t>Balade Six-Fours</t>
  </si>
  <si>
    <t>Diner Le Cap Horn Six-Fours</t>
  </si>
  <si>
    <t>Déjeuner à la chambre d'hôte</t>
  </si>
  <si>
    <t>Retour à la chambre d'hôte</t>
  </si>
  <si>
    <t>Sortie par porte de service</t>
  </si>
  <si>
    <t>Déj Boulangerie Ange au Pontet</t>
  </si>
  <si>
    <t>Reprise de l'autoroute au Pontet</t>
  </si>
  <si>
    <t xml:space="preserve">19h20 Arrivée Meylan </t>
  </si>
  <si>
    <t>Arrêt aire Porte-lès-Valence</t>
  </si>
  <si>
    <t>Autoroute A7 bloquée/accident de camions au niveau d'Avignon</t>
  </si>
  <si>
    <t>Décision retour sur Meylan</t>
  </si>
  <si>
    <t>Fr déj au lit</t>
  </si>
  <si>
    <t>16h35 Arr La Farandole/Six-Fours-les-plages/ 23 rue de la Farandole</t>
  </si>
  <si>
    <t>Fr diner au lit</t>
  </si>
  <si>
    <t>11h10 Test PCR Eurofins</t>
  </si>
  <si>
    <t>Pharmacie fermée</t>
  </si>
  <si>
    <t>9h30 Twingo révision, contrôle technique Autodauphiné</t>
  </si>
  <si>
    <t>Fr, test antigénique Covid-19 positif à la pharmacie de Six-Fours</t>
  </si>
  <si>
    <t>Balade Uriage, pot</t>
  </si>
  <si>
    <t>Fr, test antigénique Pharmacie des Buclos</t>
  </si>
  <si>
    <t>BPA/remise chèques en vélo</t>
  </si>
  <si>
    <t>Courrier Mme Blanc/sign chèques</t>
  </si>
  <si>
    <t>2 bouquets de tulipes Lions Meylan</t>
  </si>
  <si>
    <t>21h Débat Macron-Le Pen</t>
  </si>
  <si>
    <t>Aude/Adam passent dire bonjour avec tulipes de Jean</t>
  </si>
  <si>
    <t>Récupérer Mégane chez Autodauphiné</t>
  </si>
  <si>
    <t>Descendre une commode chez FR</t>
  </si>
  <si>
    <t>Monter 2 commodes dans appt</t>
  </si>
  <si>
    <t>Pharmacie/iode, Dakin</t>
  </si>
  <si>
    <t>Protection meuble blanc</t>
  </si>
  <si>
    <t>Nettoyage du local commun</t>
  </si>
  <si>
    <t xml:space="preserve">Déchetterie </t>
  </si>
  <si>
    <t>19h15 Fr, pédicure Béalières</t>
  </si>
  <si>
    <t>15h30 Mr Mandoux SG</t>
  </si>
  <si>
    <t>Planter les bacs sur la terrasse</t>
  </si>
  <si>
    <t>14h Fr pédicure Mme Cinti</t>
  </si>
  <si>
    <t>MQ/essai connexion internet/mobile</t>
  </si>
  <si>
    <t>M. Coupon/pas de vote</t>
  </si>
  <si>
    <t>16 rue Stendhal Eybens/mobile Fr</t>
  </si>
  <si>
    <t>Vote Meylan, Vote La Tronche</t>
  </si>
  <si>
    <t>Déj Flunch Comboire</t>
  </si>
  <si>
    <t>Vif, La Mure</t>
  </si>
  <si>
    <t>Pot, gaufres  à Vizille</t>
  </si>
  <si>
    <t>10h30 Fr kiné Chloé</t>
  </si>
  <si>
    <t>Macron réélu 58,5%</t>
  </si>
  <si>
    <t>18h Réservation salles sportives MQ</t>
  </si>
  <si>
    <t>Copy Meylan, BAL en vélo</t>
  </si>
  <si>
    <t>15h Clé MQ à Tina, BAL, épicerie, L'Entourloupe, avec Fr</t>
  </si>
  <si>
    <t>BPA/remises, Picard surgelés</t>
  </si>
  <si>
    <t>17h F. Legait/ à la maison</t>
  </si>
  <si>
    <t>14h30 Fr coiffeur Grenoble</t>
  </si>
  <si>
    <t>18h Horizons fims</t>
  </si>
  <si>
    <t>9h30 Fr, Dr Moiroud/œil droit inflammation</t>
  </si>
  <si>
    <t>19h30 Notte e di/Sabine et Gilles</t>
  </si>
  <si>
    <t>16h30 Alice et Jean et chasse aux œufs</t>
  </si>
  <si>
    <t>16h45 Sabine et Gilles Bersia</t>
  </si>
  <si>
    <t>Apéro et Alice/Jean partent</t>
  </si>
  <si>
    <t>Sabine et Gilles dorment à la maison</t>
  </si>
  <si>
    <t>10 Sabine et Gilles partent</t>
  </si>
  <si>
    <t>13h45 Alice nous amène Jean</t>
  </si>
  <si>
    <t>On joue au foot sur la terrasse</t>
  </si>
  <si>
    <t>puis au basket</t>
  </si>
  <si>
    <t>On ramène Jean à La Tronche/pot</t>
  </si>
  <si>
    <t>13h déj Les Hauts plateaux à Corrençon</t>
  </si>
  <si>
    <t>11h30 Rdv avec les Arnoult</t>
  </si>
  <si>
    <t>Darty/pèse-personne</t>
  </si>
  <si>
    <t>Achat de muguet</t>
  </si>
  <si>
    <t>Plein SMH</t>
  </si>
  <si>
    <t>Déj Tain l'Hermitage Le Trois</t>
  </si>
  <si>
    <t>Balade Tain/Tournon</t>
  </si>
  <si>
    <t>Balade Romans</t>
  </si>
  <si>
    <t>Balade St Nazaire en Royans</t>
  </si>
  <si>
    <t>Pot St Nazaire en Royans</t>
  </si>
  <si>
    <t>10h Nouvellon, Vernay, Clary MQ</t>
  </si>
  <si>
    <t>Décès Jacques Bargeton</t>
  </si>
  <si>
    <t>14h Fr kiné Chloé</t>
  </si>
  <si>
    <t>AFD porte d'entée</t>
  </si>
  <si>
    <t>Mme Valfort et salille</t>
  </si>
  <si>
    <t>16h Cirque Variety Meylan avec Jean</t>
  </si>
  <si>
    <t>18h30 Echecs avec Slim</t>
  </si>
  <si>
    <t>17h Fr AVF tricot</t>
  </si>
  <si>
    <t>15h30 Obsèques J. Bargeton aux PFI</t>
  </si>
  <si>
    <t>Anniv Sandrine Réinnéis 54 ans</t>
  </si>
  <si>
    <t>Alice, Simon, Jean partent en Tchéquie à partir de Genève chez leurs amis de Guyane maintenant à Prague: Pierre, Jessica et Pablo</t>
  </si>
  <si>
    <t>Il pleut enfin!</t>
  </si>
  <si>
    <t>Fr répond à enquète UCS</t>
  </si>
  <si>
    <t>15h Fr, Dr Florence Lamalle</t>
  </si>
  <si>
    <t>Labo Oriade SMH/analyse urine Fr</t>
  </si>
  <si>
    <t>Fr, CC/ raclette</t>
  </si>
  <si>
    <t>20h15 Ayline Juanmanual à la gare</t>
  </si>
  <si>
    <t>Récupérer flyer avec Edgar, chez Perraudin</t>
  </si>
  <si>
    <t>Balade dans les parcs  à Meylan</t>
  </si>
  <si>
    <t>GEM</t>
  </si>
  <si>
    <t>Centre ville Grenoble</t>
  </si>
  <si>
    <t>Pot/Fabrik</t>
  </si>
  <si>
    <t>1h On rentre</t>
  </si>
  <si>
    <t>2h15 On va se coucher</t>
  </si>
  <si>
    <t>12h30 Déj La Cabine St Pierre de Chartreuse</t>
  </si>
  <si>
    <t xml:space="preserve">11h30Dép Meylan </t>
  </si>
  <si>
    <t>Visite Musée Arcabas</t>
  </si>
  <si>
    <t>Passer à Spierre de Chartreuse</t>
  </si>
  <si>
    <t>La Correrie</t>
  </si>
  <si>
    <t>19h Diner à la maison</t>
  </si>
  <si>
    <t>21h19 Dép Ayline et Juan en train pour Paris</t>
  </si>
  <si>
    <t>19h Soirée 50 ans AVF Montbonnot (120 pers) avec Ayline et Juanmanual. On prend Marie Mathieu au passage</t>
  </si>
  <si>
    <t>Distr affich Bornard, Barnet</t>
  </si>
  <si>
    <t>18h30 Belote</t>
  </si>
  <si>
    <t>Dist affich Dimitrov, Vallon</t>
  </si>
  <si>
    <t>14h A. Di Sante/ en face appt</t>
  </si>
  <si>
    <t>18h40 Fr, Dr Caroline Lamalle Mathias</t>
  </si>
  <si>
    <t>18h Matera en visio</t>
  </si>
  <si>
    <t>Anniv Alain 74 ans</t>
  </si>
  <si>
    <t>Affich Les Terrasses/MQ</t>
  </si>
  <si>
    <t>Fr, boucher, pharmacie, pressing</t>
  </si>
  <si>
    <t>18h Interquartiers Ayguinards</t>
  </si>
  <si>
    <t>Fr et Jean marché et CC</t>
  </si>
  <si>
    <t>Ballons au terrain basket</t>
  </si>
  <si>
    <t>15h30 Mairie sport santé avec Edgar, Stéphane</t>
  </si>
  <si>
    <t>Pot Edgar</t>
  </si>
  <si>
    <t>14h30 Fr chez M. Mathieu</t>
  </si>
  <si>
    <t>17h45 Salle Chartreuse Bellini Clary Morel</t>
  </si>
  <si>
    <t>10h Vélo Parade</t>
  </si>
  <si>
    <t>Fr AVF tricot</t>
  </si>
  <si>
    <t>Fr café avec M. Coupon à la maison</t>
  </si>
  <si>
    <t>11h30 Simon amène Jean</t>
  </si>
  <si>
    <t>14h Casemates/4 saisons avec Johann, Aude, Lucy, Adam et Jean</t>
  </si>
  <si>
    <t>On récupère Lucy à la maison</t>
  </si>
  <si>
    <t>Visite Fab lab, Pot Old Bridge bar</t>
  </si>
  <si>
    <t xml:space="preserve">Bain Lucy et Jean </t>
  </si>
  <si>
    <t>Carrefour, Mc Do avec Lucy et Jean</t>
  </si>
  <si>
    <t>Parcs avec Lucy et Jean, Fr biblio</t>
  </si>
  <si>
    <t>Boulangerie, épicerie</t>
  </si>
  <si>
    <t>11h Domaine des Fauves Les Abrets</t>
  </si>
  <si>
    <t>Déj snack</t>
  </si>
  <si>
    <t>Lion, loup, suricate, ocelot, tigre, jaguar</t>
  </si>
  <si>
    <t>17h15 Dép St Pierre</t>
  </si>
  <si>
    <t>18h On dépose Jean à La Tronche</t>
  </si>
  <si>
    <t>9h Inscription Fr pour passeport</t>
  </si>
  <si>
    <t>14h Fr couture</t>
  </si>
  <si>
    <t>14h30 Fr couture</t>
  </si>
  <si>
    <t>10h Arbres MQ</t>
  </si>
  <si>
    <t>Carrefour-MQ/12 €</t>
  </si>
  <si>
    <t>Mme Bargeton/Mme Valfort pot</t>
  </si>
  <si>
    <t>Fr D. Marti Batle à la maison</t>
  </si>
  <si>
    <t>7h15 Chez Alice, emmener Jean à l'école à 8h</t>
  </si>
  <si>
    <t>10h Fr Mairie demande passeport</t>
  </si>
  <si>
    <t>11h Electro Claires - 11h30 Fr kiné Chloé</t>
  </si>
  <si>
    <t>Jean dort à la maison (grand lit)</t>
  </si>
  <si>
    <t>Lucy et Jean dorment à la maison (le grand lit)</t>
  </si>
  <si>
    <t>15h Alice et Jean partent</t>
  </si>
  <si>
    <t>Fr magasins chaussures à St Egrève</t>
  </si>
  <si>
    <t>S. Bellini/3 inscriptions</t>
  </si>
  <si>
    <t>18h MQ réunion salles sportives avec Johan Vander Elstrate et les associations</t>
  </si>
  <si>
    <t>Salles pour 2022-2023</t>
  </si>
  <si>
    <t>10h15 Fr, AVF</t>
  </si>
  <si>
    <t>12h Fr, AVF repas partagé</t>
  </si>
  <si>
    <t>Carrefour, Picard</t>
  </si>
  <si>
    <t>Récupérer vaisselle à AVF</t>
  </si>
  <si>
    <t>Castorama, Esprit SMH</t>
  </si>
  <si>
    <t>12h30 Déj Hauts Plateaux Corrençon avec Alice, Simon, Jean</t>
  </si>
  <si>
    <t>12h30 Déj Le Café  avec Alice et Jean</t>
  </si>
  <si>
    <t>Fr en ville, Fnac, BAL</t>
  </si>
  <si>
    <t>Visite Magis des automates à  lans</t>
  </si>
  <si>
    <t>Plein à SMH, gonflage LGM</t>
  </si>
  <si>
    <t>AFV retour vaisselles lavées</t>
  </si>
  <si>
    <t>18h Visio LMPLN</t>
  </si>
  <si>
    <t>Livraison fauteuil Stressless</t>
  </si>
  <si>
    <t>10h30 Lucy au marché avec Fr</t>
  </si>
  <si>
    <t>Bertrand à la maison et Aude et Adam</t>
  </si>
  <si>
    <t>Carrefour, Eau vive, boulangerie</t>
  </si>
  <si>
    <t>Poste, mercerie Corenc, Uriage/pot</t>
  </si>
  <si>
    <t>Fr piqure  xolair Mme Proença</t>
  </si>
  <si>
    <t>Venon balade</t>
  </si>
  <si>
    <t>Castorama/seringue</t>
  </si>
  <si>
    <t>F. Legait au CHU suite à un accident avec un vélo qui lui est rentré dedans et a cassé son col du fémur et cassé un os au coude</t>
  </si>
  <si>
    <t>12h Arr Courmayeur</t>
  </si>
  <si>
    <t>Déj Restaurant du Parc</t>
  </si>
  <si>
    <t>Balade Courmayur</t>
  </si>
  <si>
    <t>Aoste balade</t>
  </si>
  <si>
    <t>16h Arr Hotel alla Posta St Vincent</t>
  </si>
  <si>
    <t>Balade St Vincent</t>
  </si>
  <si>
    <t>Diner Summer</t>
  </si>
  <si>
    <t>Déj à l'hotel</t>
  </si>
  <si>
    <t>Office de tourisme</t>
  </si>
  <si>
    <t>Fort de Bard</t>
  </si>
  <si>
    <t>Expo sur les Alpes</t>
  </si>
  <si>
    <t>Déj à St Vincent 1 à 3 arches</t>
  </si>
  <si>
    <t>Retour hotel, changement de chambre (218 à 406)</t>
  </si>
  <si>
    <t>Chacuterie</t>
  </si>
  <si>
    <t>Fr va acheter un maillot de bain</t>
  </si>
  <si>
    <t>Piscine à bulles</t>
  </si>
  <si>
    <t>Diner St Vincent "1 à 3 arches"</t>
  </si>
  <si>
    <t>Glace à Snoopi</t>
  </si>
  <si>
    <t>Balade à St Vincent</t>
  </si>
  <si>
    <t>10h Dép St Vincent</t>
  </si>
  <si>
    <t>13h30 Déj L'Hydromel Chamonix</t>
  </si>
  <si>
    <t>15h Dép Chamonix</t>
  </si>
  <si>
    <t>18h Audition Berlioz</t>
  </si>
  <si>
    <t>Ouverture MQ dess peinture</t>
  </si>
  <si>
    <t>BAL, poste, Carrefour</t>
  </si>
  <si>
    <t>Visite F. Legait à Hopital Sud</t>
  </si>
  <si>
    <t>Départ C Jonville Autriche</t>
  </si>
  <si>
    <t>8h50 Déposer Jean à La Tronche</t>
  </si>
  <si>
    <t>Alice à un mariage à Béziers</t>
  </si>
  <si>
    <t>13h C. Jonville/clé voiture</t>
  </si>
  <si>
    <t>GalerieLafayettes/blouson</t>
  </si>
  <si>
    <t>fiches</t>
  </si>
  <si>
    <t>16h30 Mariage Marion/Alexandre au Château de Venon</t>
  </si>
  <si>
    <t>17h30 Fr AVF tricot</t>
  </si>
  <si>
    <t>BAL, fiches chez Bellini en vélo</t>
  </si>
  <si>
    <t>Alice apporte un St Genis de Paul</t>
  </si>
  <si>
    <t>19h45 Rest Rouseau avec Alice, Simon, Jean</t>
  </si>
  <si>
    <t>Récupérer fiches à Copy Meylan</t>
  </si>
  <si>
    <t>Fr, chez Micheline Lecoq/nappe</t>
  </si>
  <si>
    <t>Laver Mégane</t>
  </si>
  <si>
    <t>B. Roux amène veste bleue à Fr</t>
  </si>
  <si>
    <t>Anniv Marie-Françoise Le Guillerm 73 ans</t>
  </si>
  <si>
    <t>Anniv Johann Toffa 44 ans</t>
  </si>
  <si>
    <t>Alice, Simon, Jean partent près de Mende</t>
  </si>
  <si>
    <t>12h Déj Come Prima Grenoble</t>
  </si>
  <si>
    <t>11h Fr, coiffeur Grenoble puis Arthaud</t>
  </si>
  <si>
    <t>Anniv Stéphane Bellini 53 ans</t>
  </si>
  <si>
    <t>Carrefour/bégognia, Slim/échecs, pharmacie/médocs</t>
  </si>
  <si>
    <t>19h45 Retour Meylan</t>
  </si>
  <si>
    <t>Cérémonie, pot</t>
  </si>
  <si>
    <t>Carrefour/gateau, fleurs</t>
  </si>
  <si>
    <t xml:space="preserve">16h30 Dr Schneider </t>
  </si>
  <si>
    <t>lundi Pentecôte</t>
  </si>
  <si>
    <t>Déj Crèperie du Port à Aix-les-Bains</t>
  </si>
  <si>
    <t>Pot à Aix</t>
  </si>
  <si>
    <t>Plein à Chamnord Chambéry</t>
  </si>
  <si>
    <t>MQ/ fich inscript dess/aqua</t>
  </si>
  <si>
    <t>Alice dépose Simon et Jean</t>
  </si>
  <si>
    <t>Retour de Graz de Catherine et François Jonville</t>
  </si>
  <si>
    <t>Cath et François Jonville arrivent avec la BMW, Simon et Jean partent avec la BMW de Catherine, Catherine et François Jonville prennent le bus à 16h28 pour aller à la gare puis St Exupéry  puis Graz</t>
  </si>
  <si>
    <t>Alexandre et Marion nous offrent des fleurs du mariage</t>
  </si>
  <si>
    <t>10h Benne textile dans la MQ</t>
  </si>
  <si>
    <t>Edgar/CC Buclos, Fr marché et CC</t>
  </si>
  <si>
    <t>Balade Carrefour</t>
  </si>
  <si>
    <t>17h Fr, Dr Claude Antoine angiologue</t>
  </si>
  <si>
    <t>11h BAL, Castorama</t>
  </si>
  <si>
    <t>10h Fr AG AVF</t>
  </si>
  <si>
    <t>Fr déj partagé AVF</t>
  </si>
  <si>
    <t>12h La Grange Le Sappey avec J et M Picard</t>
  </si>
  <si>
    <t>Fr, à la maison avec Marie-Thérèse AVF</t>
  </si>
  <si>
    <t>Plein Géant SMH Twingo</t>
  </si>
  <si>
    <t>11h45 J et Monique nous prend à la maison</t>
  </si>
  <si>
    <t>Vote pour Ph.Bodiglio</t>
  </si>
  <si>
    <t>Vote Fr et Alain</t>
  </si>
  <si>
    <t>20h Haroun Summum</t>
  </si>
  <si>
    <t>14h Formation Belami</t>
  </si>
  <si>
    <t>9h Formation Belami</t>
  </si>
  <si>
    <t>10h Paramétrage Belami</t>
  </si>
  <si>
    <t>10h MQ belote di Sante/ café, essais tables</t>
  </si>
  <si>
    <t>19h Comptage des bulletins du bureau n°3 Maison de quartier des Buclos avec Fr</t>
  </si>
  <si>
    <t>19h Apéro au Zinc sur place des Halles Grenoble avec Alice, Simon, Jean</t>
  </si>
  <si>
    <t>BALs, MQ/dess peint, couture</t>
  </si>
  <si>
    <t>19h30 Fr, diner AVF</t>
  </si>
  <si>
    <t>12h Fr, repas couture Entourloupe</t>
  </si>
  <si>
    <t>16h15 Fr, Mme Cinti pédicure</t>
  </si>
  <si>
    <t>9h15 Fr, Dr Moiroud</t>
  </si>
  <si>
    <t>11h15 Fr, Rdv Mairie passeport</t>
  </si>
  <si>
    <t>16h10 Alice amène Jean</t>
  </si>
  <si>
    <t>On joue/jeux de société</t>
  </si>
  <si>
    <t>18h30 Russe/pot de fin d'année</t>
  </si>
  <si>
    <t>20h30 Pot fin de cours piscine</t>
  </si>
  <si>
    <t>Fr et Jean vont au marché et CC</t>
  </si>
  <si>
    <t>Déj à la maison avec Aude, Adam, Lucy, Jean</t>
  </si>
  <si>
    <t>16h30 Jean au cirque à Grenoble</t>
  </si>
  <si>
    <t>Aude, Adam, Alice arrivent</t>
  </si>
  <si>
    <t>On joue au foot au stade de basket</t>
  </si>
  <si>
    <t>On dépose Jean au Callaghan</t>
  </si>
  <si>
    <t>10h Broderie/absent</t>
  </si>
  <si>
    <t>14h30 Fr chez amie M.Mathieu</t>
  </si>
  <si>
    <t>Castorama, Carrefour</t>
  </si>
  <si>
    <t>17h Fr, AVF préparation Forum, Renaud à la maison</t>
  </si>
  <si>
    <t>11h45 Fr kiné Chloé</t>
  </si>
  <si>
    <t>18h AG Civipole Echirolles</t>
  </si>
  <si>
    <t>MQ/armoires</t>
  </si>
  <si>
    <t>Monter taquets sur armoires, BALs</t>
  </si>
  <si>
    <t>21h Arriv Aude , Adam, Lucy à la maison- Adam reste et dort à la maison</t>
  </si>
  <si>
    <t>Foot avec Adam au stade basket</t>
  </si>
  <si>
    <t>Déj avec Adam à la maison</t>
  </si>
  <si>
    <t>19h Fête des voisins</t>
  </si>
  <si>
    <t>Bowling avec Adam</t>
  </si>
  <si>
    <t>Pot à Grand Place avec Adaml et Fr</t>
  </si>
  <si>
    <t>Diner avec Adam à la maison</t>
  </si>
  <si>
    <t>Rummicub</t>
  </si>
  <si>
    <t>Vote pour Bodiglio</t>
  </si>
  <si>
    <t>10h30 Simon, Alice et Jean passent pour Fête des Pères</t>
  </si>
  <si>
    <t>12h Déj Flunch Echirolles</t>
  </si>
  <si>
    <t>14h30 Accrobranches pour Adam au Sappey: 5 circuits vert 2, 3, 4, 5, 3</t>
  </si>
  <si>
    <t>Chez Aude et Johann ramener Adam</t>
  </si>
  <si>
    <t>On ramène Jean et Simon à la maison</t>
  </si>
  <si>
    <t>19h Comptage des bulletins du bureau n°3 Maison de quartier des Buclos avec Fr (497 bulletins)</t>
  </si>
  <si>
    <t>8h40 Fr Dr Caroline Lamalle Mathias</t>
  </si>
  <si>
    <t>Véran 55,5%</t>
  </si>
  <si>
    <t>BAL, LCR Petit Bois, Les Tilleuls</t>
  </si>
  <si>
    <t>12h Déj L'Entourloupe avec Alice et Jean</t>
  </si>
  <si>
    <t>9h Installation exécutable logiciel Belami, passport Fr à la Mairie, ouvrir toit, travaux loge</t>
  </si>
  <si>
    <t>J. Liénard/ projecteur</t>
  </si>
  <si>
    <t>LDLC/adaptateur</t>
  </si>
  <si>
    <t>19h Pot Bellini MQ</t>
  </si>
  <si>
    <t>14h AFD mesures porte d'entrée</t>
  </si>
  <si>
    <t>15h Dép Alice et Jean</t>
  </si>
  <si>
    <t>Essai projection TV à MQ</t>
  </si>
  <si>
    <t>Fiches à LDS, Fr AVF tricot</t>
  </si>
  <si>
    <t>11h30 Arrivée Alice</t>
  </si>
  <si>
    <t>FR et Jean au marché et CC et cueillir fleurs</t>
  </si>
  <si>
    <t>10h Fr AVF tricot</t>
  </si>
  <si>
    <t>13h30 Fr kiné Chloé</t>
  </si>
  <si>
    <t>Tonnerre, Joël Liénard/Belami</t>
  </si>
  <si>
    <t>Alice passe entre kiné et Mairie</t>
  </si>
  <si>
    <t>Match rugby Montpellier 29- Castres 10</t>
  </si>
  <si>
    <t>King Jouet avec Jean, Carrefour</t>
  </si>
  <si>
    <t>18h30 Apéro à la maison avec Sanderne Réinnéis, Jean Luc et Pascale, Rémi et MH Arnoult, Nathalie, Pierre, Noémie et Jean Jonville</t>
  </si>
  <si>
    <t>19h Picnic Sandrine Réinnéis aux Capucins</t>
  </si>
  <si>
    <t>Tisane à la maison avec Sandrine, Jean Luc et Pascale</t>
  </si>
  <si>
    <t>10h30 Alice et Simon récupèrent Jean et vont à St Pierre d'Entremont à la pèche à la truite et au repas</t>
  </si>
  <si>
    <t>Picnic à sur la Plage de Paladru</t>
  </si>
  <si>
    <t>Café au restarant d'à côté</t>
  </si>
  <si>
    <t>Doudou et gateau à La Tronche</t>
  </si>
  <si>
    <t>14h Clément/table et congélateur</t>
  </si>
  <si>
    <t>Clément repasse pour récupérer les vis</t>
  </si>
  <si>
    <t>Récupérer inscript zumba</t>
  </si>
  <si>
    <t>Darty/congélateur</t>
  </si>
  <si>
    <t>Listes activités dans Belami</t>
  </si>
  <si>
    <t>14h Aude dépose Lucy et va au psy avec Adam</t>
  </si>
  <si>
    <t>Fr va au CC avec Lucy</t>
  </si>
  <si>
    <t>18h Kermesse Ecole Grand Pré/maxi flitzer</t>
  </si>
  <si>
    <t>Alice et Jean au stade puis à la maison</t>
  </si>
  <si>
    <t>J et M Picard/Cannelés</t>
  </si>
  <si>
    <t>Picard/surgelés</t>
  </si>
  <si>
    <t>Le congélateur s'est débranché</t>
  </si>
  <si>
    <t>Déposer Fr en ville, pot aquarelle MQ</t>
  </si>
  <si>
    <t>Fr déj avec C. Jonville</t>
  </si>
  <si>
    <t>MQ/J. Douard</t>
  </si>
  <si>
    <t>Thomas et Brigitte de La Forêt</t>
  </si>
  <si>
    <t>10h Point Precious plastic/MQ</t>
  </si>
  <si>
    <t>12h Déj Alice, Simon, Jean chez Margot à Freydières</t>
  </si>
  <si>
    <t>Alice et Simon à Villefranche/Saone</t>
  </si>
  <si>
    <t>19h Couture/dép Rozenn</t>
  </si>
  <si>
    <t>Festival du cirque</t>
  </si>
  <si>
    <t>à Freydières</t>
  </si>
  <si>
    <t>10h45 Fr, lecture</t>
  </si>
  <si>
    <t>Départ Rozenn</t>
  </si>
  <si>
    <t>Fr Ikea avec Annie</t>
  </si>
  <si>
    <t>Sono à MQ, BAL, Carrefour</t>
  </si>
  <si>
    <t>Courrier Bellini/SG:BAL MQ</t>
  </si>
  <si>
    <t>Diner Annie Rivet à la maison</t>
  </si>
  <si>
    <t>8h15 Livraison table,buffet,chaises Roche Bobois</t>
  </si>
  <si>
    <t>Aude, Adam et Lucy arrivent</t>
  </si>
  <si>
    <t>Aude va voir Dr Schneider, Alice amène Jean à la piscine de Doyen Gosse</t>
  </si>
  <si>
    <t>Aude, Adam, Lucy s'en vont</t>
  </si>
  <si>
    <t>Visite Copro avec Immo Berlioz et Haronis</t>
  </si>
  <si>
    <t>Au parc Grand Pré avec Adam, Lucy, Fr, foot avec Adam</t>
  </si>
  <si>
    <t>Lavage Twingo 2 intérieur/extérieur</t>
  </si>
  <si>
    <t>14h30 Fr chez Annie Rivet avec Marie et Suzanne</t>
  </si>
  <si>
    <t>BAL, courrier, Bellini, BAL, MQ/scotch</t>
  </si>
  <si>
    <t>Pharmacie/simvastatine</t>
  </si>
  <si>
    <t>Anniv mère de Manuela au Portugal 90 ans, grande fète avec 34 personnes</t>
  </si>
  <si>
    <t>10h Marc Nouvellon à la maison</t>
  </si>
  <si>
    <t>Changement roues Twingo hiver à été</t>
  </si>
  <si>
    <t>gonglage vélo</t>
  </si>
  <si>
    <t>10h30 Arrivée Aude, Adam, Lucy</t>
  </si>
  <si>
    <t>Dép Aude, Adam-Fr pharma avec Lucy</t>
  </si>
  <si>
    <t>16h Fr et Lucy Les Minions Chavant, Eau vive</t>
  </si>
  <si>
    <t>17h50 Récup Fr et Lucy à Chavant</t>
  </si>
  <si>
    <t>16h St Pierre anniv Lucy</t>
  </si>
  <si>
    <t>Chez Paul/viennoiseries</t>
  </si>
  <si>
    <t>France 5 Italie 1</t>
  </si>
  <si>
    <t>10h45 Alice et Jean nous amènent à Entremont</t>
  </si>
  <si>
    <t>12h Déj La pèche à la truite St Pierre d'Entremont avec Alice, Jean, Fr</t>
  </si>
  <si>
    <t>Alice nous dépose avec Jean</t>
  </si>
  <si>
    <t>18h30 Pot Mairie/élections avec Jean</t>
  </si>
  <si>
    <t>Aude, Adam et Lucy partent à Lons le Saunier et La Bresse pour 2 semaines</t>
  </si>
  <si>
    <t>14h Accrobranche Le Sappey avec Lucy</t>
  </si>
  <si>
    <t>Alice, Simon, Jean partent en Italie</t>
  </si>
  <si>
    <t>14h30 LMPLN en visio</t>
  </si>
  <si>
    <t>15h Alice récupère Jean et va à la piscine de La Tronche</t>
  </si>
  <si>
    <t>Mettre vêtements dans container de la MQ</t>
  </si>
  <si>
    <t>Fr CC et AVF</t>
  </si>
  <si>
    <t>Alice et Jean à la maison/Récup Lumi</t>
  </si>
  <si>
    <t>Feux d'artifice par la fenêtre</t>
  </si>
  <si>
    <t>10h20 Fr, remplaçant Dr Caroline Lamalle Mathiaq, mal sousl'oreille droite</t>
  </si>
  <si>
    <t>Oxybul</t>
  </si>
  <si>
    <t>Ekosport/2 shorts</t>
  </si>
  <si>
    <t>20h30 Pot dinatoire chez S et S Bellini</t>
  </si>
  <si>
    <t>St Pierre avec Johan/rideau du burau</t>
  </si>
  <si>
    <t>19h30 Diner L'Auberge avec Johann</t>
  </si>
  <si>
    <t>8h30 Récupérer Jean à La Tronche</t>
  </si>
  <si>
    <t>N Liégeois formation Belami à la maison</t>
  </si>
  <si>
    <t>11h Ramener Jean à La Tronche</t>
  </si>
  <si>
    <t>Vizille, Uriage</t>
  </si>
  <si>
    <t>13h40 Fr pédicure</t>
  </si>
  <si>
    <t>Enregistement Uqbgp</t>
  </si>
  <si>
    <t>Alice, Simon, Jean déposent la voiture de Simon et des tomates et partent en Italie</t>
  </si>
  <si>
    <t>8h30 visite local poterie avec Edgar, Bernard, Pierre et x et Mme Kiessling</t>
  </si>
  <si>
    <t>9h30 coiffeur Grand Pré</t>
  </si>
  <si>
    <t>9h30 Fr, coiffeur Grand Pré</t>
  </si>
  <si>
    <t>BALs, pharmacie</t>
  </si>
  <si>
    <t>Lavage Mégane</t>
  </si>
  <si>
    <t>Gonflage pneus</t>
  </si>
  <si>
    <t>Carrefour, SG</t>
  </si>
  <si>
    <t>8h55 Départ Meylan</t>
  </si>
  <si>
    <t>Arrêt pipi L'Isle d'Abeau</t>
  </si>
  <si>
    <t>Arrêt pipi aire de La Loire</t>
  </si>
  <si>
    <t>Picnic aire des Volcans</t>
  </si>
  <si>
    <t>15h40 Arrivée Bourges Hotel Kyriad</t>
  </si>
  <si>
    <t>Diner  o sole moi Bourges</t>
  </si>
  <si>
    <t>Visite Cathédrale</t>
  </si>
  <si>
    <t>9h45 Dép Bourges</t>
  </si>
  <si>
    <t>13h Arrivée Le Mans</t>
  </si>
  <si>
    <t>Déj Café du Square</t>
  </si>
  <si>
    <t>Balade centre</t>
  </si>
  <si>
    <t>Hotel Kyriad</t>
  </si>
  <si>
    <t>Diner Le Fou du Roy</t>
  </si>
  <si>
    <t>Les Chimères du Mans</t>
  </si>
  <si>
    <t>Carrefour market/plein, pruneaux</t>
  </si>
  <si>
    <t>Petit déj Mie Caline Bourges</t>
  </si>
  <si>
    <t>Pharmacie/patisserie</t>
  </si>
  <si>
    <t>12h24 Bruz chez Simone Le Meur</t>
  </si>
  <si>
    <t>18h30 Bégard chez Monique et Pierre</t>
  </si>
  <si>
    <t>Sandrine vient avec un tableau</t>
  </si>
  <si>
    <t>Diner avec Monique et Pierre</t>
  </si>
  <si>
    <t>Chez Renault/coque rétro droit</t>
  </si>
  <si>
    <t>Pierre à la banque alimentaire</t>
  </si>
  <si>
    <t>Déj chez Monique et Pierre</t>
  </si>
  <si>
    <t>Le Sillon du Talbert à Pleubian</t>
  </si>
  <si>
    <t>Magasin Co Pre Marine/près Tréguier</t>
  </si>
  <si>
    <t>19h15 Retour Bégard</t>
  </si>
  <si>
    <t>Marché de Lannion</t>
  </si>
  <si>
    <t>Pot au café place du Centre</t>
  </si>
  <si>
    <t>12h Déj Au Jardin des saveurs Bégard</t>
  </si>
  <si>
    <t>Nicolas, David</t>
  </si>
  <si>
    <t>Cimetière Ploubezre</t>
  </si>
  <si>
    <t>Chez Marie Françoise Ploubezre avec Pierre et Monique</t>
  </si>
  <si>
    <t>Diner Le Moulin Vert Lannion</t>
  </si>
  <si>
    <t>Renault/relance</t>
  </si>
  <si>
    <t>Chez Joseph Le Meur Trégastel</t>
  </si>
  <si>
    <t>21h40 Arr Benoit, Zacharie et Suzanne et diner</t>
  </si>
  <si>
    <t>Récupérer coque chez Renault</t>
  </si>
  <si>
    <t>Déj avec Benoit, Zacharie, Suzanne</t>
  </si>
  <si>
    <t>Biscuiterie Menou à Plougonver avec Pierre, Monique</t>
  </si>
  <si>
    <t>Départ Benoit, Zacharie, Suzanne et Sandrine pour Penvénan</t>
  </si>
  <si>
    <t>Diner à la maiosn</t>
  </si>
  <si>
    <t>Dép Bégard</t>
  </si>
  <si>
    <t>Carhaix Intermarché</t>
  </si>
  <si>
    <t>Pont-Aven</t>
  </si>
  <si>
    <t>Picnic Pont-Aven et café/gateau</t>
  </si>
  <si>
    <t>Achat tableau Bréhat</t>
  </si>
  <si>
    <t>18h Ch hôte la Tanière Concarneau</t>
  </si>
  <si>
    <t>Déj Crèperie Pennti</t>
  </si>
  <si>
    <t>Audierne</t>
  </si>
  <si>
    <t>Pointe du Raz</t>
  </si>
  <si>
    <t>Diner Douarnenez Restarant Ty Port Rhu</t>
  </si>
  <si>
    <t xml:space="preserve">22h15 Retour Concarneau </t>
  </si>
  <si>
    <t>Diner Crèperie Les Ramparts Ville Close</t>
  </si>
  <si>
    <t>Balade dans la Ville Close</t>
  </si>
  <si>
    <t>Concarneau Ville Close</t>
  </si>
  <si>
    <t>Déj Le Guilvinec</t>
  </si>
  <si>
    <t>Haliotika/arrivée des Pêcheurs</t>
  </si>
  <si>
    <t>Pont L'Abbé/kouign amann</t>
  </si>
  <si>
    <t>Bénodet/pot</t>
  </si>
  <si>
    <t>Diner Ville Close Crperie du Ptit Bac</t>
  </si>
  <si>
    <t>10h30 Chants marins Tregunc avec Bernard</t>
  </si>
  <si>
    <t>Déj Belon Viviers de Belon</t>
  </si>
  <si>
    <t>Conserveries Courtin</t>
  </si>
  <si>
    <t>Ch d'hôte/photos chants marins</t>
  </si>
  <si>
    <t>Diner Crèperie Les Ramparts</t>
  </si>
  <si>
    <t>21h30 Retour ch hôte</t>
  </si>
  <si>
    <t>22h45 Retour ch hôte</t>
  </si>
  <si>
    <t>10h Dép Concarneau</t>
  </si>
  <si>
    <t>Déj La Roche Bernard</t>
  </si>
  <si>
    <t>16h15 Arr La Baule</t>
  </si>
  <si>
    <t>Boulangerie en vélo avec Patrice</t>
  </si>
  <si>
    <t>Jouer aux palets</t>
  </si>
  <si>
    <t>Glace à Pornichet</t>
  </si>
  <si>
    <t>aussi Célestin et Armande</t>
  </si>
  <si>
    <t>Grande balade à pied</t>
  </si>
  <si>
    <t>Avec Patrice acheter le pain et le journal, en vélo</t>
  </si>
  <si>
    <t>Déj avec Annick et Patrice</t>
  </si>
  <si>
    <t>Fr et Annick vont faire des courses</t>
  </si>
  <si>
    <t>Célestin et Armande partent pour St Gilles Croix de Vie</t>
  </si>
  <si>
    <t>A la   plage à Pornichet</t>
  </si>
  <si>
    <t>Pot chez Papa Mougeot</t>
  </si>
  <si>
    <t>Diner chez Annick et Patrice</t>
  </si>
  <si>
    <t>Marché de La baule</t>
  </si>
  <si>
    <t>Mölkky</t>
  </si>
  <si>
    <t>Molkky</t>
  </si>
  <si>
    <t>11h15 Dép La Baule</t>
  </si>
  <si>
    <t>Super U Pornic/plante</t>
  </si>
  <si>
    <t>12h30 Restarant La Source à Pornic</t>
  </si>
  <si>
    <t>Appt Nicole Le Meur/photos</t>
  </si>
  <si>
    <t>Faiencerie Pornic/plats diviseurs, tasses</t>
  </si>
  <si>
    <t>17h Dép Pornic</t>
  </si>
  <si>
    <t>King Jouet Trignac/Cadeau Mayeul</t>
  </si>
  <si>
    <t>Loïc, Anne, Agnès, Dorian chez Annick et Patrice</t>
  </si>
  <si>
    <t>En vélo avec patrice et Mayeul au marché de La Baule/ Tuerie, jambon, jambonneau</t>
  </si>
  <si>
    <t>A la plage à Pornichet</t>
  </si>
  <si>
    <t>12h30 Déj Popote &amp; Jaja</t>
  </si>
  <si>
    <t>Anniv Mayeul/7 ans</t>
  </si>
  <si>
    <t>Intermarché Pornichet/livres</t>
  </si>
  <si>
    <t>Plage/bains, sable</t>
  </si>
  <si>
    <t>9h45 Dép La Baule</t>
  </si>
  <si>
    <t>Déj aire Villandry</t>
  </si>
  <si>
    <t>15h45 Arr Hotel Kyriad Bourges</t>
  </si>
  <si>
    <t>Plein Carrefour market/Pruneaux</t>
  </si>
  <si>
    <t>Déj Boulangerie "Feuilleté"</t>
  </si>
  <si>
    <t>10h Dép Bourges</t>
  </si>
  <si>
    <t>Musée Michelin Clermont Ferrand</t>
  </si>
  <si>
    <t>Déj aire de Limagne</t>
  </si>
  <si>
    <t>Chez FR et Adam/Lucy</t>
  </si>
  <si>
    <t>Chez FR/ télé</t>
  </si>
  <si>
    <t>21h Spectacle Ville Close "The Fat Bastard Gang Band" de Lyon</t>
  </si>
  <si>
    <t>Alexandre ramène la cléf</t>
  </si>
  <si>
    <t>Marie Mathieu/fromages</t>
  </si>
  <si>
    <t>Le Touvet</t>
  </si>
  <si>
    <t>Chez Nicoles Le Meur/St Ismier</t>
  </si>
  <si>
    <t>De Nardi/viennoiseries</t>
  </si>
  <si>
    <t>Poste, BALs</t>
  </si>
  <si>
    <t>18h30 MQ/cuisine</t>
  </si>
  <si>
    <t>Pornichet/Annick chez pédicure, Fr shopping</t>
  </si>
  <si>
    <t>Déj Mc Do Meylan avec Alice et Jean</t>
  </si>
  <si>
    <t>Chez B. Roux avec aussi Jean-Philippe et Tien</t>
  </si>
  <si>
    <t>Voiture Aude en panne</t>
  </si>
  <si>
    <t>Aude et Françoise café à la maison</t>
  </si>
  <si>
    <t>Aude et Françoise partent</t>
  </si>
  <si>
    <t>12h Fr kiné Chloé</t>
  </si>
  <si>
    <t>14h Charlotte Caillebotte/MQ</t>
  </si>
  <si>
    <t>Fr chez Michelle</t>
  </si>
  <si>
    <t>Primeurs Montbonnot</t>
  </si>
  <si>
    <t>18h30 Diner chez Alice et Simon</t>
  </si>
  <si>
    <t>Alice récupère son pantalon</t>
  </si>
  <si>
    <t>Balade au parcs avec Jean, BAL</t>
  </si>
  <si>
    <t>Fr achète pizza</t>
  </si>
  <si>
    <t>Départ J et Monique Picard pour la Grèce</t>
  </si>
  <si>
    <t>Boulangerie/pharmacie</t>
  </si>
  <si>
    <t>Retour Picard de Grèce</t>
  </si>
  <si>
    <t>Déchetterie/MQ</t>
  </si>
  <si>
    <t>Alice et Simon à Lyon</t>
  </si>
  <si>
    <t>12h Déj avec Picard/Rest du Stade</t>
  </si>
  <si>
    <t>10h Chez C. Mayet, BAL</t>
  </si>
  <si>
    <t>Déj à la la maison avec Jean</t>
  </si>
  <si>
    <t>Uriage jeux avec Jean</t>
  </si>
  <si>
    <t>12h Déj Flunch Comboire avec Jean</t>
  </si>
  <si>
    <t>Accrobranches les Sappey avec Jean</t>
  </si>
  <si>
    <t>16h30 On ramène Jean à La Tronche</t>
  </si>
  <si>
    <t>10h MQ/sécurité</t>
  </si>
  <si>
    <t>Aude envoie sa Logan au garage à l'Ile Verte</t>
  </si>
  <si>
    <t>Alice et Jean passent</t>
  </si>
  <si>
    <t>Fr va à la Mairie/ obsèques Laurence</t>
  </si>
  <si>
    <t>10h Formation V Aleixo/Belami</t>
  </si>
  <si>
    <t>10h30 Formation C Mayet/Belami</t>
  </si>
  <si>
    <t>BAL, Boulanaache</t>
  </si>
  <si>
    <t>11h Local Béalières/ Bellini,Clary</t>
  </si>
  <si>
    <t>12h50 on récupère Mayeul à la gare</t>
  </si>
  <si>
    <t>14h N Pottier/formation Belami</t>
  </si>
  <si>
    <t>17h Alice dépose Jean</t>
  </si>
  <si>
    <t>17h30 Pot Janig Mouro</t>
  </si>
  <si>
    <t>16h Fr obsèques Laurence</t>
  </si>
  <si>
    <t>19h30 Ciné d'été Ayguinards</t>
  </si>
  <si>
    <t>Fr, marché, CC, AVF</t>
  </si>
  <si>
    <t>15h30 F. Legait</t>
  </si>
  <si>
    <t>But/achat sommier</t>
  </si>
  <si>
    <t>Imprimerie ND/Echo du Habert</t>
  </si>
  <si>
    <t>Fr rentre avec MarieThérèse</t>
  </si>
  <si>
    <t>Yakari</t>
  </si>
  <si>
    <t>Départ de Alexandre et Marion pour les Iles Loffoten</t>
  </si>
  <si>
    <t>Aude aarive avec Adam et Lucy</t>
  </si>
  <si>
    <t>Je dépose Aude à l'Ile Verte et je vais à Carrefour puis UQ</t>
  </si>
  <si>
    <t>Diner avec Jean et Adam</t>
  </si>
  <si>
    <t>20h Prép 50 ans</t>
  </si>
  <si>
    <t>17h Aude part avec Lucy Adam, on joue au foot et basket</t>
  </si>
  <si>
    <t>Jean et Adam dorment à la maison</t>
  </si>
  <si>
    <t>10h30 Domaine des fauves Les Abrets</t>
  </si>
  <si>
    <t>Déj Domaine des fauves</t>
  </si>
  <si>
    <t>Bertrand et Titi prennent l'apéro</t>
  </si>
  <si>
    <t>Fr va à la soirée AVF</t>
  </si>
  <si>
    <t>E.Clary/Echo</t>
  </si>
  <si>
    <t>F.Crebessègues/Echo</t>
  </si>
  <si>
    <t>Fr CC avec Adam</t>
  </si>
  <si>
    <t xml:space="preserve">Alice, Simon, Jean partent en van pour Pélissanne jusqu'à lundi au 40 ans de Justine et Pierre en s'arrêtant à Oraison à c^té de Manosque </t>
  </si>
  <si>
    <t>Déj Restaurant du Stade avec Adam</t>
  </si>
  <si>
    <t>Jouer au foot à St Pierre avec Adam</t>
  </si>
  <si>
    <t>19h Ramener Adam à la maison</t>
  </si>
  <si>
    <t>14h30 A la maison Marie et Suzanne</t>
  </si>
  <si>
    <t>BALS, Echo 1-7 av Vercors, C Leclercq</t>
  </si>
  <si>
    <t>BALs, BPA, Impr ND/cartes, poste</t>
  </si>
  <si>
    <t>J.Lienard, C Vogt</t>
  </si>
  <si>
    <t>Mme Marchy</t>
  </si>
  <si>
    <t>Mr Vallon</t>
  </si>
  <si>
    <t>Fr à AVF prep Forum, ranger Mégane, Orona/clé</t>
  </si>
  <si>
    <t>18h MQ/poster avec Perraudin</t>
  </si>
  <si>
    <t>17h Fr kiné Chloé</t>
  </si>
  <si>
    <t>Fr à la maison avec Mme Blain</t>
  </si>
  <si>
    <t>9h20 Fr AVF</t>
  </si>
  <si>
    <t>Imprimerie ND/poster, Horizons, Carrefour</t>
  </si>
  <si>
    <t>Copy Meylan/fiches, poste/timbres, BALs</t>
  </si>
  <si>
    <t>F. Legait/inscriptions</t>
  </si>
  <si>
    <t>17h Françoise Toffa et Cali</t>
  </si>
  <si>
    <t>20h Préparation 50 ans</t>
  </si>
  <si>
    <t>13h Livraison sommier But</t>
  </si>
  <si>
    <t>14h Fr, pédicure Mme Cinti</t>
  </si>
  <si>
    <t>Chez Alice et Simon/lettre</t>
  </si>
  <si>
    <t>Bassin Pornichet pour voir Mayeul et son bateau</t>
  </si>
  <si>
    <t>Déj Crèperie La Saline dorée</t>
  </si>
  <si>
    <t>N. Pottier/Belami</t>
  </si>
  <si>
    <t>Fr au Charlaix/prep Forum, BALs</t>
  </si>
  <si>
    <t>Pb clé MQ. T.Delelis-Fanien</t>
  </si>
  <si>
    <t>N. Liégeois/gym aqua, zumba</t>
  </si>
  <si>
    <t>Marie Thérèse avec Fr à la maison</t>
  </si>
  <si>
    <t>14h Dej Le Café Carrefour</t>
  </si>
  <si>
    <t>Visite Petit Bois avec S.Bellini puis Ayguinars fermé</t>
  </si>
  <si>
    <t>Simon et Jean passent en vélo/gouer</t>
  </si>
  <si>
    <t>19h Rémy, MH  et Alexis à diner</t>
  </si>
  <si>
    <t>Mme Bargeton belle fille</t>
  </si>
  <si>
    <t>Uriage en voix avec Les Amusegueules et Têtes raides</t>
  </si>
  <si>
    <t>LCR 45 av Vercors/C.Vogt, Aqueduc</t>
  </si>
  <si>
    <t>18h Fr visite LCR 45 av Vercors avec Martine et Ginette</t>
  </si>
  <si>
    <t>12h45 MQ/Jonction 38 Edgar, Stéphane</t>
  </si>
  <si>
    <t>F, JP et B Richard arrivent à Meylan</t>
  </si>
  <si>
    <t>Pb clé MQ résolu</t>
  </si>
  <si>
    <t>Police/rendre clé, BALs</t>
  </si>
  <si>
    <t>MQ/ retour matériel, chaises</t>
  </si>
  <si>
    <t>16h20 Fr, Dr Caroline Lamalle Mathias/mal à l'oreille</t>
  </si>
  <si>
    <t>17h Alice amène Jean</t>
  </si>
  <si>
    <t>17h30 installation inscriptions</t>
  </si>
  <si>
    <t>Fr CC et marché avec Jean</t>
  </si>
  <si>
    <t>10h30 MPLN</t>
  </si>
  <si>
    <t>12h30 Alice vient manger à la maison</t>
  </si>
  <si>
    <t>Bertrand vient prendre le café</t>
  </si>
  <si>
    <t>Alice part avec Jean</t>
  </si>
  <si>
    <t>16h30 Piscine/cartes d'adhésion</t>
  </si>
  <si>
    <t>19h Prépa réunion Mairie</t>
  </si>
  <si>
    <t>Bertrand vient prendre un pot</t>
  </si>
  <si>
    <t>21h15 Zumba</t>
  </si>
  <si>
    <t>17h Dessin enfants</t>
  </si>
  <si>
    <t>19h30 Gym aquatique</t>
  </si>
  <si>
    <t>Dessin enfants</t>
  </si>
  <si>
    <t>12h30 Pilâtes</t>
  </si>
  <si>
    <t>15h30 Mairie/AVF</t>
  </si>
  <si>
    <t>18h15 Apéro chez FR et , JP et B</t>
  </si>
  <si>
    <t>20h Réunion 50 ans MQ</t>
  </si>
  <si>
    <t>13h30 visite Gymnase des Ayguinards avec Stéphane</t>
  </si>
  <si>
    <t>Fr va à Picard</t>
  </si>
  <si>
    <t>Autodauphiné pour roue voilée Twingo</t>
  </si>
  <si>
    <t>12h Déj Le Montagnard St Laurent du Pont avec Aude, Adam, Lucy, Jean Pierre, Françoise</t>
  </si>
  <si>
    <t>Circuit du Château à St Laurent</t>
  </si>
  <si>
    <t>King Jouet/jeux</t>
  </si>
  <si>
    <t>Voiron balade</t>
  </si>
  <si>
    <t>Pot à Hyde Park</t>
  </si>
  <si>
    <t>FR, JP et B dessert à la maison</t>
  </si>
  <si>
    <t>9h10 Dessin peinture</t>
  </si>
  <si>
    <t>Décès de la reine Elisabeth 2</t>
  </si>
  <si>
    <t>Ph Bodiglio/code</t>
  </si>
  <si>
    <t>19h Pilâtes/Ayguinards</t>
  </si>
  <si>
    <t>20h15 Zumba/Béal 3, clafoutis à Alice</t>
  </si>
  <si>
    <t>Artes Bellas/Peinture pour Fr</t>
  </si>
  <si>
    <t>Récupérer roue Twingo/Autodauphiné</t>
  </si>
  <si>
    <t>9h45 Eveil corporel</t>
  </si>
  <si>
    <t>La rue des enfants/annulée</t>
  </si>
  <si>
    <t>13h45 Alice amène Jean</t>
  </si>
  <si>
    <t>16h Cirque Zavatta avec Jean</t>
  </si>
  <si>
    <t>Mairie/clé Petit Bois</t>
  </si>
  <si>
    <t>20h20 Gym aqua mercredi/clé</t>
  </si>
  <si>
    <t>14h Fr, Dessin peinture</t>
  </si>
  <si>
    <t>Départ FR, JP et B pour La Bresse</t>
  </si>
  <si>
    <t>12h Alice, Simon, Jean déj à la maison</t>
  </si>
  <si>
    <t>11h30 MQ/peinture</t>
  </si>
  <si>
    <t>Retour clé à la Mairie</t>
  </si>
  <si>
    <t>11h00 MQ/C.Pichoud</t>
  </si>
  <si>
    <t>12h dej en ville avec JP et F Richard</t>
  </si>
  <si>
    <t>18h Renf musc/ Maison de la Clairière</t>
  </si>
  <si>
    <t>B. Perraudin/affiches</t>
  </si>
  <si>
    <t>Posters chez MT Dimitrov</t>
  </si>
  <si>
    <t>17h30 MQ/Echecs</t>
  </si>
  <si>
    <t>20h Fr Maison Médicale CHU</t>
  </si>
  <si>
    <t>Pot de rentrée AVF</t>
  </si>
  <si>
    <t>15h Fr Dr Caroline Lamalle Mathias</t>
  </si>
  <si>
    <t>18h Renf musc/Maison de la Clairière</t>
  </si>
  <si>
    <t>19h Pilâtes LCR Petit Bois</t>
  </si>
  <si>
    <t>18h30 Tri déchets Mairie</t>
  </si>
  <si>
    <t>14h45 Mise en place matériel à Maupertuis avec Stéphane</t>
  </si>
  <si>
    <t>11h Gymnase des Buclos/Mr Michalet/ récupérer matériel au Gymnase</t>
  </si>
  <si>
    <t>Eau-vive</t>
  </si>
  <si>
    <t>Tournée affiches 50 ans</t>
  </si>
  <si>
    <t>En ville/Nespresso, Darty, Mc Donalds</t>
  </si>
  <si>
    <t>11h50 Dép Meylan</t>
  </si>
  <si>
    <t>Déj Crèperie du Port à Aix les Bains</t>
  </si>
  <si>
    <t>Expo vieilles voitures</t>
  </si>
  <si>
    <t>Pot à Lumbin</t>
  </si>
  <si>
    <t>N. Liégeois/zumba du lundi soir</t>
  </si>
  <si>
    <t>20h15 Zumba/à c^té Gymnase des Buclos</t>
  </si>
  <si>
    <t>Béal 3 et fermer Petit Bois</t>
  </si>
  <si>
    <t>16h30 Dr Vinson ostéo</t>
  </si>
  <si>
    <t>Distribution affiche Buclos</t>
  </si>
  <si>
    <t>MQ/cartes</t>
  </si>
  <si>
    <t>9h Copie clé Petit Bois  et retour à PM</t>
  </si>
  <si>
    <t>Tisane avec Bernard et Katia Perraudin</t>
  </si>
  <si>
    <t>9h30 Fr AVF permanence</t>
  </si>
  <si>
    <t>20h30 Ecriture créative</t>
  </si>
  <si>
    <t>Maison de la Clairière/clé</t>
  </si>
  <si>
    <t>17h45 Russe en zoom</t>
  </si>
  <si>
    <t>14h Fr peinture</t>
  </si>
  <si>
    <t>9h30 LCR Les Tilleuls</t>
  </si>
  <si>
    <t>18h Fr drapé à MQ</t>
  </si>
  <si>
    <t>15h MQ avec Rémi/jeux</t>
  </si>
  <si>
    <t>16h45 Chèque caution chez Mme Papazian</t>
  </si>
  <si>
    <t>18h Démarrage projection</t>
  </si>
  <si>
    <t>10h Alice nous amène Jean</t>
  </si>
  <si>
    <t>10h30 Aude nous amène Lucy</t>
  </si>
  <si>
    <t>MQ/prépa</t>
  </si>
  <si>
    <t>Début 50 ans UQBGP</t>
  </si>
  <si>
    <t>Adam, Lucy, Johan</t>
  </si>
  <si>
    <t>Fanfare</t>
  </si>
  <si>
    <t>Peinture, zumba</t>
  </si>
  <si>
    <t>Jean: jeux</t>
  </si>
  <si>
    <t>Jean dort à la maison, rangement grande salle</t>
  </si>
  <si>
    <t>Epicerie/croissant</t>
  </si>
  <si>
    <t>11h30 Chez Aurélie</t>
  </si>
  <si>
    <t>12h30 Restarant du stade/Alice, Jean</t>
  </si>
  <si>
    <t>Poubelles MQ</t>
  </si>
  <si>
    <t>11h30 Fr kiné Chloé</t>
  </si>
  <si>
    <t>7h30 Vente jouets Buclos</t>
  </si>
  <si>
    <t>17h Fr Mme Cinti</t>
  </si>
  <si>
    <t>11h30 C Pichoud/MQ avec Fr/pinceaux</t>
  </si>
  <si>
    <t>Fr Arte Bellas SMH</t>
  </si>
  <si>
    <t>Fr épicerie</t>
  </si>
  <si>
    <t>Fr chez M Mathieu</t>
  </si>
  <si>
    <t>20h Zumba Maison de la Clairière</t>
  </si>
  <si>
    <t>8h45 AFD porte entrée bâtiment</t>
  </si>
  <si>
    <t>15h MQ/Interview Valentin/gym aquatique</t>
  </si>
  <si>
    <t>17h30 Rémi Arnoult/MQ jeux</t>
  </si>
  <si>
    <t>B. Perraudin à la maison/affiches</t>
  </si>
  <si>
    <t>Fr marché et Entourloupe/AVF</t>
  </si>
  <si>
    <t>Nettoyage garage Twingo</t>
  </si>
  <si>
    <t>Fr à Ikéa avec Annie</t>
  </si>
  <si>
    <t>Les Bargeton font l'état des lieux de sortie</t>
  </si>
  <si>
    <t>Pb clé</t>
  </si>
  <si>
    <t>14h Peinture</t>
  </si>
  <si>
    <t>Alice et Simon viennent récupèrer Jean  et vont piqueniquer au Col du Coq</t>
  </si>
  <si>
    <t>9h Maison de la Clairière/Marc Nouvellon/clé placard</t>
  </si>
  <si>
    <t>MQ/installation LCR Les Tilleuls</t>
  </si>
  <si>
    <t>Anniv Minoo Stermann 46 ans</t>
  </si>
  <si>
    <t>FR, cadeaux CDC belote</t>
  </si>
  <si>
    <t>MQ/ broderie, peinture</t>
  </si>
  <si>
    <t>Fr chez Marie</t>
  </si>
  <si>
    <t>Alice/ vêtements</t>
  </si>
  <si>
    <t>Récupérer la Twingo à Autodauphiné, couture</t>
  </si>
  <si>
    <t>Maison de la Clairière/clé placard</t>
  </si>
  <si>
    <t>Fr va à Camaieux</t>
  </si>
  <si>
    <t>Diane Regnault à la maison</t>
  </si>
  <si>
    <t>Jérémy annule le pot à la maison</t>
  </si>
  <si>
    <t>Déj La Grassole Villard de Lans</t>
  </si>
  <si>
    <t>14h Fr, peinture</t>
  </si>
  <si>
    <t>18h Renf musc/La Clairière/placard</t>
  </si>
  <si>
    <t>10h AVF Les Tilleuls aménagement</t>
  </si>
  <si>
    <t>13h30 Peinture/ 2 cours dans notre salle</t>
  </si>
  <si>
    <t>14h45 A. di Sante: logiciel belote</t>
  </si>
  <si>
    <t>Rangement table tréteaux</t>
  </si>
  <si>
    <t>18h10 Simon amène Jean</t>
  </si>
  <si>
    <t>Jean dort à la maison (20h)</t>
  </si>
  <si>
    <t>9h45 Rue des enfants</t>
  </si>
  <si>
    <t>14h 45 Alice part avec Jean</t>
  </si>
  <si>
    <t>Fnac/Nesspresso, livre russe</t>
  </si>
  <si>
    <t>Fr pile montre</t>
  </si>
  <si>
    <t>10h30 Fr coiffeur Naléa</t>
  </si>
  <si>
    <t>2 dames à la maison avec Fr</t>
  </si>
  <si>
    <t>10h Livres Fnac/ Bonifay/di Sante</t>
  </si>
  <si>
    <t>11h20 Fr part en bus en ville</t>
  </si>
  <si>
    <t>17h30 MQ/Virginie Aleixo, échecs</t>
  </si>
  <si>
    <t>12h Fr déj avec Alice à la Brasserie Chavant</t>
  </si>
  <si>
    <t>Déj Chez Grand maman</t>
  </si>
  <si>
    <t>Galerie Lafayette/foulard blanc</t>
  </si>
  <si>
    <t>19h Ecole des Buclos</t>
  </si>
  <si>
    <t>11h En ville descente des alpages le plus grand gratin du monde</t>
  </si>
  <si>
    <t>Balade à Vizille</t>
  </si>
  <si>
    <t>Garage/cave</t>
  </si>
  <si>
    <t>Pot à Uriage/Nadine</t>
  </si>
  <si>
    <t>Début activités AVF au LCR des Tilleuls</t>
  </si>
  <si>
    <t>13h30 Fr par erreur chez Mme Cinti</t>
  </si>
  <si>
    <t>MQ/projecteur, BAL</t>
  </si>
  <si>
    <t>14h30 A. Bornard/cartes et projecteur/jardins</t>
  </si>
  <si>
    <t>11h Mairie/bail emphytéotique</t>
  </si>
  <si>
    <t>BAL.Poste/ clé chez Bellini</t>
  </si>
  <si>
    <t>15h15 déposer Jean à l'école du cirque</t>
  </si>
  <si>
    <t>Dauphiné Domotique/télécommandes garages</t>
  </si>
  <si>
    <t>Epicuria/croissant</t>
  </si>
  <si>
    <t>16h15 On récupère Jean et le dépose à La Tronche</t>
  </si>
  <si>
    <t>17h30 MT Lecompère /gilet Alice</t>
  </si>
  <si>
    <t>18h CU déchets</t>
  </si>
  <si>
    <t>Chantier PLM avec Dominique Barnet</t>
  </si>
  <si>
    <t>14h Envoi confiture chez Albert Rousseau</t>
  </si>
  <si>
    <t>19h30 Gym aquatique/début Valentin Dias/ pb vélo crevé</t>
  </si>
  <si>
    <t>10h Fr kiné Chloé</t>
  </si>
  <si>
    <t>11h30 Installation belote MQ</t>
  </si>
  <si>
    <t>15h30 Chez Antoine/déplacer boissons/MQ</t>
  </si>
  <si>
    <t>Installer la grande salle et la cuisine</t>
  </si>
  <si>
    <t>S. Bellini/paiement 90 € cash JM Lopez</t>
  </si>
  <si>
    <t>9h Chez A di Sante</t>
  </si>
  <si>
    <t>14h Concours de belote/40 équipes</t>
  </si>
  <si>
    <t>19h45 AVF St Nazaire les Eymes</t>
  </si>
  <si>
    <t>14h LCR Petit Bois</t>
  </si>
  <si>
    <t>Rangement de la MQ/ Antoine, Robert, Albert, Geneviève</t>
  </si>
  <si>
    <t>12h45 Fr ostéo Dr Vinson</t>
  </si>
  <si>
    <t>Appeler Andrea Neves/LCR Petit Bois</t>
  </si>
  <si>
    <t>9h Branchement gache électrique et déplacement de l'interphone</t>
  </si>
  <si>
    <t>12h Déj à Ton Hon Paris avec Marie-Jo</t>
  </si>
  <si>
    <t>18h S. Réinnéis arrive</t>
  </si>
  <si>
    <t>A. di Sante/produits pour banque alimentaire</t>
  </si>
  <si>
    <t>A. di Sante a le Covid</t>
  </si>
  <si>
    <t>18h Ville-parc Mairie</t>
  </si>
  <si>
    <t>P. Bodiglio/affiches Ville-Parc</t>
  </si>
  <si>
    <t>MQ/couture, BALs</t>
  </si>
  <si>
    <t>Sandrine dine à la maison</t>
  </si>
  <si>
    <t>Sandrine dort à la maison</t>
  </si>
  <si>
    <t>19h30 S. Réinnéis arrive, récup pzzas</t>
  </si>
  <si>
    <t>8h10 Fr, Dr Terreaux/mal à la fesse droite</t>
  </si>
  <si>
    <t>LCR du Petit Bois</t>
  </si>
  <si>
    <t>8h Sandrine part à Montbonnot et à 11h va signer l'achat de son appt à Le Paecq</t>
  </si>
  <si>
    <t xml:space="preserve">Fr va </t>
  </si>
  <si>
    <t>Alice passe avec Jean, André amène le vidéo projecteur</t>
  </si>
  <si>
    <t>MQ/aquarelle, Copie 2 clés</t>
  </si>
  <si>
    <t>8h30 Ouvrir MQ/AG jardiniers</t>
  </si>
  <si>
    <t>9h15 Alice et Simon amènent Jean</t>
  </si>
  <si>
    <t>Déj Restarant du stade</t>
  </si>
  <si>
    <t>Arizona Kids St Martin le Vinoux</t>
  </si>
  <si>
    <t>Fermer MQ avec A. Bornard</t>
  </si>
  <si>
    <t>Décathlon/élastiques, chez S. Bellini</t>
  </si>
  <si>
    <t>Balade au marché des Ayguinards</t>
  </si>
  <si>
    <t>Uriage les jeux</t>
  </si>
  <si>
    <t>17h45 on dépose Jean à La Tronche</t>
  </si>
  <si>
    <t>et vont à un mariage à Vignieux de David et Aurélie</t>
  </si>
  <si>
    <t>Marie- Jo Guézennec au tél</t>
  </si>
  <si>
    <t>9h Alice vient changer les pneus neige</t>
  </si>
  <si>
    <t>B. Roux à la maison</t>
  </si>
  <si>
    <t>15h 2 bis rue de l'Obiou/ finalement dispersion pour éviter un  impact négatif pour les grands parents, BPA/comment faire la remise ?</t>
  </si>
  <si>
    <t>9h Fr scanner Clinique des Cèdres</t>
  </si>
  <si>
    <t>Fr va chez Dr Terreaux/ordonnance</t>
  </si>
  <si>
    <t>15h Garden, Océane Plantier, Jeunesse à la Mairie, BALs</t>
  </si>
  <si>
    <t>14h Clinique des Cèdres/résultats</t>
  </si>
  <si>
    <t>15h coiffeur Naléa</t>
  </si>
  <si>
    <t>Fr labo Eurofins Meylan</t>
  </si>
  <si>
    <t>Carrefour, BPA/remise 120 chèques</t>
  </si>
  <si>
    <t>12h15 Fr kiné Chloé</t>
  </si>
  <si>
    <t>10h Fr coiffeur Naléa</t>
  </si>
  <si>
    <t>15h15 Fr Dr Cadoux rempl Dr Mathias Julien</t>
  </si>
  <si>
    <t>18h15 Fr Dr Cadoux rempl Dr Mathias Julien</t>
  </si>
  <si>
    <t>8h40 Simon amène Jean</t>
  </si>
  <si>
    <t>Vélo au stade</t>
  </si>
  <si>
    <t>Arrêt aire l'Isle d'Abeau</t>
  </si>
  <si>
    <t>Déj arrêt Beaune-Mercueil</t>
  </si>
  <si>
    <t>Arrêt aire Maison-Dieu</t>
  </si>
  <si>
    <t>17h Arr Hotel Kyriad St Maurice</t>
  </si>
  <si>
    <t>Balade St Maurice/Charenton</t>
  </si>
  <si>
    <t>Diner La Bolée d'Arvor Charenton</t>
  </si>
  <si>
    <t>Balade Maison Alfort</t>
  </si>
  <si>
    <t>Petit déj bar Charenton</t>
  </si>
  <si>
    <t>Balade Bd St Michel</t>
  </si>
  <si>
    <t>Fr coiffeur Charenton</t>
  </si>
  <si>
    <t>Diner Cirillo Charenton</t>
  </si>
  <si>
    <t>12h30 Anniversaire Yvette Person à Joinville-le-Pont chez Gégène</t>
  </si>
  <si>
    <t>Diner La Bolée d'Arvor</t>
  </si>
  <si>
    <t>Dép 10h de St Maurice</t>
  </si>
  <si>
    <t>Peit déj à l'aire des Lisses, plein essence</t>
  </si>
  <si>
    <t>Alesia</t>
  </si>
  <si>
    <t>Visite expo</t>
  </si>
  <si>
    <t>Déj aire sur A6</t>
  </si>
  <si>
    <t>Lyon Bellecour, shopping</t>
  </si>
  <si>
    <t xml:space="preserve">Diner Chez M'man </t>
  </si>
  <si>
    <t>22h15 Arr Meylan</t>
  </si>
  <si>
    <t>10h30 Visio MPLN/Villeneuve</t>
  </si>
  <si>
    <t>14h Fr dessin peinture</t>
  </si>
  <si>
    <t>Déj Mc Donalds avec Alice et Jean</t>
  </si>
  <si>
    <t>Vacances de Noël</t>
  </si>
  <si>
    <t>Aude et Adam/vaisselle</t>
  </si>
  <si>
    <t xml:space="preserve">17h But/achat matelas 200x160 extra ferme </t>
  </si>
  <si>
    <t>Fr va en ville avec Alice et Jean/bracelet pour Alice</t>
  </si>
  <si>
    <t>Manuela malade</t>
  </si>
  <si>
    <t>11h Fr Dr Caroline Lamalle-Mathias/infection urinaire</t>
  </si>
  <si>
    <t>19h Sécurité/MQ</t>
  </si>
  <si>
    <t>Michelle</t>
  </si>
  <si>
    <t>9h45 Simon vient chercher Jean</t>
  </si>
  <si>
    <t>Fr donner Hippocrate à Alexandre</t>
  </si>
  <si>
    <t>Balade Chartreuse</t>
  </si>
  <si>
    <t>St Entremont-le-Vieux</t>
  </si>
  <si>
    <t>Retour 17h50</t>
  </si>
  <si>
    <t>8h Fr Dr Terreaux/2ème infiltartion</t>
  </si>
  <si>
    <t>18h Russe en zoom</t>
  </si>
  <si>
    <t>15h S. Bellini</t>
  </si>
  <si>
    <t>17h45 Russe en visio</t>
  </si>
  <si>
    <t>12h20 Fr Dr Cadoux</t>
  </si>
  <si>
    <t>Herbé AA, Picard, pharmacie, MQ, BAL</t>
  </si>
  <si>
    <t>Diane Regnaut</t>
  </si>
  <si>
    <t>15h15  on dépose Jean à l'école du cirque</t>
  </si>
  <si>
    <t>King Jouets, Carrefour</t>
  </si>
  <si>
    <t>18h15 Ouvrir MQ et projecteur/Asparun</t>
  </si>
  <si>
    <t>19h30 Fermer MQ et projecteur</t>
  </si>
  <si>
    <t>11h Fr kiné Chloé</t>
  </si>
  <si>
    <t>11h Fr Dr Mansard hopital</t>
  </si>
  <si>
    <t>14h Festisol/terrain de foot</t>
  </si>
  <si>
    <t>11h15 Livraison matelas/ But par TME</t>
  </si>
  <si>
    <t>10h Local Poterie avec Mme Kiesslich</t>
  </si>
  <si>
    <t>Alinéa/vaisselle</t>
  </si>
  <si>
    <t>Alice, Simon, Jean vont aux Menuires</t>
  </si>
  <si>
    <t>Chez Alice clé à X et Marie de Lyon</t>
  </si>
  <si>
    <t>Fr BAL AVF et marche à Meylan</t>
  </si>
  <si>
    <t>LCR des Tilleuls/nappes</t>
  </si>
  <si>
    <t>Balade à Béalières</t>
  </si>
  <si>
    <t>Réparation vélo au LGM</t>
  </si>
  <si>
    <t>Fr  pharmacie, boucher</t>
  </si>
  <si>
    <t>10h Marché de Crolles avec Jacques et Monique Picard</t>
  </si>
  <si>
    <t>Déj couscous chez Picard</t>
  </si>
  <si>
    <t>11h20 Fr kiné Chloé</t>
  </si>
  <si>
    <t>10h15 Fr kiné Chloé</t>
  </si>
  <si>
    <t>9h30 Mr Proença, piqure xolair</t>
  </si>
  <si>
    <t>Alexandre et Manon/paquet</t>
  </si>
  <si>
    <t>11h45 Fr lecture école maternelle grande section à Grand Pré</t>
  </si>
  <si>
    <t>16h15 Mme Dr Cinti</t>
  </si>
  <si>
    <t>15h Fr Dr Caroline Lamalle-Mathias/mal au ventre et au dos</t>
  </si>
  <si>
    <t>15h Fr dessin peinture</t>
  </si>
  <si>
    <t>Fr aux urgences gynécologiques</t>
  </si>
  <si>
    <t>11h Jean chez martin Sourd 1 ch du Noyarez La Tronche</t>
  </si>
  <si>
    <t>Je rentre à la maison</t>
  </si>
  <si>
    <t>A. Bornard/ chèques</t>
  </si>
  <si>
    <t>Je vais chercher Fr</t>
  </si>
  <si>
    <t>17h Maison de la musique</t>
  </si>
  <si>
    <t>14h Chez Alexandre/Manon avec Bernadette Roux au 4ème étage/clim</t>
  </si>
  <si>
    <t>15h30 SG Ayguinards</t>
  </si>
  <si>
    <t>14h15 LCR Petit Bois/ Mme de La Forest/clés</t>
  </si>
  <si>
    <t>16h Je vais chercher Fr chez Mme Jaek</t>
  </si>
  <si>
    <t>14h Fr Mme Jaek Corinne, hypnose/BAL</t>
  </si>
  <si>
    <t>12h Le Café avec Alice, Simon et Jean</t>
  </si>
  <si>
    <t>King Jouet/ échange jouets</t>
  </si>
  <si>
    <t>10h Mme Martin/A. Bornard/Belami</t>
  </si>
  <si>
    <t>14h Didier Tourn/AFD/ réparation porte d'entrée</t>
  </si>
  <si>
    <t xml:space="preserve">Alexandre récupère la clé </t>
  </si>
  <si>
    <t>Alexandre nous sonne la clé de son appt pour faire un devis de la clim</t>
  </si>
  <si>
    <t>10h30 Chez AM Raiz, électricité</t>
  </si>
  <si>
    <t>16h30 Festisol</t>
  </si>
  <si>
    <t>19h30 Match ESR Migrants au stade Albert Batteux</t>
  </si>
  <si>
    <t>20h Festisol/Maison de la Musique</t>
  </si>
  <si>
    <t>17h15 On récupère Jean à La Tronche</t>
  </si>
  <si>
    <t>18h45/dossier Renf musc</t>
  </si>
  <si>
    <t>14h30 Loïc Dalban Moreynas</t>
  </si>
  <si>
    <t>Labo/prise de sang</t>
  </si>
  <si>
    <t>Monter sapin de Noël avec Jean</t>
  </si>
  <si>
    <t>Maison de la Clairière</t>
  </si>
  <si>
    <t>16h30 Hopital couple enfant Dr Cohen Bacri</t>
  </si>
  <si>
    <t>12h Déj Rest du Stade avec Jean</t>
  </si>
  <si>
    <t>11h Vaccins grippe et Covid</t>
  </si>
  <si>
    <t>à CC Buclos Meylan</t>
  </si>
  <si>
    <t>N. Liégeois/ zumba et ultimate</t>
  </si>
  <si>
    <t>Jérémy Ledoux et Diane Regnaut prennent possession de l'appt des Bargeton</t>
  </si>
  <si>
    <t>Jérémy et Diane dorment dans leur appt</t>
  </si>
  <si>
    <t>Jérémy et Diane à la maison/chauffage</t>
  </si>
  <si>
    <t>Chez Perraudin, Poste</t>
  </si>
  <si>
    <t>9h Fr Dr Caroline Lamalle Mathias</t>
  </si>
  <si>
    <t>8h10 Fr Dr Terreaux</t>
  </si>
  <si>
    <t>12h Fr kine Chloé</t>
  </si>
  <si>
    <t>Poste, BAL</t>
  </si>
  <si>
    <t>BPA/remise photos PLM</t>
  </si>
  <si>
    <t>15h50 Fr hopital anesthésiste</t>
  </si>
  <si>
    <t>En ville/Wegelin, mùarché de Noël</t>
  </si>
  <si>
    <t>Fr dessin peinture</t>
  </si>
  <si>
    <t>LCR Petit Bois/lampe</t>
  </si>
  <si>
    <t>Manuela, Autodauphiné Twingo</t>
  </si>
  <si>
    <t>Mairie/courrier, Fr pharmacie</t>
  </si>
  <si>
    <t>annulé, pas Mr Haronis</t>
  </si>
  <si>
    <t>Alice passe/robe, Vélux</t>
  </si>
  <si>
    <t>13h30 LCR Tilleuls/ S. Bellini</t>
  </si>
  <si>
    <t>9h Marché de Noël</t>
  </si>
  <si>
    <t>10h Chez Jérémy Ledoux/Mr Guédan</t>
  </si>
  <si>
    <t>S et F Pasqualini à la maison</t>
  </si>
  <si>
    <t>8h45 Echo abdomino pelvienne Belledonne</t>
  </si>
  <si>
    <t>11h30 Echo fesse droite Belledonne</t>
  </si>
  <si>
    <t>15h30 Fr, radio genou/ Grenoble</t>
  </si>
  <si>
    <t>17h30 Fr CS Les Terrasses</t>
  </si>
  <si>
    <t>Fr épicier, pharmacie</t>
  </si>
  <si>
    <t>Balade à Meylan/dist affiches</t>
  </si>
  <si>
    <t>Eau vive/cranberry</t>
  </si>
  <si>
    <t>11h30 Dr Hugo Morice remplaç Dr Schneider</t>
  </si>
  <si>
    <t>Décathlon/Castorama</t>
  </si>
  <si>
    <t>Diane et Jérémy</t>
  </si>
  <si>
    <t>18h40 Fr Dr Lamalle Mathias Caroline</t>
  </si>
  <si>
    <t>8h Fr IRM Belledonne rachis lombaire</t>
  </si>
  <si>
    <t>Labo, BPA, Carrefour</t>
  </si>
  <si>
    <t>7h30 Aider Thierry à préparer le tournoi d'échecs à la maison de quartier des Buclos</t>
  </si>
  <si>
    <t>Pharmacie, épicier</t>
  </si>
  <si>
    <t>Fnac/ Galerie/ magasin de gants</t>
  </si>
  <si>
    <t>Pot àParis New York</t>
  </si>
  <si>
    <t>MQ/ tableau Françoise</t>
  </si>
  <si>
    <t>Cidre, tisane, Chartreuse avec Jérémy et Diane</t>
  </si>
  <si>
    <t>France 2- Angleterre 1</t>
  </si>
  <si>
    <t>France 3 - Pologne 1</t>
  </si>
  <si>
    <t>Dj So Krep Grenoble</t>
  </si>
  <si>
    <t>Fnac; marché de No£el</t>
  </si>
  <si>
    <t>Pot au Fabrik</t>
  </si>
  <si>
    <t>N. Liégeois à la maison/dossiers</t>
  </si>
  <si>
    <t>Marche, Buro+, BAL</t>
  </si>
  <si>
    <t>Linda Maze vend le calendrier des pompiers</t>
  </si>
  <si>
    <t>9h30 Roues hiver sur Mégane chez Autodauphiné Meylan</t>
  </si>
  <si>
    <t>17h45 Russe, pot de fin d'année avec les 2 cours</t>
  </si>
  <si>
    <t>10h Chez Bornard</t>
  </si>
  <si>
    <t>MQ/ clé à Fr, Minoo</t>
  </si>
  <si>
    <t>17h15 Alice amène Jean à la maison</t>
  </si>
  <si>
    <t>Anniv JP Richard 76 ans, Sainte Alice</t>
  </si>
  <si>
    <t>12h15 Repas anniv Alice Restaurant du Stade</t>
  </si>
  <si>
    <t>Anniv Alice 40 ans, boulangerie</t>
  </si>
  <si>
    <t>Vérif clim par Alizé</t>
  </si>
  <si>
    <t>Michelle et Renault vendent tickests tombola Votanime</t>
  </si>
  <si>
    <t>Arte Bellas/fixation, tableau</t>
  </si>
  <si>
    <t>Boulangerie, chez Gobron/paquet</t>
  </si>
  <si>
    <t>France 2 - Maroc 0</t>
  </si>
  <si>
    <t>12h15 Déj avec Alice et Jean à l'Entourloupe</t>
  </si>
  <si>
    <t>I. Proença piqure xolair Françose</t>
  </si>
  <si>
    <t>15h30 Fr coiffeur La Revirée</t>
  </si>
  <si>
    <t>Vinolea/ 3 cadeaux</t>
  </si>
  <si>
    <t>Café/champagne chez Alice, Simon, Jean</t>
  </si>
  <si>
    <t>20h30 A. Roumanoff Le Toboggan Décines</t>
  </si>
  <si>
    <t>12h30 Fr kine Chloé</t>
  </si>
  <si>
    <t>Fr chez FR et JP</t>
  </si>
  <si>
    <t>Arrivée de JP et F. Richard</t>
  </si>
  <si>
    <t>Alice nous amène les billets pour le spectacle de Anne Roumanoff</t>
  </si>
  <si>
    <t>FR nous invite à St Pierre pour le match</t>
  </si>
  <si>
    <t>France 3(2) - Argentine 3(4)</t>
  </si>
  <si>
    <t>On monte à St Pierre avec FR et JP</t>
  </si>
  <si>
    <t>balade à St Pierre/foot</t>
  </si>
  <si>
    <t>19h50 Retour Meylan</t>
  </si>
  <si>
    <t>Finale France-Argentine sur grand écran</t>
  </si>
  <si>
    <t>14h Fr Mme Cinti pédicure</t>
  </si>
  <si>
    <t>Diner chez Alice</t>
  </si>
  <si>
    <t>FR en ville avec FR</t>
  </si>
  <si>
    <t>Castorama, Epicuria, Carrefour</t>
  </si>
  <si>
    <t>Chez JP et Bertrand/guirlande</t>
  </si>
  <si>
    <t>Fr chez Maxence/2 desserts</t>
  </si>
  <si>
    <t>13h45 Fr avec FR et Aude chez Alice, Simon, Jean</t>
  </si>
  <si>
    <t>Hotel Kopster Décines</t>
  </si>
  <si>
    <t>16h Fr coiffeur La Revirée</t>
  </si>
  <si>
    <t>Facteur/calendrier</t>
  </si>
  <si>
    <t>Total Meylan</t>
  </si>
  <si>
    <t>Carrefour, Fr marché CC</t>
  </si>
  <si>
    <t>Diner L'Estampille Décines</t>
  </si>
  <si>
    <t>10h15 Départ Kopster Hotel</t>
  </si>
  <si>
    <t>11h25 Arr Meylan</t>
  </si>
  <si>
    <t>Foot avec Jean, Bertrand, Adam, Lucy, Françoise</t>
  </si>
  <si>
    <t>Kapla avec Jean, Adam, Lucy</t>
  </si>
  <si>
    <t>Déj Mc Donalds Meylan</t>
  </si>
  <si>
    <t>Maxence, Carrefour, courrier chez Clary, poste</t>
  </si>
  <si>
    <t>FR, Adam, Lucy viennent prendre un café à la maison</t>
  </si>
  <si>
    <t>Fr avec FR, Lucy et Adam acheter des collants</t>
  </si>
  <si>
    <t>MQ/ trombones, table cassée</t>
  </si>
  <si>
    <t>Simon et François reviennent du repas chez Catherine</t>
  </si>
  <si>
    <t>8h30 Petit déjeuner chez Alice pour ouvrir les cadeaux</t>
  </si>
  <si>
    <t>Epicuria/pain</t>
  </si>
  <si>
    <t>Déj chez FR, JP et Bertrand</t>
  </si>
  <si>
    <t>Bertrand monte à la maison</t>
  </si>
  <si>
    <t>9h30 Fr Dr Terreaux/infiltration dans les 2 genoux</t>
  </si>
  <si>
    <t>9h30 Alice amène Meylan</t>
  </si>
  <si>
    <t>Réveillon à la maison avec JP et FR</t>
  </si>
  <si>
    <t>11h45 Déj Noël chez Alice</t>
  </si>
  <si>
    <t>Déj Come Prima avec Jean</t>
  </si>
  <si>
    <t>On dépose Jean chez Alice</t>
  </si>
  <si>
    <t>12h B. Roux pour déj à la maison</t>
  </si>
  <si>
    <t>Fr Maché CC</t>
  </si>
  <si>
    <t>BPA-fraude/Carrefour</t>
  </si>
  <si>
    <t>Picard/Boulanger/Castorama</t>
  </si>
  <si>
    <t>Adam à la maison/puissance 4</t>
  </si>
  <si>
    <t>Galeries Lafayette/pantalon</t>
  </si>
  <si>
    <t>12h Déj Le Café avec Alice, Simon, Jean, Edouard</t>
  </si>
  <si>
    <t>JP vient chercher une clé</t>
  </si>
  <si>
    <t>Lucy passe à la maison</t>
  </si>
  <si>
    <t>Fr CC et Police/clé AVF</t>
  </si>
  <si>
    <t>10h Bérivière/Petit Bois avec S. Bellini, MQ/tapis</t>
  </si>
  <si>
    <t>FR et Lucy à la maison</t>
  </si>
  <si>
    <t>FR, Fr et Lucy vont à Ikéa, Picard, Carrefour</t>
  </si>
  <si>
    <t>Galeries Lafayette/récupérer pantalon</t>
  </si>
  <si>
    <t>Récupérer Mégane puis Twingo puis plein essence</t>
  </si>
  <si>
    <t>Manuela, Carrefour, plein Carrefour Mégane, SG</t>
  </si>
  <si>
    <t>20h FR, FR et Lucy Restaurant du Stade</t>
  </si>
  <si>
    <t>21h Grenoble 0 -Metz 1 au Stade des Alpes avec JP, organisé par Johann</t>
  </si>
  <si>
    <t>On se couche à 2h30</t>
  </si>
  <si>
    <t>Fr et Marie shoping</t>
  </si>
  <si>
    <t>PARTICIPANT :</t>
  </si>
  <si>
    <t>Adresse :</t>
  </si>
  <si>
    <t>Tél fixe :</t>
  </si>
  <si>
    <t>Courriel :</t>
  </si>
  <si>
    <t>NOM :</t>
  </si>
  <si>
    <t>Prénom :</t>
  </si>
  <si>
    <t>Année 2023-2024</t>
  </si>
  <si>
    <t>Nom* :</t>
  </si>
  <si>
    <t>Prénom* :</t>
  </si>
  <si>
    <t>* si différents de ceux du participant</t>
  </si>
  <si>
    <t>N° Carte :</t>
  </si>
  <si>
    <t>Cotisation déjà payée dans l'activité :</t>
  </si>
  <si>
    <t>REGLEMENT :</t>
  </si>
  <si>
    <t>Observations :</t>
  </si>
  <si>
    <t>En un chèque :</t>
  </si>
  <si>
    <t>€</t>
  </si>
  <si>
    <t>7 bis avenue du Vercors</t>
  </si>
  <si>
    <t>38240 MEYLAN</t>
  </si>
  <si>
    <t>En trois chèques :</t>
  </si>
  <si>
    <t>Cocher ici pour obtenir une attestation</t>
  </si>
  <si>
    <t>□</t>
  </si>
  <si>
    <t>Chèque à l'ordre de :</t>
  </si>
  <si>
    <t>L'Union de Quartiers Buclos Grand Pré informatise les informations ci-dessus</t>
  </si>
  <si>
    <t>Elle tient à votre disposition les renseignements vous concernant (http://uqbgp.fr)</t>
  </si>
  <si>
    <t>Portable :</t>
  </si>
  <si>
    <t>Date de naissance :</t>
  </si>
  <si>
    <t xml:space="preserve">ou </t>
  </si>
  <si>
    <t xml:space="preserve"> 1er trimestre (+adh) :</t>
  </si>
  <si>
    <t xml:space="preserve"> 2ème trimestre :</t>
  </si>
  <si>
    <t xml:space="preserve"> 3ème trimestre :</t>
  </si>
  <si>
    <t>SI ADHESION FAMILIALE :</t>
  </si>
  <si>
    <r>
      <rPr>
        <b/>
        <sz val="14"/>
        <color theme="1"/>
        <rFont val="Arial"/>
        <family val="2"/>
        <charset val="204"/>
      </rPr>
      <t>Fiche d'inscription enfants/ jeunes/</t>
    </r>
    <r>
      <rPr>
        <b/>
        <sz val="20"/>
        <color theme="1"/>
        <rFont val="Arial"/>
        <family val="2"/>
        <charset val="204"/>
      </rPr>
      <t xml:space="preserve"> adultes</t>
    </r>
  </si>
  <si>
    <t>ECHECS</t>
  </si>
  <si>
    <t>MANGA</t>
  </si>
  <si>
    <t>Non débutant</t>
  </si>
  <si>
    <t>Débutant</t>
  </si>
  <si>
    <t>17h30-18h30</t>
  </si>
  <si>
    <t>18h30-20h</t>
  </si>
  <si>
    <t>17h30-19h</t>
  </si>
  <si>
    <t>QF751 à 1125</t>
  </si>
  <si>
    <t>QF 1126 à 1500</t>
  </si>
  <si>
    <t>non Meylanais</t>
  </si>
  <si>
    <t>QF      &lt;750</t>
  </si>
  <si>
    <t xml:space="preserve">   QF  &gt;1500</t>
  </si>
  <si>
    <t>81 (27)</t>
  </si>
  <si>
    <t>90 (30)</t>
  </si>
  <si>
    <t>102 (34)</t>
  </si>
  <si>
    <t>120 (40)</t>
  </si>
  <si>
    <t>144 (48)</t>
  </si>
  <si>
    <t>162 (54)</t>
  </si>
  <si>
    <t>201 (67)</t>
  </si>
  <si>
    <t>ECHECS/ 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</si>
</sst>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%"/>
    <numFmt numFmtId="165" formatCode="0.000"/>
    <numFmt numFmtId="166" formatCode="0.0"/>
    <numFmt numFmtId="167" formatCode="_-* #,##0.00\ [$€-40C]_-;\-* #,##0.00\ [$€-40C]_-;_-* &quot;-&quot;??\ [$€-40C]_-;_-@_-"/>
    <numFmt numFmtId="168" formatCode="0.00000000"/>
    <numFmt numFmtId="169" formatCode="0.00000000000"/>
    <numFmt numFmtId="170" formatCode="0.00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44" fontId="0" fillId="0" borderId="5" xfId="1" applyFont="1" applyBorder="1"/>
    <xf numFmtId="0" fontId="0" fillId="0" borderId="4" xfId="0" applyBorder="1" applyAlignment="1">
      <alignment horizontal="left"/>
    </xf>
    <xf numFmtId="6" fontId="0" fillId="0" borderId="5" xfId="0" applyNumberFormat="1" applyBorder="1" applyAlignment="1">
      <alignment horizontal="left"/>
    </xf>
    <xf numFmtId="17" fontId="0" fillId="0" borderId="4" xfId="0" applyNumberFormat="1" applyBorder="1"/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2" fillId="0" borderId="5" xfId="0" applyFont="1" applyBorder="1"/>
    <xf numFmtId="0" fontId="0" fillId="0" borderId="0" xfId="0" quotePrefix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4" fillId="0" borderId="5" xfId="0" applyFont="1" applyBorder="1"/>
    <xf numFmtId="0" fontId="4" fillId="0" borderId="4" xfId="0" applyFont="1" applyBorder="1"/>
    <xf numFmtId="0" fontId="3" fillId="0" borderId="4" xfId="0" applyFont="1" applyBorder="1"/>
    <xf numFmtId="164" fontId="0" fillId="0" borderId="0" xfId="2" applyNumberFormat="1" applyFont="1"/>
    <xf numFmtId="9" fontId="0" fillId="0" borderId="0" xfId="0" applyNumberFormat="1"/>
    <xf numFmtId="1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17" fontId="0" fillId="0" borderId="0" xfId="0" applyNumberFormat="1"/>
    <xf numFmtId="0" fontId="0" fillId="0" borderId="5" xfId="0" applyBorder="1" applyAlignment="1">
      <alignment horizontal="left"/>
    </xf>
    <xf numFmtId="165" fontId="0" fillId="0" borderId="0" xfId="0" applyNumberFormat="1"/>
    <xf numFmtId="0" fontId="5" fillId="0" borderId="0" xfId="0" applyFont="1"/>
    <xf numFmtId="0" fontId="6" fillId="0" borderId="4" xfId="0" applyFont="1" applyBorder="1"/>
    <xf numFmtId="0" fontId="0" fillId="0" borderId="7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5" xfId="0" applyFont="1" applyBorder="1" applyAlignment="1">
      <alignment horizontal="left"/>
    </xf>
    <xf numFmtId="17" fontId="7" fillId="0" borderId="4" xfId="0" applyNumberFormat="1" applyFont="1" applyBorder="1"/>
    <xf numFmtId="165" fontId="7" fillId="0" borderId="0" xfId="0" applyNumberFormat="1" applyFont="1"/>
    <xf numFmtId="6" fontId="7" fillId="0" borderId="5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7" fillId="0" borderId="7" xfId="0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6" xfId="0" applyNumberFormat="1" applyFont="1" applyBorder="1" applyAlignment="1">
      <alignment horizontal="center"/>
    </xf>
    <xf numFmtId="6" fontId="7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" fontId="7" fillId="0" borderId="0" xfId="0" applyNumberFormat="1" applyFont="1"/>
    <xf numFmtId="0" fontId="7" fillId="0" borderId="0" xfId="0" applyFont="1" applyAlignment="1">
      <alignment horizontal="left"/>
    </xf>
    <xf numFmtId="9" fontId="7" fillId="0" borderId="0" xfId="0" applyNumberFormat="1" applyFont="1"/>
    <xf numFmtId="1" fontId="7" fillId="0" borderId="0" xfId="0" applyNumberFormat="1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16" fontId="1" fillId="0" borderId="5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0" fillId="0" borderId="2" xfId="0" applyBorder="1"/>
    <xf numFmtId="0" fontId="0" fillId="0" borderId="9" xfId="0" applyBorder="1"/>
    <xf numFmtId="16" fontId="0" fillId="0" borderId="0" xfId="0" applyNumberFormat="1" applyAlignment="1">
      <alignment horizontal="left"/>
    </xf>
    <xf numFmtId="167" fontId="0" fillId="0" borderId="4" xfId="0" applyNumberFormat="1" applyBorder="1"/>
    <xf numFmtId="16" fontId="0" fillId="0" borderId="9" xfId="0" applyNumberForma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5" fillId="0" borderId="4" xfId="0" applyFont="1" applyBorder="1"/>
    <xf numFmtId="166" fontId="0" fillId="0" borderId="0" xfId="0" applyNumberFormat="1"/>
    <xf numFmtId="0" fontId="13" fillId="0" borderId="4" xfId="0" applyFont="1" applyBorder="1"/>
    <xf numFmtId="168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5" xfId="0" applyFont="1" applyBorder="1"/>
    <xf numFmtId="0" fontId="5" fillId="0" borderId="6" xfId="0" applyFont="1" applyBorder="1"/>
    <xf numFmtId="0" fontId="0" fillId="0" borderId="7" xfId="2" applyNumberFormat="1" applyFont="1" applyBorder="1"/>
    <xf numFmtId="170" fontId="0" fillId="0" borderId="7" xfId="2" applyNumberFormat="1" applyFont="1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9" fontId="0" fillId="0" borderId="0" xfId="2" applyFont="1" applyAlignment="1">
      <alignment horizontal="center"/>
    </xf>
    <xf numFmtId="0" fontId="14" fillId="0" borderId="6" xfId="0" applyFont="1" applyBorder="1"/>
    <xf numFmtId="0" fontId="15" fillId="0" borderId="6" xfId="0" applyFont="1" applyBorder="1"/>
    <xf numFmtId="0" fontId="16" fillId="0" borderId="6" xfId="0" applyFont="1" applyBorder="1"/>
    <xf numFmtId="0" fontId="17" fillId="0" borderId="6" xfId="0" applyFont="1" applyBorder="1"/>
    <xf numFmtId="0" fontId="0" fillId="0" borderId="0" xfId="2" applyNumberFormat="1" applyFont="1" applyBorder="1"/>
    <xf numFmtId="170" fontId="0" fillId="0" borderId="0" xfId="2" applyNumberFormat="1" applyFont="1" applyBorder="1"/>
    <xf numFmtId="10" fontId="0" fillId="0" borderId="0" xfId="0" applyNumberFormat="1"/>
    <xf numFmtId="0" fontId="18" fillId="0" borderId="5" xfId="0" applyFont="1" applyBorder="1"/>
    <xf numFmtId="0" fontId="19" fillId="0" borderId="5" xfId="0" applyFont="1" applyBorder="1"/>
    <xf numFmtId="0" fontId="0" fillId="0" borderId="0" xfId="0" applyAlignment="1">
      <alignment vertical="center"/>
    </xf>
    <xf numFmtId="0" fontId="19" fillId="0" borderId="4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0" applyNumberFormat="1" applyFont="1"/>
    <xf numFmtId="0" fontId="19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9" fontId="0" fillId="0" borderId="0" xfId="2" applyFont="1" applyBorder="1" applyAlignment="1">
      <alignment horizontal="center"/>
    </xf>
    <xf numFmtId="164" fontId="0" fillId="0" borderId="0" xfId="2" applyNumberFormat="1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0" fillId="0" borderId="13" xfId="0" applyFont="1" applyBorder="1"/>
    <xf numFmtId="0" fontId="19" fillId="0" borderId="13" xfId="0" applyFont="1" applyBorder="1"/>
    <xf numFmtId="0" fontId="22" fillId="0" borderId="0" xfId="0" applyFont="1"/>
    <xf numFmtId="0" fontId="0" fillId="0" borderId="2" xfId="0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13" xfId="0" applyFont="1" applyBorder="1"/>
    <xf numFmtId="0" fontId="0" fillId="0" borderId="20" xfId="0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5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8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1" fillId="0" borderId="13" xfId="0" applyFont="1" applyBorder="1"/>
    <xf numFmtId="1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1" fillId="0" borderId="14" xfId="0" applyFont="1" applyBorder="1"/>
    <xf numFmtId="0" fontId="21" fillId="0" borderId="2" xfId="0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21" fillId="0" borderId="14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31" fillId="0" borderId="2" xfId="3" applyFont="1" applyBorder="1"/>
    <xf numFmtId="0" fontId="21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3" xfId="0" applyFont="1" applyBorder="1"/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4" fillId="0" borderId="3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187848</xdr:colOff>
      <xdr:row>2</xdr:row>
      <xdr:rowOff>148441</xdr:rowOff>
    </xdr:to>
    <xdr:pic>
      <xdr:nvPicPr>
        <xdr:cNvPr id="2" name="Image1">
          <a:extLst>
            <a:ext uri="{FF2B5EF4-FFF2-40B4-BE49-F238E27FC236}">
              <a16:creationId xmlns:a16="http://schemas.microsoft.com/office/drawing/2014/main" id="{EBC67CC6-3FAE-075D-8723-C38E3B0B72AB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96647" y="2801471"/>
          <a:ext cx="6119495" cy="52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6B7A-EFA0-4842-A231-D68420DA45DC}">
  <sheetPr>
    <pageSetUpPr fitToPage="1"/>
  </sheetPr>
  <dimension ref="A1:GQ192"/>
  <sheetViews>
    <sheetView tabSelected="1" topLeftCell="A7" zoomScale="85" zoomScaleNormal="85" workbookViewId="0">
      <selection activeCell="Q14" sqref="Q14"/>
    </sheetView>
  </sheetViews>
  <sheetFormatPr baseColWidth="10" defaultColWidth="11.453125" defaultRowHeight="14.5" x14ac:dyDescent="0.35"/>
  <cols>
    <col min="1" max="1" width="5.81640625" style="41" customWidth="1"/>
    <col min="2" max="2" width="13.26953125" style="41" customWidth="1"/>
    <col min="3" max="3" width="9.54296875" style="41" customWidth="1"/>
    <col min="4" max="4" width="6.08984375" style="41" customWidth="1"/>
    <col min="5" max="5" width="11.453125" style="41" customWidth="1"/>
    <col min="6" max="6" width="11.08984375" style="41" customWidth="1"/>
    <col min="7" max="7" width="4.1796875" style="41" customWidth="1"/>
    <col min="8" max="8" width="9.6328125" style="41" customWidth="1"/>
    <col min="9" max="9" width="9.08984375" style="41" customWidth="1"/>
    <col min="10" max="10" width="10.6328125" style="41" customWidth="1"/>
    <col min="11" max="11" width="9.7265625" style="41" customWidth="1"/>
    <col min="12" max="12" width="10.81640625" style="41" customWidth="1"/>
    <col min="13" max="13" width="4.54296875" style="41" customWidth="1"/>
    <col min="14" max="14" width="5.54296875" style="41" customWidth="1"/>
    <col min="15" max="15" width="5.90625" style="41" customWidth="1"/>
    <col min="16" max="19" width="11.453125" style="41"/>
    <col min="20" max="20" width="11.6328125" style="41" customWidth="1"/>
    <col min="21" max="22" width="11.453125" style="41"/>
    <col min="23" max="23" width="5.36328125" style="41" customWidth="1"/>
    <col min="24" max="24" width="6.453125" style="41" customWidth="1"/>
    <col min="25" max="31" width="11.453125" style="41"/>
    <col min="32" max="32" width="5.453125" style="41" customWidth="1"/>
    <col min="33" max="33" width="4.6328125" style="41" customWidth="1"/>
    <col min="34" max="40" width="11.453125" style="41"/>
    <col min="41" max="41" width="5.54296875" style="41" customWidth="1"/>
    <col min="42" max="42" width="6" style="41" customWidth="1"/>
    <col min="43" max="49" width="11.453125" style="41"/>
    <col min="50" max="50" width="5" style="41" customWidth="1"/>
    <col min="51" max="51" width="5.54296875" style="41" customWidth="1"/>
    <col min="52" max="58" width="11.453125" style="41"/>
    <col min="59" max="59" width="7" style="41" customWidth="1"/>
    <col min="60" max="60" width="4.90625" style="41" customWidth="1"/>
    <col min="61" max="68" width="11.453125" style="41"/>
    <col min="69" max="69" width="4.90625" style="41" customWidth="1"/>
    <col min="70" max="82" width="11.453125" style="41"/>
    <col min="83" max="83" width="5.36328125" style="42" customWidth="1"/>
    <col min="84" max="90" width="11.453125" style="41"/>
    <col min="91" max="91" width="5.90625" style="41" customWidth="1"/>
    <col min="92" max="92" width="5.36328125" style="42" customWidth="1"/>
    <col min="93" max="99" width="11.453125" style="41"/>
    <col min="100" max="100" width="5.90625" style="41" customWidth="1"/>
    <col min="101" max="101" width="5.08984375" style="42" customWidth="1"/>
    <col min="102" max="108" width="11.453125" style="41"/>
    <col min="109" max="109" width="5.90625" style="41" customWidth="1"/>
    <col min="110" max="110" width="5.453125" style="42" customWidth="1"/>
    <col min="111" max="113" width="11.453125" style="41"/>
    <col min="114" max="114" width="12" style="41" customWidth="1"/>
    <col min="115" max="117" width="11.453125" style="41"/>
    <col min="118" max="118" width="5.90625" style="41" customWidth="1"/>
    <col min="119" max="119" width="5" style="42" customWidth="1"/>
    <col min="120" max="126" width="11.453125" style="41"/>
    <col min="127" max="127" width="5" style="41" customWidth="1"/>
    <col min="128" max="128" width="5.36328125" style="41" customWidth="1"/>
    <col min="129" max="135" width="11.453125" style="41"/>
    <col min="136" max="136" width="5.54296875" style="41" customWidth="1"/>
    <col min="137" max="137" width="5.90625" style="41" customWidth="1"/>
    <col min="138" max="141" width="11.453125" style="41"/>
    <col min="142" max="142" width="11.6328125" style="41" customWidth="1"/>
    <col min="143" max="144" width="11.453125" style="41"/>
    <col min="145" max="145" width="5.36328125" style="41" customWidth="1"/>
    <col min="146" max="146" width="6.453125" style="41" customWidth="1"/>
    <col min="147" max="153" width="11.453125" style="41"/>
    <col min="154" max="154" width="5.453125" style="41" customWidth="1"/>
    <col min="155" max="155" width="4.6328125" style="41" customWidth="1"/>
    <col min="156" max="162" width="11.453125" style="41"/>
    <col min="163" max="163" width="5.54296875" style="41" customWidth="1"/>
    <col min="164" max="164" width="6" style="41" customWidth="1"/>
    <col min="165" max="171" width="11.453125" style="41"/>
    <col min="172" max="172" width="5" style="41" customWidth="1"/>
    <col min="173" max="173" width="5.54296875" style="41" customWidth="1"/>
    <col min="174" max="180" width="11.453125" style="41"/>
    <col min="181" max="181" width="7" style="41" customWidth="1"/>
    <col min="182" max="182" width="4.90625" style="41" customWidth="1"/>
    <col min="183" max="190" width="11.453125" style="41"/>
    <col min="191" max="191" width="4.90625" style="41" customWidth="1"/>
    <col min="192" max="16384" width="11.453125" style="41"/>
  </cols>
  <sheetData>
    <row r="1" spans="1:198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CE1" s="1"/>
      <c r="CF1"/>
      <c r="CG1"/>
      <c r="CH1"/>
      <c r="CI1"/>
      <c r="CJ1"/>
      <c r="CK1"/>
      <c r="CL1"/>
      <c r="CM1"/>
      <c r="CN1" s="1"/>
      <c r="CO1"/>
      <c r="CP1"/>
      <c r="CQ1"/>
      <c r="CR1"/>
      <c r="CS1"/>
      <c r="CT1"/>
      <c r="CU1"/>
      <c r="CV1"/>
      <c r="CW1" s="1"/>
      <c r="CX1"/>
      <c r="CY1"/>
      <c r="CZ1"/>
      <c r="DA1"/>
      <c r="DB1"/>
      <c r="DC1"/>
      <c r="DD1"/>
      <c r="DE1"/>
      <c r="DF1" s="1"/>
      <c r="DG1"/>
      <c r="DH1"/>
      <c r="DI1"/>
      <c r="DJ1"/>
      <c r="DK1"/>
      <c r="DL1"/>
      <c r="DM1"/>
      <c r="DN1"/>
      <c r="DO1" s="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</row>
    <row r="2" spans="1:198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CE2" s="1"/>
      <c r="CF2"/>
      <c r="CG2"/>
      <c r="CH2"/>
      <c r="CI2"/>
      <c r="CJ2"/>
      <c r="CK2"/>
      <c r="CL2"/>
      <c r="CM2"/>
      <c r="CN2" s="1"/>
      <c r="CO2"/>
      <c r="CP2"/>
      <c r="CQ2"/>
      <c r="CR2"/>
      <c r="CS2"/>
      <c r="CT2"/>
      <c r="CU2"/>
      <c r="CV2"/>
      <c r="CW2" s="1"/>
      <c r="CX2"/>
      <c r="CY2"/>
      <c r="CZ2"/>
      <c r="DA2"/>
      <c r="DB2"/>
      <c r="DC2"/>
      <c r="DD2"/>
      <c r="DE2"/>
      <c r="DF2" s="1"/>
      <c r="DG2"/>
      <c r="DH2"/>
      <c r="DI2"/>
      <c r="DJ2"/>
      <c r="DK2"/>
      <c r="DL2"/>
      <c r="DM2"/>
      <c r="DN2"/>
      <c r="DO2" s="1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</row>
    <row r="3" spans="1:198" x14ac:dyDescent="0.35">
      <c r="A3"/>
      <c r="B3"/>
      <c r="C3"/>
      <c r="D3"/>
      <c r="E3" s="1"/>
      <c r="F3" s="1"/>
      <c r="G3" s="1"/>
      <c r="H3" s="1"/>
      <c r="I3" s="1"/>
      <c r="J3" s="1"/>
      <c r="K3" s="1"/>
      <c r="L3" s="1"/>
      <c r="M3" s="1"/>
      <c r="N3"/>
      <c r="O3"/>
      <c r="P3" s="1"/>
      <c r="Q3" s="1"/>
      <c r="R3" s="1"/>
      <c r="S3" s="1"/>
      <c r="T3" s="1"/>
      <c r="U3" s="1"/>
      <c r="V3" s="1"/>
      <c r="W3"/>
      <c r="X3"/>
      <c r="Y3" s="1"/>
      <c r="Z3" s="1"/>
      <c r="AA3" s="1"/>
      <c r="AB3" s="1"/>
      <c r="AC3" s="1"/>
      <c r="AD3" s="1"/>
      <c r="AE3" s="1"/>
      <c r="AF3"/>
      <c r="AG3"/>
      <c r="AH3" s="1"/>
      <c r="AI3" s="1"/>
      <c r="AJ3" s="1"/>
      <c r="AK3" s="1"/>
      <c r="AL3" s="1"/>
      <c r="AM3" s="1"/>
      <c r="AN3" s="1"/>
      <c r="AO3"/>
      <c r="AP3"/>
      <c r="AQ3" s="1"/>
      <c r="AR3" s="1"/>
      <c r="AS3" s="1"/>
      <c r="AT3" s="1"/>
      <c r="AU3" s="1"/>
      <c r="AV3" s="1"/>
      <c r="AW3" s="1"/>
      <c r="AX3"/>
      <c r="AY3"/>
      <c r="AZ3" s="1"/>
      <c r="BA3" s="1"/>
      <c r="BB3" s="1"/>
      <c r="BC3" s="1"/>
      <c r="BD3" s="1"/>
      <c r="BE3" s="1"/>
      <c r="BF3" s="1"/>
      <c r="BG3"/>
      <c r="BH3"/>
      <c r="BI3" s="1"/>
      <c r="BJ3" s="1"/>
      <c r="BK3" s="1"/>
      <c r="BL3" s="1"/>
      <c r="BM3" s="1"/>
      <c r="BN3" s="1"/>
      <c r="BO3" s="1"/>
      <c r="BP3"/>
      <c r="BQ3"/>
      <c r="BR3"/>
      <c r="BS3"/>
      <c r="BT3"/>
      <c r="BU3"/>
      <c r="BV3"/>
      <c r="BW3"/>
      <c r="BX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</row>
    <row r="4" spans="1:198" x14ac:dyDescent="0.35">
      <c r="A4" s="1"/>
      <c r="B4" s="1"/>
      <c r="C4"/>
      <c r="D4"/>
      <c r="E4" s="1"/>
      <c r="F4" s="1"/>
      <c r="G4" s="1"/>
      <c r="H4" s="1"/>
      <c r="I4" s="1"/>
      <c r="J4" s="1"/>
      <c r="K4" s="1"/>
      <c r="L4" s="1"/>
      <c r="M4" s="1"/>
      <c r="N4"/>
      <c r="O4"/>
      <c r="P4" s="1"/>
      <c r="Q4" s="1"/>
      <c r="R4" s="1"/>
      <c r="S4" s="1"/>
      <c r="T4" s="1"/>
      <c r="U4" s="1"/>
      <c r="V4" s="1"/>
      <c r="W4"/>
      <c r="X4"/>
      <c r="Y4" s="1"/>
      <c r="Z4" s="1"/>
      <c r="AA4" s="1"/>
      <c r="AB4" s="1"/>
      <c r="AC4" s="1"/>
      <c r="AD4" s="1"/>
      <c r="AE4" s="1"/>
      <c r="AF4"/>
      <c r="AG4"/>
      <c r="AH4" s="1"/>
      <c r="AI4" s="1"/>
      <c r="AJ4" s="1"/>
      <c r="AK4" s="1"/>
      <c r="AL4" s="1"/>
      <c r="AM4" s="1"/>
      <c r="AN4" s="1"/>
      <c r="AO4"/>
      <c r="AP4"/>
      <c r="AQ4" s="1"/>
      <c r="AR4" s="1"/>
      <c r="AS4" s="1"/>
      <c r="AT4" s="1"/>
      <c r="AU4" s="1"/>
      <c r="AV4" s="1"/>
      <c r="AW4" s="1"/>
      <c r="AX4"/>
      <c r="AY4"/>
      <c r="AZ4" s="1"/>
      <c r="BA4" s="1"/>
      <c r="BB4" s="1"/>
      <c r="BC4" s="1"/>
      <c r="BD4" s="1"/>
      <c r="BE4" s="1"/>
      <c r="BF4" s="1"/>
      <c r="BG4"/>
      <c r="BH4"/>
      <c r="BI4" s="1"/>
      <c r="BJ4" s="1"/>
      <c r="BK4" s="1"/>
      <c r="BL4" s="1"/>
      <c r="BM4" s="1"/>
      <c r="BN4" s="1"/>
      <c r="BO4" s="1"/>
      <c r="BP4" s="1"/>
      <c r="BQ4"/>
      <c r="BR4" s="1"/>
      <c r="BS4" s="1"/>
      <c r="BT4" s="1"/>
      <c r="BU4" s="1"/>
      <c r="BV4" s="1"/>
      <c r="BW4" s="1"/>
      <c r="BX4" s="1"/>
      <c r="CE4"/>
      <c r="CF4" s="1"/>
      <c r="CG4" s="1"/>
      <c r="CH4" s="1"/>
      <c r="CI4" s="1"/>
      <c r="CJ4" s="1"/>
      <c r="CK4" s="1"/>
      <c r="CL4" s="1"/>
      <c r="CM4"/>
      <c r="CN4"/>
      <c r="CO4" s="1"/>
      <c r="CP4" s="1"/>
      <c r="CQ4" s="1"/>
      <c r="CR4" s="1"/>
      <c r="CS4" s="1"/>
      <c r="CT4" s="1"/>
      <c r="CU4" s="1"/>
      <c r="CV4"/>
      <c r="CW4"/>
      <c r="CX4" s="1"/>
      <c r="CY4" s="1"/>
      <c r="CZ4" s="1"/>
      <c r="DA4" s="1"/>
      <c r="DB4" s="1"/>
      <c r="DC4" s="1"/>
      <c r="DD4" s="1"/>
      <c r="DE4"/>
      <c r="DF4"/>
      <c r="DG4" s="1"/>
      <c r="DH4" s="1"/>
      <c r="DI4" s="1"/>
      <c r="DJ4" s="1"/>
      <c r="DK4" s="1"/>
      <c r="DL4" s="1"/>
      <c r="DM4" s="1"/>
      <c r="DN4"/>
      <c r="DO4"/>
      <c r="DP4" s="1"/>
      <c r="DQ4" s="1"/>
      <c r="DR4" s="1"/>
      <c r="DS4" s="1"/>
      <c r="DT4" s="1"/>
      <c r="DU4" s="1"/>
      <c r="DV4" s="1"/>
      <c r="DW4"/>
      <c r="DX4"/>
      <c r="DY4" s="1"/>
      <c r="DZ4" s="1"/>
      <c r="EA4" s="1"/>
      <c r="EB4" s="1"/>
      <c r="EC4" s="1"/>
      <c r="ED4" s="1"/>
      <c r="EE4" s="1"/>
      <c r="EF4"/>
      <c r="EG4"/>
      <c r="EH4" s="1"/>
      <c r="EI4" s="1"/>
      <c r="EJ4" s="1"/>
      <c r="EK4" s="1"/>
      <c r="EL4" s="1"/>
      <c r="EM4" s="1"/>
      <c r="EN4" s="1"/>
      <c r="EO4"/>
      <c r="EP4"/>
      <c r="EQ4" s="1"/>
      <c r="ER4" s="1"/>
      <c r="ES4" s="1"/>
      <c r="ET4" s="1"/>
      <c r="EU4" s="1"/>
      <c r="EV4" s="1"/>
      <c r="EW4" s="1"/>
      <c r="EX4"/>
      <c r="EY4"/>
      <c r="EZ4" s="1"/>
      <c r="FA4" s="1"/>
      <c r="FB4" s="1"/>
      <c r="FC4" s="1"/>
      <c r="FD4" s="1"/>
      <c r="FE4" s="1"/>
      <c r="FF4" s="1"/>
      <c r="FG4"/>
      <c r="FH4"/>
      <c r="FI4" s="1"/>
      <c r="FJ4" s="1"/>
      <c r="FK4" s="1"/>
      <c r="FL4" s="1"/>
      <c r="FM4" s="1"/>
      <c r="FN4" s="1"/>
      <c r="FO4" s="1"/>
      <c r="FP4"/>
      <c r="FQ4"/>
      <c r="FR4" s="1"/>
      <c r="FS4" s="1"/>
      <c r="FT4" s="1"/>
      <c r="FU4" s="1"/>
      <c r="FV4" s="1"/>
      <c r="FW4" s="1"/>
      <c r="FX4" s="1"/>
      <c r="FY4"/>
      <c r="FZ4"/>
      <c r="GA4" s="1"/>
      <c r="GB4" s="1"/>
      <c r="GC4" s="1"/>
      <c r="GD4" s="1"/>
      <c r="GE4" s="1"/>
      <c r="GF4" s="1"/>
      <c r="GG4" s="1"/>
      <c r="GH4" s="1"/>
      <c r="GI4"/>
      <c r="GJ4" s="1"/>
      <c r="GK4" s="1"/>
      <c r="GL4" s="1"/>
      <c r="GM4" s="1"/>
      <c r="GN4" s="1"/>
      <c r="GO4" s="1"/>
      <c r="GP4" s="1"/>
    </row>
    <row r="5" spans="1:198" ht="25.5" thickBot="1" x14ac:dyDescent="0.55000000000000004">
      <c r="A5" s="1"/>
      <c r="B5" s="126"/>
      <c r="C5" s="127"/>
      <c r="D5" s="128"/>
      <c r="E5" s="128" t="s">
        <v>20098</v>
      </c>
      <c r="F5" s="128"/>
      <c r="G5" s="127"/>
      <c r="H5" s="129"/>
      <c r="I5" s="127"/>
      <c r="J5" s="127"/>
      <c r="K5" s="127"/>
      <c r="L5" s="12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 s="1"/>
      <c r="BQ5"/>
      <c r="BR5" s="1"/>
      <c r="BS5" s="1"/>
      <c r="BT5" s="1"/>
      <c r="BU5" s="1"/>
      <c r="BV5" s="1"/>
      <c r="BW5" s="1"/>
      <c r="BX5" s="1"/>
      <c r="CE5"/>
      <c r="CF5" s="1"/>
      <c r="CG5" s="1"/>
      <c r="CH5" s="1"/>
      <c r="CI5" s="1"/>
      <c r="CJ5" s="1"/>
      <c r="CK5" s="1"/>
      <c r="CL5" s="1"/>
      <c r="CM5"/>
      <c r="CN5"/>
      <c r="CO5" s="1"/>
      <c r="CP5" s="1"/>
      <c r="CQ5" s="1"/>
      <c r="CR5" s="1"/>
      <c r="CS5" s="1"/>
      <c r="CT5" s="1"/>
      <c r="CU5" s="1"/>
      <c r="CV5"/>
      <c r="CW5"/>
      <c r="CX5" s="1"/>
      <c r="CY5" s="1"/>
      <c r="CZ5" s="1"/>
      <c r="DA5" s="1"/>
      <c r="DB5" s="1"/>
      <c r="DC5" s="1"/>
      <c r="DD5" s="1"/>
      <c r="DE5"/>
      <c r="DF5"/>
      <c r="DG5" s="1"/>
      <c r="DH5" s="1"/>
      <c r="DI5" s="1"/>
      <c r="DJ5" s="1"/>
      <c r="DK5" s="1"/>
      <c r="DL5" s="1"/>
      <c r="DM5" s="1"/>
      <c r="DN5"/>
      <c r="DO5"/>
      <c r="DP5" s="1"/>
      <c r="DQ5" s="1"/>
      <c r="DR5" s="1"/>
      <c r="DS5" s="1"/>
      <c r="DT5" s="1"/>
      <c r="DU5" s="1"/>
      <c r="DV5" s="1"/>
      <c r="DW5"/>
      <c r="DX5"/>
      <c r="DY5" s="1"/>
      <c r="DZ5" s="1"/>
      <c r="EA5" s="1"/>
      <c r="EB5" s="1"/>
      <c r="EC5" s="1"/>
      <c r="ED5" s="1"/>
      <c r="EE5" s="1"/>
      <c r="EF5"/>
      <c r="EG5"/>
      <c r="EH5" s="1"/>
      <c r="EI5" s="1"/>
      <c r="EJ5" s="1"/>
      <c r="EK5" s="1"/>
      <c r="EL5" s="1"/>
      <c r="EM5" s="1"/>
      <c r="EN5" s="1"/>
      <c r="EO5"/>
      <c r="EP5"/>
      <c r="EQ5" s="1"/>
      <c r="ER5" s="1"/>
      <c r="ES5" s="1"/>
      <c r="ET5" s="1"/>
      <c r="EU5" s="1"/>
      <c r="EV5" s="1"/>
      <c r="EW5" s="1"/>
      <c r="EX5"/>
      <c r="EY5"/>
      <c r="EZ5" s="1"/>
      <c r="FA5" s="1"/>
      <c r="FB5" s="1"/>
      <c r="FC5" s="1"/>
      <c r="FD5" s="1"/>
      <c r="FE5" s="1"/>
      <c r="FF5" s="1"/>
      <c r="FG5"/>
      <c r="FH5"/>
      <c r="FI5" s="1"/>
      <c r="FJ5" s="1"/>
      <c r="FK5" s="1"/>
      <c r="FL5" s="1"/>
      <c r="FM5" s="1"/>
      <c r="FN5" s="1"/>
      <c r="FO5" s="1"/>
      <c r="FP5"/>
      <c r="FQ5"/>
      <c r="FR5" s="1"/>
      <c r="FS5" s="1"/>
      <c r="FT5" s="1"/>
      <c r="FU5" s="1"/>
      <c r="FV5" s="1"/>
      <c r="FW5" s="1"/>
      <c r="FX5" s="1"/>
      <c r="FY5"/>
      <c r="FZ5"/>
      <c r="GA5" s="1"/>
      <c r="GB5" s="1"/>
      <c r="GC5" s="1"/>
      <c r="GD5" s="1"/>
      <c r="GE5" s="1"/>
      <c r="GF5" s="1"/>
      <c r="GG5" s="1"/>
      <c r="GH5" s="1"/>
      <c r="GI5"/>
      <c r="GJ5" s="1"/>
      <c r="GK5" s="1"/>
      <c r="GL5" s="1"/>
      <c r="GM5" s="1"/>
      <c r="GN5" s="1"/>
      <c r="GO5" s="1"/>
      <c r="GP5" s="1"/>
    </row>
    <row r="6" spans="1:198" ht="15" thickTop="1" x14ac:dyDescent="0.35">
      <c r="A6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CE6" s="1"/>
      <c r="CF6"/>
      <c r="CG6"/>
      <c r="CH6"/>
      <c r="CI6"/>
      <c r="CJ6"/>
      <c r="CK6"/>
      <c r="CL6"/>
      <c r="CM6"/>
      <c r="CN6" s="1"/>
      <c r="CO6"/>
      <c r="CP6"/>
      <c r="CQ6"/>
      <c r="CR6"/>
      <c r="CS6"/>
      <c r="CT6"/>
      <c r="CU6"/>
      <c r="CV6"/>
      <c r="CW6" s="1"/>
      <c r="CX6"/>
      <c r="CY6"/>
      <c r="CZ6"/>
      <c r="DA6"/>
      <c r="DB6"/>
      <c r="DC6"/>
      <c r="DD6"/>
      <c r="DE6"/>
      <c r="DF6" s="1"/>
      <c r="DG6"/>
      <c r="DH6"/>
      <c r="DI6"/>
      <c r="DJ6"/>
      <c r="DK6"/>
      <c r="DL6"/>
      <c r="DM6" s="16"/>
      <c r="DN6"/>
      <c r="DO6" s="1"/>
      <c r="DP6" s="38"/>
      <c r="DQ6"/>
      <c r="DR6"/>
      <c r="DS6"/>
      <c r="DT6"/>
      <c r="DU6"/>
      <c r="DV6"/>
      <c r="DW6"/>
      <c r="DX6"/>
      <c r="DY6"/>
      <c r="DZ6"/>
      <c r="EA6" s="38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</row>
    <row r="7" spans="1:198" ht="24.5" customHeight="1" x14ac:dyDescent="0.5">
      <c r="A7"/>
      <c r="B7"/>
      <c r="C7"/>
      <c r="D7" s="130"/>
      <c r="E7" s="130"/>
      <c r="F7" s="130" t="s">
        <v>20118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CE7" s="1"/>
      <c r="CF7"/>
      <c r="CG7"/>
      <c r="CH7"/>
      <c r="CI7"/>
      <c r="CJ7"/>
      <c r="CK7"/>
      <c r="CL7"/>
      <c r="CM7"/>
      <c r="CN7" s="1"/>
      <c r="CO7"/>
      <c r="CP7"/>
      <c r="CQ7"/>
      <c r="CR7"/>
      <c r="CS7"/>
      <c r="CT7"/>
      <c r="CU7"/>
      <c r="CV7"/>
      <c r="CW7" s="1"/>
      <c r="CX7"/>
      <c r="CY7"/>
      <c r="CZ7"/>
      <c r="DA7"/>
      <c r="DB7"/>
      <c r="DC7"/>
      <c r="DD7"/>
      <c r="DE7"/>
      <c r="DF7" s="1"/>
      <c r="DG7"/>
      <c r="DH7"/>
      <c r="DI7"/>
      <c r="DJ7"/>
      <c r="DK7"/>
      <c r="DL7"/>
      <c r="DM7"/>
      <c r="DN7"/>
      <c r="DO7" s="1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</row>
    <row r="8" spans="1:198" ht="15" thickBot="1" x14ac:dyDescent="0.4">
      <c r="A8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CE8" s="1"/>
      <c r="CF8"/>
      <c r="CG8"/>
      <c r="CH8"/>
      <c r="CI8"/>
      <c r="CJ8"/>
      <c r="CK8"/>
      <c r="CL8"/>
      <c r="CM8"/>
      <c r="CN8" s="1"/>
      <c r="CO8"/>
      <c r="CP8"/>
      <c r="CQ8"/>
      <c r="CR8"/>
      <c r="CS8"/>
      <c r="CT8"/>
      <c r="CU8"/>
      <c r="CV8"/>
      <c r="CW8" s="1"/>
      <c r="CX8"/>
      <c r="CY8"/>
      <c r="CZ8"/>
      <c r="DA8"/>
      <c r="DB8"/>
      <c r="DC8"/>
      <c r="DD8"/>
      <c r="DE8"/>
      <c r="DF8" s="1"/>
      <c r="DG8"/>
      <c r="DH8"/>
      <c r="DI8"/>
      <c r="DJ8"/>
      <c r="DK8"/>
      <c r="DL8"/>
      <c r="DM8"/>
      <c r="DN8"/>
      <c r="DO8" s="1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</row>
    <row r="9" spans="1:198" ht="15.5" thickTop="1" thickBot="1" x14ac:dyDescent="0.4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CE9" s="1"/>
      <c r="CF9"/>
      <c r="CG9"/>
      <c r="CH9"/>
      <c r="CI9"/>
      <c r="CJ9"/>
      <c r="CK9"/>
      <c r="CL9"/>
      <c r="CM9"/>
      <c r="CN9" s="1"/>
      <c r="CO9"/>
      <c r="CP9"/>
      <c r="CQ9"/>
      <c r="CR9"/>
      <c r="CS9"/>
      <c r="CT9"/>
      <c r="CU9"/>
      <c r="CV9"/>
      <c r="CW9" s="1"/>
      <c r="CX9"/>
      <c r="CY9"/>
      <c r="CZ9"/>
      <c r="DA9"/>
      <c r="DB9"/>
      <c r="DC9"/>
      <c r="DD9"/>
      <c r="DE9"/>
      <c r="DF9" s="1"/>
      <c r="DG9"/>
      <c r="DH9"/>
      <c r="DI9"/>
      <c r="DJ9"/>
      <c r="DK9"/>
      <c r="DL9"/>
      <c r="DM9"/>
      <c r="DN9"/>
      <c r="DO9" s="1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</row>
    <row r="10" spans="1:198" s="165" customFormat="1" ht="41" customHeight="1" thickTop="1" thickBot="1" x14ac:dyDescent="0.4">
      <c r="A10" s="114"/>
      <c r="B10" s="114"/>
      <c r="C10" s="205"/>
      <c r="D10" s="205"/>
      <c r="E10" s="185"/>
      <c r="F10" s="208"/>
      <c r="G10" s="208"/>
      <c r="H10" s="187" t="s">
        <v>20109</v>
      </c>
      <c r="I10" s="188" t="s">
        <v>20106</v>
      </c>
      <c r="J10" s="188" t="s">
        <v>20107</v>
      </c>
      <c r="K10" s="188" t="s">
        <v>20110</v>
      </c>
      <c r="L10" s="189" t="s">
        <v>20108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6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</row>
    <row r="11" spans="1:198" s="165" customFormat="1" ht="31.5" customHeight="1" thickTop="1" thickBot="1" x14ac:dyDescent="0.4">
      <c r="A11" s="114"/>
      <c r="B11" s="209" t="s">
        <v>20099</v>
      </c>
      <c r="C11" s="206" t="s">
        <v>20102</v>
      </c>
      <c r="D11" s="207"/>
      <c r="E11" s="199" t="s">
        <v>16</v>
      </c>
      <c r="F11" s="199" t="s">
        <v>20103</v>
      </c>
      <c r="G11" s="199"/>
      <c r="H11" s="190" t="s">
        <v>20111</v>
      </c>
      <c r="I11" s="190" t="s">
        <v>20112</v>
      </c>
      <c r="J11" s="190" t="s">
        <v>20113</v>
      </c>
      <c r="K11" s="190" t="s">
        <v>20114</v>
      </c>
      <c r="L11" s="191" t="s">
        <v>20115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64"/>
      <c r="BT11" s="114"/>
      <c r="BU11" s="114"/>
      <c r="BV11" s="114"/>
      <c r="BW11" s="114"/>
      <c r="BX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66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64"/>
      <c r="GC11" s="114"/>
      <c r="GD11" s="114"/>
      <c r="GE11" s="114"/>
      <c r="GF11" s="114"/>
      <c r="GG11" s="114"/>
      <c r="GH11" s="114"/>
      <c r="GI11" s="114"/>
      <c r="GJ11" s="114"/>
      <c r="GK11" s="164"/>
      <c r="GL11" s="114"/>
      <c r="GM11" s="114"/>
      <c r="GN11" s="114"/>
      <c r="GO11" s="114"/>
      <c r="GP11" s="114"/>
    </row>
    <row r="12" spans="1:198" ht="35" customHeight="1" thickBot="1" x14ac:dyDescent="0.4">
      <c r="A12"/>
      <c r="B12" s="210"/>
      <c r="C12" s="211" t="s">
        <v>20101</v>
      </c>
      <c r="D12" s="212"/>
      <c r="E12" s="200"/>
      <c r="F12" s="198" t="s">
        <v>20104</v>
      </c>
      <c r="G12" s="198"/>
      <c r="H12" s="193" t="s">
        <v>20113</v>
      </c>
      <c r="I12" s="193" t="s">
        <v>20114</v>
      </c>
      <c r="J12" s="193" t="s">
        <v>20115</v>
      </c>
      <c r="K12" s="193" t="s">
        <v>20116</v>
      </c>
      <c r="L12" s="194" t="s">
        <v>20117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CE12" s="1"/>
      <c r="CF12"/>
      <c r="CG12"/>
      <c r="CH12"/>
      <c r="CI12"/>
      <c r="CJ12"/>
      <c r="CK12"/>
      <c r="CL12"/>
      <c r="CM12"/>
      <c r="CN12" s="1"/>
      <c r="CO12"/>
      <c r="CP12"/>
      <c r="CQ12"/>
      <c r="CR12"/>
      <c r="CS12"/>
      <c r="CT12"/>
      <c r="CU12"/>
      <c r="CV12"/>
      <c r="CW12" s="1"/>
      <c r="CX12"/>
      <c r="CY12"/>
      <c r="CZ12"/>
      <c r="DA12"/>
      <c r="DB12"/>
      <c r="DC12"/>
      <c r="DD12"/>
      <c r="DE12"/>
      <c r="DF12" s="1"/>
      <c r="DG12"/>
      <c r="DH12"/>
      <c r="DI12"/>
      <c r="DJ12"/>
      <c r="DK12"/>
      <c r="DL12"/>
      <c r="DM12"/>
      <c r="DN12"/>
      <c r="DO12" s="1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</row>
    <row r="13" spans="1:198" ht="38.5" customHeight="1" thickBot="1" x14ac:dyDescent="0.55000000000000004">
      <c r="A13"/>
      <c r="B13" s="196" t="s">
        <v>20100</v>
      </c>
      <c r="C13" s="186"/>
      <c r="D13" s="186"/>
      <c r="E13" s="192" t="s">
        <v>15</v>
      </c>
      <c r="F13" s="197" t="s">
        <v>20105</v>
      </c>
      <c r="G13" s="197"/>
      <c r="H13" s="193" t="s">
        <v>20113</v>
      </c>
      <c r="I13" s="193" t="s">
        <v>20114</v>
      </c>
      <c r="J13" s="193" t="s">
        <v>20115</v>
      </c>
      <c r="K13" s="193" t="s">
        <v>20116</v>
      </c>
      <c r="L13" s="194" t="s">
        <v>20117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CE13" s="1"/>
      <c r="CF13"/>
      <c r="CG13"/>
      <c r="CH13"/>
      <c r="CI13"/>
      <c r="CJ13"/>
      <c r="CK13"/>
      <c r="CL13"/>
      <c r="CM13"/>
      <c r="CN13" s="1"/>
      <c r="CO13"/>
      <c r="CP13"/>
      <c r="CQ13"/>
      <c r="CR13"/>
      <c r="CS13"/>
      <c r="CT13"/>
      <c r="CU13"/>
      <c r="CV13"/>
      <c r="CW13" s="1"/>
      <c r="CX13"/>
      <c r="CY13"/>
      <c r="CZ13"/>
      <c r="DA13"/>
      <c r="DB13"/>
      <c r="DC13"/>
      <c r="DD13"/>
      <c r="DE13"/>
      <c r="DF13" s="1"/>
      <c r="DG13"/>
      <c r="DH13"/>
      <c r="DI13"/>
      <c r="DJ13"/>
      <c r="DK13"/>
      <c r="DL13"/>
      <c r="DM13"/>
      <c r="DN13"/>
      <c r="DO13" s="1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</row>
    <row r="14" spans="1:198" ht="13" customHeight="1" thickTop="1" thickBot="1" x14ac:dyDescent="0.45">
      <c r="A14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/>
      <c r="N14" s="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CE14" s="1"/>
      <c r="CF14"/>
      <c r="CG14"/>
      <c r="CH14"/>
      <c r="CI14"/>
      <c r="CJ14"/>
      <c r="CK14"/>
      <c r="CL14"/>
      <c r="CM14"/>
      <c r="CN14" s="1"/>
      <c r="CO14"/>
      <c r="CP14"/>
      <c r="CQ14"/>
      <c r="CR14"/>
      <c r="CS14"/>
      <c r="CT14"/>
      <c r="CU14"/>
      <c r="CV14"/>
      <c r="CW14" s="1"/>
      <c r="CX14"/>
      <c r="CY14"/>
      <c r="CZ14"/>
      <c r="DA14"/>
      <c r="DB14"/>
      <c r="DC14"/>
      <c r="DD14"/>
      <c r="DE14"/>
      <c r="DF14" s="1"/>
      <c r="DG14"/>
      <c r="DH14"/>
      <c r="DI14"/>
      <c r="DJ14"/>
      <c r="DK14"/>
      <c r="DL14"/>
      <c r="DM14"/>
      <c r="DN14"/>
      <c r="DO14" s="1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 s="1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</row>
    <row r="15" spans="1:198" ht="34.5" customHeight="1" thickTop="1" x14ac:dyDescent="0.35">
      <c r="A15"/>
      <c r="B15" s="144" t="s">
        <v>20067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3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CE15" s="1"/>
      <c r="CF15"/>
      <c r="CG15"/>
      <c r="CH15"/>
      <c r="CI15"/>
      <c r="CJ15"/>
      <c r="CK15"/>
      <c r="CL15"/>
      <c r="CM15"/>
      <c r="CN15" s="1"/>
      <c r="CO15"/>
      <c r="CP15"/>
      <c r="CQ15"/>
      <c r="CR15"/>
      <c r="CS15"/>
      <c r="CT15"/>
      <c r="CU15"/>
      <c r="CV15"/>
      <c r="CW15" s="1"/>
      <c r="CX15"/>
      <c r="CY15"/>
      <c r="CZ15"/>
      <c r="DA15"/>
      <c r="DB15"/>
      <c r="DC15"/>
      <c r="DD15"/>
      <c r="DE15"/>
      <c r="DF15" s="1"/>
      <c r="DG15"/>
      <c r="DH15"/>
      <c r="DI15"/>
      <c r="DJ15"/>
      <c r="DK15"/>
      <c r="DL15"/>
      <c r="DM15"/>
      <c r="DN15"/>
      <c r="DO15" s="1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</row>
    <row r="16" spans="1:198" x14ac:dyDescent="0.35">
      <c r="A16"/>
      <c r="B16" s="135"/>
      <c r="C16"/>
      <c r="D16"/>
      <c r="E16"/>
      <c r="F16"/>
      <c r="G16"/>
      <c r="H16"/>
      <c r="I16"/>
      <c r="J16"/>
      <c r="K16"/>
      <c r="L16" s="13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CE16" s="1"/>
      <c r="CF16"/>
      <c r="CG16"/>
      <c r="CH16"/>
      <c r="CI16"/>
      <c r="CJ16"/>
      <c r="CK16"/>
      <c r="CL16"/>
      <c r="CM16"/>
      <c r="CN16" s="1"/>
      <c r="CO16"/>
      <c r="CP16"/>
      <c r="CQ16"/>
      <c r="CR16"/>
      <c r="CS16"/>
      <c r="CT16"/>
      <c r="CU16"/>
      <c r="CV16"/>
      <c r="CW16" s="1"/>
      <c r="CX16"/>
      <c r="CY16"/>
      <c r="CZ16"/>
      <c r="DA16"/>
      <c r="DB16"/>
      <c r="DC16"/>
      <c r="DD16"/>
      <c r="DE16"/>
      <c r="DF16" s="1"/>
      <c r="DG16"/>
      <c r="DH16"/>
      <c r="DI16"/>
      <c r="DJ16"/>
      <c r="DK16"/>
      <c r="DL16"/>
      <c r="DM16"/>
      <c r="DN16"/>
      <c r="DO16" s="1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</row>
    <row r="17" spans="1:198" ht="21.5" customHeight="1" x14ac:dyDescent="0.4">
      <c r="A17"/>
      <c r="B17" s="145" t="s">
        <v>20071</v>
      </c>
      <c r="C17" s="167"/>
      <c r="D17" s="167"/>
      <c r="E17" s="167"/>
      <c r="F17" s="140"/>
      <c r="G17" s="140"/>
      <c r="H17" s="147" t="s">
        <v>20072</v>
      </c>
      <c r="I17" s="167"/>
      <c r="J17" s="167"/>
      <c r="K17" s="133"/>
      <c r="L17" s="16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CE17" s="1"/>
      <c r="CF17"/>
      <c r="CG17"/>
      <c r="CH17"/>
      <c r="CI17"/>
      <c r="CJ17"/>
      <c r="CK17"/>
      <c r="CL17"/>
      <c r="CM17"/>
      <c r="CN17" s="1"/>
      <c r="CO17"/>
      <c r="CP17"/>
      <c r="CQ17"/>
      <c r="CR17"/>
      <c r="CS17"/>
      <c r="CT17"/>
      <c r="CU17"/>
      <c r="CV17"/>
      <c r="CW17" s="1"/>
      <c r="CX17"/>
      <c r="CY17"/>
      <c r="CZ17"/>
      <c r="DA17"/>
      <c r="DB17"/>
      <c r="DC17"/>
      <c r="DD17"/>
      <c r="DE17"/>
      <c r="DF17" s="1"/>
      <c r="DG17"/>
      <c r="DH17"/>
      <c r="DI17"/>
      <c r="DJ17"/>
      <c r="DK17"/>
      <c r="DL17"/>
      <c r="DM17"/>
      <c r="DN17"/>
      <c r="DO17" s="1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</row>
    <row r="18" spans="1:198" ht="22" customHeight="1" x14ac:dyDescent="0.4">
      <c r="A18"/>
      <c r="B18" s="145" t="s">
        <v>20068</v>
      </c>
      <c r="C18" s="168"/>
      <c r="D18" s="168"/>
      <c r="E18" s="132"/>
      <c r="F18" s="141"/>
      <c r="G18" s="141"/>
      <c r="H18" s="148" t="s">
        <v>20092</v>
      </c>
      <c r="I18" s="141"/>
      <c r="J18" s="141"/>
      <c r="K18" s="131"/>
      <c r="L18" s="170"/>
      <c r="M18" s="1"/>
      <c r="N18"/>
      <c r="O18"/>
      <c r="P18" s="1"/>
      <c r="Q18" s="1"/>
      <c r="R18" s="1"/>
      <c r="S18" s="1"/>
      <c r="T18" s="1"/>
      <c r="U18" s="1"/>
      <c r="V18" s="1"/>
      <c r="W18"/>
      <c r="X18"/>
      <c r="Y18" s="1"/>
      <c r="Z18" s="1"/>
      <c r="AA18" s="1"/>
      <c r="AB18" s="1"/>
      <c r="AC18" s="1"/>
      <c r="AD18" s="1"/>
      <c r="AE18" s="1"/>
      <c r="AF18"/>
      <c r="AG18"/>
      <c r="AH18" s="1"/>
      <c r="AI18" s="1"/>
      <c r="AJ18" s="1"/>
      <c r="AK18" s="1"/>
      <c r="AL18" s="1"/>
      <c r="AM18" s="1"/>
      <c r="AN18" s="1"/>
      <c r="AO18"/>
      <c r="AP18"/>
      <c r="AQ18" s="1"/>
      <c r="AR18" s="1"/>
      <c r="AS18" s="1"/>
      <c r="AT18" s="1"/>
      <c r="AU18" s="1"/>
      <c r="AV18" s="1"/>
      <c r="AW18" s="1"/>
      <c r="AX18"/>
      <c r="AY18"/>
      <c r="AZ18" s="1"/>
      <c r="BA18" s="1"/>
      <c r="BB18" s="1"/>
      <c r="BC18" s="1"/>
      <c r="BD18" s="1"/>
      <c r="BE18" s="1"/>
      <c r="BF18" s="1"/>
      <c r="BG18"/>
      <c r="BH18"/>
      <c r="BI18" s="1"/>
      <c r="BJ18" s="1"/>
      <c r="BK18" s="1"/>
      <c r="BL18" s="1"/>
      <c r="BM18" s="1"/>
      <c r="BN18" s="1"/>
      <c r="BO18" s="1"/>
      <c r="BP18"/>
      <c r="BQ18"/>
      <c r="BR18"/>
      <c r="BS18"/>
      <c r="BT18"/>
      <c r="BU18"/>
      <c r="BV18"/>
      <c r="BW18"/>
      <c r="BX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</row>
    <row r="19" spans="1:198" ht="22" customHeight="1" x14ac:dyDescent="0.4">
      <c r="A19" s="1"/>
      <c r="B19" s="146" t="s">
        <v>6071</v>
      </c>
      <c r="C19" s="168"/>
      <c r="D19" s="168"/>
      <c r="E19" s="132"/>
      <c r="F19" s="141"/>
      <c r="G19" s="141"/>
      <c r="H19" s="148" t="s">
        <v>20069</v>
      </c>
      <c r="I19" s="171"/>
      <c r="J19" s="171"/>
      <c r="K19" s="172"/>
      <c r="L19" s="173"/>
      <c r="M19" s="1"/>
      <c r="N19"/>
      <c r="O19"/>
      <c r="P19" s="1"/>
      <c r="Q19" s="1"/>
      <c r="R19" s="1"/>
      <c r="S19" s="1"/>
      <c r="T19" s="1"/>
      <c r="U19" s="1"/>
      <c r="V19" s="1"/>
      <c r="W19"/>
      <c r="X19"/>
      <c r="Y19" s="1"/>
      <c r="Z19" s="1"/>
      <c r="AA19" s="1"/>
      <c r="AB19" s="1"/>
      <c r="AC19" s="1"/>
      <c r="AD19" s="1"/>
      <c r="AE19" s="1"/>
      <c r="AF19"/>
      <c r="AG19"/>
      <c r="AH19" s="1"/>
      <c r="AI19" s="1"/>
      <c r="AJ19" s="1"/>
      <c r="AK19" s="1"/>
      <c r="AL19" s="1"/>
      <c r="AM19" s="1"/>
      <c r="AN19" s="1"/>
      <c r="AO19"/>
      <c r="AP19"/>
      <c r="AQ19" s="1"/>
      <c r="AR19" s="1"/>
      <c r="AS19" s="1"/>
      <c r="AT19" s="1"/>
      <c r="AU19" s="1"/>
      <c r="AV19" s="1"/>
      <c r="AW19" s="1"/>
      <c r="AX19"/>
      <c r="AY19"/>
      <c r="AZ19" s="1"/>
      <c r="BA19" s="1"/>
      <c r="BB19" s="1"/>
      <c r="BC19" s="1"/>
      <c r="BD19" s="1"/>
      <c r="BE19" s="1"/>
      <c r="BF19" s="1"/>
      <c r="BG19"/>
      <c r="BH19"/>
      <c r="BI19" s="1"/>
      <c r="BJ19" s="1"/>
      <c r="BK19" s="1"/>
      <c r="BL19" s="1"/>
      <c r="BM19" s="1"/>
      <c r="BN19" s="1"/>
      <c r="BO19" s="1"/>
      <c r="BP19" s="1"/>
      <c r="BQ19"/>
      <c r="BR19" s="1"/>
      <c r="BS19" s="1"/>
      <c r="BT19" s="1"/>
      <c r="BU19" s="1"/>
      <c r="BV19" s="1"/>
      <c r="BW19" s="1"/>
      <c r="BX19" s="1"/>
      <c r="CE19"/>
      <c r="CF19" s="1"/>
      <c r="CG19" s="1"/>
      <c r="CH19" s="1"/>
      <c r="CI19" s="1"/>
      <c r="CJ19" s="1"/>
      <c r="CK19" s="1"/>
      <c r="CL19" s="1"/>
      <c r="CM19"/>
      <c r="CN19"/>
      <c r="CO19" s="1"/>
      <c r="CP19" s="1"/>
      <c r="CQ19" s="1"/>
      <c r="CR19" s="1"/>
      <c r="CS19" s="1"/>
      <c r="CT19" s="1"/>
      <c r="CU19" s="1"/>
      <c r="CV19"/>
      <c r="CW19"/>
      <c r="CX19" s="1"/>
      <c r="CY19" s="1"/>
      <c r="CZ19" s="1"/>
      <c r="DA19" s="1"/>
      <c r="DB19" s="1"/>
      <c r="DC19" s="1"/>
      <c r="DD19" s="1"/>
      <c r="DE19"/>
      <c r="DF19"/>
      <c r="DG19" s="1"/>
      <c r="DH19" s="1"/>
      <c r="DI19" s="1"/>
      <c r="DJ19" s="1"/>
      <c r="DK19" s="1"/>
      <c r="DL19" s="1"/>
      <c r="DM19" s="1"/>
      <c r="DN19"/>
      <c r="DO19"/>
      <c r="DP19" s="1"/>
      <c r="DQ19" s="1"/>
      <c r="DR19" s="1"/>
      <c r="DS19" s="1"/>
      <c r="DT19" s="1"/>
      <c r="DU19" s="1"/>
      <c r="DV19" s="1"/>
      <c r="DW19"/>
      <c r="DX19"/>
      <c r="DY19" s="1"/>
      <c r="DZ19" s="1"/>
      <c r="EA19" s="1"/>
      <c r="EB19" s="1"/>
      <c r="EC19" s="1"/>
      <c r="ED19" s="1"/>
      <c r="EE19" s="1"/>
      <c r="EF19"/>
      <c r="EG19"/>
      <c r="EH19" s="1"/>
      <c r="EI19" s="1"/>
      <c r="EJ19" s="1"/>
      <c r="EK19" s="1"/>
      <c r="EL19" s="1"/>
      <c r="EM19" s="1"/>
      <c r="EN19" s="1"/>
      <c r="EO19"/>
      <c r="EP19"/>
      <c r="EQ19" s="1"/>
      <c r="ER19" s="1"/>
      <c r="ES19" s="1"/>
      <c r="ET19" s="1"/>
      <c r="EU19" s="1"/>
      <c r="EV19" s="1"/>
      <c r="EW19" s="1"/>
      <c r="EX19"/>
      <c r="EY19"/>
      <c r="EZ19" s="1"/>
      <c r="FA19" s="1"/>
      <c r="FB19" s="1"/>
      <c r="FC19" s="1"/>
      <c r="FD19" s="1"/>
      <c r="FE19" s="1"/>
      <c r="FF19" s="1"/>
      <c r="FG19"/>
      <c r="FH19"/>
      <c r="FI19" s="1"/>
      <c r="FJ19" s="1"/>
      <c r="FK19" s="1"/>
      <c r="FL19" s="1"/>
      <c r="FM19" s="1"/>
      <c r="FN19" s="1"/>
      <c r="FO19" s="1"/>
      <c r="FP19"/>
      <c r="FQ19"/>
      <c r="FR19" s="1"/>
      <c r="FS19" s="1"/>
      <c r="FT19" s="1"/>
      <c r="FU19" s="1"/>
      <c r="FV19" s="1"/>
      <c r="FW19" s="1"/>
      <c r="FX19" s="1"/>
      <c r="FY19"/>
      <c r="FZ19"/>
      <c r="GA19" s="1"/>
      <c r="GB19" s="1"/>
      <c r="GC19" s="1"/>
      <c r="GD19" s="1"/>
      <c r="GE19" s="1"/>
      <c r="GF19" s="1"/>
      <c r="GG19" s="1"/>
      <c r="GH19" s="1"/>
      <c r="GI19"/>
      <c r="GJ19" s="1"/>
      <c r="GK19" s="1"/>
      <c r="GL19" s="1"/>
      <c r="GM19" s="1"/>
      <c r="GN19" s="1"/>
      <c r="GO19" s="1"/>
      <c r="GP19" s="1"/>
    </row>
    <row r="20" spans="1:198" ht="21" customHeight="1" x14ac:dyDescent="0.4">
      <c r="A20" s="1"/>
      <c r="B20" s="146" t="s">
        <v>20070</v>
      </c>
      <c r="C20" s="183"/>
      <c r="D20" s="168"/>
      <c r="E20" s="168"/>
      <c r="F20" s="140"/>
      <c r="G20" s="140"/>
      <c r="H20" s="147" t="s">
        <v>20091</v>
      </c>
      <c r="I20" s="168"/>
      <c r="J20" s="168"/>
      <c r="K20" s="77"/>
      <c r="L20" s="17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116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 s="1"/>
      <c r="BQ20"/>
      <c r="BR20" s="1"/>
      <c r="BS20" s="1"/>
      <c r="BT20" s="1"/>
      <c r="BU20" s="1"/>
      <c r="BV20" s="1"/>
      <c r="BW20" s="1"/>
      <c r="BX20" s="1"/>
      <c r="CE20"/>
      <c r="CF20" s="1"/>
      <c r="CG20" s="1"/>
      <c r="CH20" s="1"/>
      <c r="CI20" s="1"/>
      <c r="CJ20" s="1"/>
      <c r="CK20" s="1"/>
      <c r="CL20" s="1"/>
      <c r="CM20"/>
      <c r="CN20"/>
      <c r="CO20" s="1"/>
      <c r="CP20" s="1"/>
      <c r="CQ20" s="1"/>
      <c r="CR20" s="1"/>
      <c r="CS20" s="1"/>
      <c r="CT20" s="1"/>
      <c r="CU20" s="1"/>
      <c r="CV20"/>
      <c r="CW20"/>
      <c r="CX20" s="1"/>
      <c r="CY20" s="1"/>
      <c r="CZ20" s="1"/>
      <c r="DA20" s="1"/>
      <c r="DB20" s="1"/>
      <c r="DC20" s="1"/>
      <c r="DD20" s="1"/>
      <c r="DE20"/>
      <c r="DF20"/>
      <c r="DG20" s="1"/>
      <c r="DH20" s="1"/>
      <c r="DI20" s="1"/>
      <c r="DJ20" s="1"/>
      <c r="DK20" s="1"/>
      <c r="DL20" s="1"/>
      <c r="DM20" s="1"/>
      <c r="DN20"/>
      <c r="DO20"/>
      <c r="DP20" s="1"/>
      <c r="DQ20" s="1"/>
      <c r="DR20" s="1"/>
      <c r="DS20" s="1"/>
      <c r="DT20" s="1"/>
      <c r="DU20" s="1"/>
      <c r="DV20" s="1"/>
      <c r="DW20"/>
      <c r="DX20"/>
      <c r="DY20" s="1"/>
      <c r="DZ20" s="1"/>
      <c r="EA20" s="1"/>
      <c r="EB20" s="1"/>
      <c r="EC20" s="1"/>
      <c r="ED20" s="1"/>
      <c r="EE20" s="1"/>
      <c r="EF20"/>
      <c r="EG20"/>
      <c r="EH20" s="1"/>
      <c r="EI20" s="1"/>
      <c r="EJ20" s="1"/>
      <c r="EK20" s="1"/>
      <c r="EL20" s="1"/>
      <c r="EM20" s="1"/>
      <c r="EN20" s="1"/>
      <c r="EO20"/>
      <c r="EP20"/>
      <c r="EQ20" s="1"/>
      <c r="ER20" s="1"/>
      <c r="ES20" s="1"/>
      <c r="ET20" s="1"/>
      <c r="EU20" s="1"/>
      <c r="EV20" s="1"/>
      <c r="EW20" s="1"/>
      <c r="EX20"/>
      <c r="EY20"/>
      <c r="EZ20" s="1"/>
      <c r="FA20" s="1"/>
      <c r="FB20" s="1"/>
      <c r="FC20" s="1"/>
      <c r="FD20" s="1"/>
      <c r="FE20" s="1"/>
      <c r="FF20" s="1"/>
      <c r="FG20"/>
      <c r="FH20"/>
      <c r="FI20" s="1"/>
      <c r="FJ20" s="1"/>
      <c r="FK20" s="1"/>
      <c r="FL20" s="1"/>
      <c r="FM20" s="1"/>
      <c r="FN20" s="1"/>
      <c r="FO20" s="1"/>
      <c r="FP20"/>
      <c r="FQ20"/>
      <c r="FR20" s="1"/>
      <c r="FS20" s="1"/>
      <c r="FT20" s="1"/>
      <c r="FU20" s="1"/>
      <c r="FV20" s="1"/>
      <c r="FW20" s="1"/>
      <c r="FX20" s="1"/>
      <c r="FY20"/>
      <c r="FZ20"/>
      <c r="GA20" s="1"/>
      <c r="GB20" s="1"/>
      <c r="GC20" s="1"/>
      <c r="GD20" s="1"/>
      <c r="GE20" s="1"/>
      <c r="GF20" s="1"/>
      <c r="GG20" s="1"/>
      <c r="GH20" s="1"/>
      <c r="GI20"/>
      <c r="GJ20" s="1"/>
      <c r="GK20" s="1"/>
      <c r="GL20" s="1"/>
      <c r="GM20" s="1"/>
      <c r="GN20" s="1"/>
      <c r="GO20" s="1"/>
      <c r="GP20" s="1"/>
    </row>
    <row r="21" spans="1:198" ht="15" thickBot="1" x14ac:dyDescent="0.4">
      <c r="A21"/>
      <c r="B21" s="137"/>
      <c r="C21" s="127"/>
      <c r="D21" s="127"/>
      <c r="E21" s="127"/>
      <c r="F21" s="127"/>
      <c r="G21" s="127"/>
      <c r="H21" s="127"/>
      <c r="I21" s="127"/>
      <c r="J21" s="127"/>
      <c r="K21" s="138"/>
      <c r="L21" s="13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 s="116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CE21" s="1"/>
      <c r="CF21"/>
      <c r="CG21"/>
      <c r="CH21"/>
      <c r="CI21"/>
      <c r="CJ21"/>
      <c r="CK21"/>
      <c r="CL21"/>
      <c r="CM21"/>
      <c r="CN21" s="1"/>
      <c r="CO21"/>
      <c r="CP21"/>
      <c r="CQ21"/>
      <c r="CR21"/>
      <c r="CS21"/>
      <c r="CT21"/>
      <c r="CU21"/>
      <c r="CV21"/>
      <c r="CW21" s="1"/>
      <c r="CX21"/>
      <c r="CY21"/>
      <c r="CZ21"/>
      <c r="DA21"/>
      <c r="DB21"/>
      <c r="DC21"/>
      <c r="DD21" s="116"/>
      <c r="DE21"/>
      <c r="DF21" s="1"/>
      <c r="DG21"/>
      <c r="DH21"/>
      <c r="DI21"/>
      <c r="DJ21"/>
      <c r="DK21"/>
      <c r="DL21"/>
      <c r="DM21"/>
      <c r="DN21"/>
      <c r="DO21" s="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 s="116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</row>
    <row r="22" spans="1:198" ht="9" customHeight="1" thickTop="1" thickBot="1" x14ac:dyDescent="0.4">
      <c r="A22"/>
      <c r="B22"/>
      <c r="C22"/>
      <c r="D22"/>
      <c r="E22"/>
      <c r="F22"/>
      <c r="G22"/>
      <c r="H22"/>
      <c r="I22"/>
      <c r="J22"/>
      <c r="K22"/>
      <c r="L22"/>
      <c r="M22" s="11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CE22" s="1"/>
      <c r="CF22"/>
      <c r="CG22"/>
      <c r="CH22"/>
      <c r="CI22"/>
      <c r="CJ22"/>
      <c r="CK22"/>
      <c r="CL22"/>
      <c r="CM22"/>
      <c r="CN22" s="1"/>
      <c r="CO22"/>
      <c r="CP22"/>
      <c r="CQ22"/>
      <c r="CR22"/>
      <c r="CS22"/>
      <c r="CT22"/>
      <c r="CU22"/>
      <c r="CV22"/>
      <c r="CW22" s="1"/>
      <c r="CX22"/>
      <c r="CY22"/>
      <c r="CZ22"/>
      <c r="DA22"/>
      <c r="DB22"/>
      <c r="DC22"/>
      <c r="DD22"/>
      <c r="DE22"/>
      <c r="DF22" s="1"/>
      <c r="DG22"/>
      <c r="DH22"/>
      <c r="DI22"/>
      <c r="DJ22"/>
      <c r="DK22"/>
      <c r="DL22"/>
      <c r="DM22"/>
      <c r="DN22"/>
      <c r="DO22" s="1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 s="3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 s="116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</row>
    <row r="23" spans="1:198" ht="31" customHeight="1" thickTop="1" x14ac:dyDescent="0.35">
      <c r="A23"/>
      <c r="B23" s="149" t="s">
        <v>20097</v>
      </c>
      <c r="C23" s="150"/>
      <c r="D23" s="150"/>
      <c r="E23" s="150"/>
      <c r="F23" s="150"/>
      <c r="G23" s="150"/>
      <c r="H23" s="150"/>
      <c r="I23" s="195" t="s">
        <v>20073</v>
      </c>
      <c r="J23" s="151"/>
      <c r="K23" s="150"/>
      <c r="L23" s="15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17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CE23" s="1"/>
      <c r="CF23"/>
      <c r="CG23"/>
      <c r="CH23"/>
      <c r="CI23"/>
      <c r="CJ23"/>
      <c r="CK23"/>
      <c r="CL23"/>
      <c r="CM23"/>
      <c r="CN23" s="1"/>
      <c r="CO23"/>
      <c r="CP23"/>
      <c r="CQ23"/>
      <c r="CR23"/>
      <c r="CS23"/>
      <c r="CT23"/>
      <c r="CU23"/>
      <c r="CV23"/>
      <c r="CW23" s="1"/>
      <c r="CX23"/>
      <c r="CY23"/>
      <c r="CZ23"/>
      <c r="DA23"/>
      <c r="DB23"/>
      <c r="DC23"/>
      <c r="DD23"/>
      <c r="DE23"/>
      <c r="DF23" s="1"/>
      <c r="DG23"/>
      <c r="DH23"/>
      <c r="DI23"/>
      <c r="DJ23"/>
      <c r="DK23"/>
      <c r="DL23"/>
      <c r="DM23"/>
      <c r="DN23"/>
      <c r="DO23" s="1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 s="116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</row>
    <row r="24" spans="1:198" x14ac:dyDescent="0.35">
      <c r="A24"/>
      <c r="B24" s="153"/>
      <c r="C24" s="109"/>
      <c r="D24" s="109"/>
      <c r="E24" s="109"/>
      <c r="F24" s="109"/>
      <c r="G24" s="109"/>
      <c r="H24" s="109"/>
      <c r="I24" s="109"/>
      <c r="J24" s="109"/>
      <c r="K24" s="109"/>
      <c r="L24" s="15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CE24" s="1"/>
      <c r="CF24"/>
      <c r="CG24"/>
      <c r="CH24"/>
      <c r="CI24"/>
      <c r="CJ24"/>
      <c r="CK24"/>
      <c r="CL24"/>
      <c r="CM24"/>
      <c r="CN24" s="1"/>
      <c r="CO24"/>
      <c r="CP24"/>
      <c r="CQ24"/>
      <c r="CR24"/>
      <c r="CS24"/>
      <c r="CT24"/>
      <c r="CU24"/>
      <c r="CV24"/>
      <c r="CW24" s="1"/>
      <c r="CX24"/>
      <c r="CY24"/>
      <c r="CZ24"/>
      <c r="DA24"/>
      <c r="DB24"/>
      <c r="DC24"/>
      <c r="DD24"/>
      <c r="DE24"/>
      <c r="DF24" s="1"/>
      <c r="DG24"/>
      <c r="DH24"/>
      <c r="DI24"/>
      <c r="DJ24"/>
      <c r="DK24"/>
      <c r="DL24"/>
      <c r="DM24"/>
      <c r="DN24"/>
      <c r="DO24" s="1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 s="117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</row>
    <row r="25" spans="1:198" ht="21.5" customHeight="1" x14ac:dyDescent="0.35">
      <c r="A25"/>
      <c r="B25" s="155" t="s">
        <v>20074</v>
      </c>
      <c r="C25" s="175"/>
      <c r="D25" s="175"/>
      <c r="E25" s="175"/>
      <c r="F25" s="156"/>
      <c r="G25" s="201" t="s">
        <v>20077</v>
      </c>
      <c r="H25" s="202"/>
      <c r="I25" s="201"/>
      <c r="J25" s="203"/>
      <c r="K25" s="184"/>
      <c r="L25" s="15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 s="35"/>
      <c r="BB25"/>
      <c r="BC25"/>
      <c r="BD25"/>
      <c r="BE25"/>
      <c r="BF25"/>
      <c r="BG25"/>
      <c r="BH25"/>
      <c r="BI25"/>
      <c r="BJ25" s="3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CE25" s="1"/>
      <c r="CF25"/>
      <c r="CG25"/>
      <c r="CH25"/>
      <c r="CI25"/>
      <c r="CJ25"/>
      <c r="CK25"/>
      <c r="CL25"/>
      <c r="CM25"/>
      <c r="CN25" s="1"/>
      <c r="CO25"/>
      <c r="CP25"/>
      <c r="CQ25"/>
      <c r="CR25"/>
      <c r="CS25"/>
      <c r="CT25"/>
      <c r="CU25"/>
      <c r="CV25"/>
      <c r="CW25" s="1"/>
      <c r="CX25"/>
      <c r="CY25"/>
      <c r="CZ25"/>
      <c r="DA25"/>
      <c r="DB25"/>
      <c r="DC25"/>
      <c r="DD25"/>
      <c r="DE25"/>
      <c r="DF25" s="1"/>
      <c r="DG25"/>
      <c r="DH25"/>
      <c r="DI25"/>
      <c r="DJ25"/>
      <c r="DK25"/>
      <c r="DL25"/>
      <c r="DM25"/>
      <c r="DN25"/>
      <c r="DO25" s="1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</row>
    <row r="26" spans="1:198" ht="18" x14ac:dyDescent="0.35">
      <c r="A26"/>
      <c r="B26" s="155" t="s">
        <v>20075</v>
      </c>
      <c r="C26" s="176"/>
      <c r="D26" s="176"/>
      <c r="E26" s="176"/>
      <c r="F26" s="156"/>
      <c r="G26" s="156"/>
      <c r="H26" s="156"/>
      <c r="I26" s="156"/>
      <c r="J26" s="156"/>
      <c r="K26" s="156"/>
      <c r="L26" s="15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 s="35"/>
      <c r="BT26"/>
      <c r="BU26"/>
      <c r="BV26"/>
      <c r="BW26"/>
      <c r="BX26"/>
      <c r="CE26" s="1"/>
      <c r="CF26"/>
      <c r="CG26"/>
      <c r="CH26"/>
      <c r="CI26"/>
      <c r="CJ26"/>
      <c r="CK26"/>
      <c r="CL26"/>
      <c r="CM26"/>
      <c r="CN26" s="1"/>
      <c r="CO26"/>
      <c r="CP26"/>
      <c r="CQ26"/>
      <c r="CR26"/>
      <c r="CS26"/>
      <c r="CT26"/>
      <c r="CU26"/>
      <c r="CV26"/>
      <c r="CW26" s="1"/>
      <c r="CX26"/>
      <c r="CY26"/>
      <c r="CZ26"/>
      <c r="DA26"/>
      <c r="DB26"/>
      <c r="DC26"/>
      <c r="DD26"/>
      <c r="DE26"/>
      <c r="DF26" s="1"/>
      <c r="DG26"/>
      <c r="DH26"/>
      <c r="DI26"/>
      <c r="DJ26"/>
      <c r="DK26"/>
      <c r="DL26"/>
      <c r="DM26"/>
      <c r="DN26"/>
      <c r="DO26" s="1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 s="35"/>
      <c r="FT26"/>
      <c r="FU26"/>
      <c r="FV26"/>
      <c r="FW26"/>
      <c r="FX26"/>
      <c r="FY26"/>
      <c r="FZ26"/>
      <c r="GA26"/>
      <c r="GB26" s="35"/>
      <c r="GC26"/>
      <c r="GD26"/>
      <c r="GE26"/>
      <c r="GF26"/>
      <c r="GG26"/>
      <c r="GH26"/>
      <c r="GI26"/>
      <c r="GJ26"/>
      <c r="GK26" s="35"/>
      <c r="GL26"/>
      <c r="GM26"/>
      <c r="GN26"/>
      <c r="GO26"/>
      <c r="GP26"/>
    </row>
    <row r="27" spans="1:198" ht="22" customHeight="1" x14ac:dyDescent="0.35">
      <c r="A27"/>
      <c r="B27" s="155"/>
      <c r="C27" s="156"/>
      <c r="D27" s="156"/>
      <c r="E27" s="156"/>
      <c r="F27" s="156"/>
      <c r="G27" s="156" t="s">
        <v>20078</v>
      </c>
      <c r="H27" s="156"/>
      <c r="I27" s="156"/>
      <c r="J27" s="156"/>
      <c r="K27" s="156"/>
      <c r="L27" s="15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CE27" s="1"/>
      <c r="CF27"/>
      <c r="CG27"/>
      <c r="CH27"/>
      <c r="CI27"/>
      <c r="CJ27"/>
      <c r="CK27"/>
      <c r="CL27"/>
      <c r="CM27"/>
      <c r="CN27" s="1"/>
      <c r="CO27"/>
      <c r="CP27"/>
      <c r="CQ27"/>
      <c r="CR27"/>
      <c r="CS27"/>
      <c r="CT27"/>
      <c r="CU27"/>
      <c r="CV27"/>
      <c r="CW27" s="1"/>
      <c r="CX27"/>
      <c r="CY27"/>
      <c r="CZ27"/>
      <c r="DA27"/>
      <c r="DB27"/>
      <c r="DC27"/>
      <c r="DD27"/>
      <c r="DE27"/>
      <c r="DF27" s="1"/>
      <c r="DG27"/>
      <c r="DH27"/>
      <c r="DI27"/>
      <c r="DJ27"/>
      <c r="DK27"/>
      <c r="DL27"/>
      <c r="DM27"/>
      <c r="DN27"/>
      <c r="DO27" s="1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</row>
    <row r="28" spans="1:198" ht="24.5" customHeight="1" x14ac:dyDescent="0.35">
      <c r="A28"/>
      <c r="B28" s="158" t="s">
        <v>20076</v>
      </c>
      <c r="C28" s="156"/>
      <c r="D28" s="156"/>
      <c r="E28" s="156"/>
      <c r="F28" s="156"/>
      <c r="G28" s="175"/>
      <c r="H28" s="175"/>
      <c r="I28" s="175"/>
      <c r="J28" s="175"/>
      <c r="K28" s="175"/>
      <c r="L28" s="157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CE28" s="1"/>
      <c r="CF28"/>
      <c r="CG28"/>
      <c r="CH28"/>
      <c r="CI28"/>
      <c r="CJ28"/>
      <c r="CK28"/>
      <c r="CL28"/>
      <c r="CM28"/>
      <c r="CN28" s="1"/>
      <c r="CO28"/>
      <c r="CP28"/>
      <c r="CQ28"/>
      <c r="CR28"/>
      <c r="CS28"/>
      <c r="CT28"/>
      <c r="CU28"/>
      <c r="CV28"/>
      <c r="CW28" s="1"/>
      <c r="CX28"/>
      <c r="CY28"/>
      <c r="CZ28"/>
      <c r="DA28"/>
      <c r="DB28"/>
      <c r="DC28"/>
      <c r="DD28"/>
      <c r="DE28"/>
      <c r="DF28" s="1"/>
      <c r="DG28"/>
      <c r="DH28"/>
      <c r="DI28"/>
      <c r="DJ28"/>
      <c r="DK28"/>
      <c r="DL28"/>
      <c r="DM28"/>
      <c r="DN28"/>
      <c r="DO28" s="1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</row>
    <row r="29" spans="1:198" ht="15" thickBot="1" x14ac:dyDescent="0.4">
      <c r="A29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CE29" s="1"/>
      <c r="CF29"/>
      <c r="CG29"/>
      <c r="CH29"/>
      <c r="CI29"/>
      <c r="CJ29"/>
      <c r="CK29"/>
      <c r="CL29"/>
      <c r="CM29"/>
      <c r="CN29" s="1"/>
      <c r="CO29"/>
      <c r="CP29"/>
      <c r="CQ29"/>
      <c r="CR29"/>
      <c r="CS29"/>
      <c r="CT29"/>
      <c r="CU29"/>
      <c r="CV29"/>
      <c r="CW29" s="1"/>
      <c r="CX29"/>
      <c r="CY29"/>
      <c r="CZ29"/>
      <c r="DA29"/>
      <c r="DB29"/>
      <c r="DC29"/>
      <c r="DD29"/>
      <c r="DE29"/>
      <c r="DF29" s="1"/>
      <c r="DG29"/>
      <c r="DH29"/>
      <c r="DI29"/>
      <c r="DJ29"/>
      <c r="DK29"/>
      <c r="DL29"/>
      <c r="DM29"/>
      <c r="DN29"/>
      <c r="DO29" s="1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</row>
    <row r="30" spans="1:198" ht="13" customHeight="1" thickTop="1" thickBot="1" x14ac:dyDescent="0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CE30" s="1"/>
      <c r="CF30"/>
      <c r="CG30"/>
      <c r="CH30"/>
      <c r="CI30"/>
      <c r="CJ30"/>
      <c r="CK30"/>
      <c r="CL30"/>
      <c r="CM30"/>
      <c r="CN30" s="1"/>
      <c r="CO30"/>
      <c r="CP30"/>
      <c r="CQ30"/>
      <c r="CR30"/>
      <c r="CS30"/>
      <c r="CT30"/>
      <c r="CU30"/>
      <c r="CV30"/>
      <c r="CW30" s="1"/>
      <c r="CX30"/>
      <c r="CY30"/>
      <c r="CZ30"/>
      <c r="DA30"/>
      <c r="DB30"/>
      <c r="DC30"/>
      <c r="DD30"/>
      <c r="DE30"/>
      <c r="DF30" s="1"/>
      <c r="DG30"/>
      <c r="DH30"/>
      <c r="DI30"/>
      <c r="DJ30"/>
      <c r="DK30"/>
      <c r="DL30"/>
      <c r="DM30"/>
      <c r="DN30"/>
      <c r="DO30" s="1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</row>
    <row r="31" spans="1:198" ht="26.5" thickTop="1" x14ac:dyDescent="0.35">
      <c r="A31"/>
      <c r="B31" s="149" t="s">
        <v>20079</v>
      </c>
      <c r="C31" s="150"/>
      <c r="D31" s="150"/>
      <c r="E31" s="150"/>
      <c r="F31" s="150"/>
      <c r="G31" s="150"/>
      <c r="H31" s="150"/>
      <c r="I31" s="151" t="s">
        <v>20080</v>
      </c>
      <c r="J31" s="151"/>
      <c r="K31" s="150"/>
      <c r="L31" s="15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CE31" s="1"/>
      <c r="CF31"/>
      <c r="CG31"/>
      <c r="CH31"/>
      <c r="CI31"/>
      <c r="CJ31"/>
      <c r="CK31"/>
      <c r="CL31"/>
      <c r="CM31"/>
      <c r="CN31" s="1"/>
      <c r="CO31"/>
      <c r="CP31"/>
      <c r="CQ31"/>
      <c r="CR31"/>
      <c r="CS31"/>
      <c r="CT31"/>
      <c r="CU31"/>
      <c r="CV31"/>
      <c r="CW31" s="1"/>
      <c r="CX31"/>
      <c r="CY31"/>
      <c r="CZ31"/>
      <c r="DA31"/>
      <c r="DB31"/>
      <c r="DC31"/>
      <c r="DD31"/>
      <c r="DE31"/>
      <c r="DF31" s="1"/>
      <c r="DG31"/>
      <c r="DH31"/>
      <c r="DI31"/>
      <c r="DJ31"/>
      <c r="DK31"/>
      <c r="DL31"/>
      <c r="DM31"/>
      <c r="DN31"/>
      <c r="DO31" s="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</row>
    <row r="32" spans="1:198" x14ac:dyDescent="0.35">
      <c r="A32"/>
      <c r="B32" s="153"/>
      <c r="C32" s="109"/>
      <c r="D32" s="109"/>
      <c r="E32" s="109"/>
      <c r="F32" s="109"/>
      <c r="G32" s="109"/>
      <c r="H32" s="109"/>
      <c r="I32" s="109"/>
      <c r="J32" s="109"/>
      <c r="K32" s="109"/>
      <c r="L32" s="15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CE32" s="1"/>
      <c r="CF32"/>
      <c r="CG32"/>
      <c r="CH32"/>
      <c r="CI32"/>
      <c r="CJ32"/>
      <c r="CK32"/>
      <c r="CL32"/>
      <c r="CM32"/>
      <c r="CN32" s="1"/>
      <c r="CO32"/>
      <c r="CP32"/>
      <c r="CQ32"/>
      <c r="CR32"/>
      <c r="CS32"/>
      <c r="CT32"/>
      <c r="CU32"/>
      <c r="CV32"/>
      <c r="CW32" s="1"/>
      <c r="CX32"/>
      <c r="CY32"/>
      <c r="CZ32"/>
      <c r="DA32"/>
      <c r="DB32"/>
      <c r="DC32"/>
      <c r="DD32"/>
      <c r="DE32"/>
      <c r="DF32" s="1"/>
      <c r="DG32"/>
      <c r="DH32"/>
      <c r="DI32"/>
      <c r="DJ32"/>
      <c r="DK32"/>
      <c r="DL32"/>
      <c r="DM32"/>
      <c r="DN32"/>
      <c r="DO32" s="1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</row>
    <row r="33" spans="1:198" ht="24.5" customHeight="1" x14ac:dyDescent="0.35">
      <c r="A33"/>
      <c r="B33" s="155" t="s">
        <v>20081</v>
      </c>
      <c r="C33" s="156"/>
      <c r="D33" s="182"/>
      <c r="E33" s="156" t="s">
        <v>20082</v>
      </c>
      <c r="F33" s="156"/>
      <c r="G33" s="179" t="s">
        <v>20093</v>
      </c>
      <c r="H33" s="156" t="s">
        <v>20085</v>
      </c>
      <c r="I33" s="156"/>
      <c r="J33" s="156"/>
      <c r="K33" s="156"/>
      <c r="L33" s="157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CE33" s="1"/>
      <c r="CF33"/>
      <c r="CG33"/>
      <c r="CH33"/>
      <c r="CI33"/>
      <c r="CJ33"/>
      <c r="CK33"/>
      <c r="CL33"/>
      <c r="CM33"/>
      <c r="CN33" s="1"/>
      <c r="CO33"/>
      <c r="CP33"/>
      <c r="CQ33"/>
      <c r="CR33"/>
      <c r="CS33"/>
      <c r="CT33"/>
      <c r="CU33"/>
      <c r="CV33"/>
      <c r="CW33" s="1"/>
      <c r="CX33"/>
      <c r="CY33"/>
      <c r="CZ33"/>
      <c r="DA33"/>
      <c r="DB33"/>
      <c r="DC33"/>
      <c r="DD33"/>
      <c r="DE33"/>
      <c r="DF33" s="1"/>
      <c r="DG33"/>
      <c r="DH33"/>
      <c r="DI33"/>
      <c r="DJ33"/>
      <c r="DK33"/>
      <c r="DL33"/>
      <c r="DM33"/>
      <c r="DN33"/>
      <c r="DO33" s="1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</row>
    <row r="34" spans="1:198" ht="18" x14ac:dyDescent="0.35">
      <c r="A34"/>
      <c r="B34" s="155"/>
      <c r="C34" s="156"/>
      <c r="D34" s="156"/>
      <c r="E34" s="156"/>
      <c r="F34" s="156"/>
      <c r="G34" s="156"/>
      <c r="H34" s="156" t="s">
        <v>20094</v>
      </c>
      <c r="I34" s="156"/>
      <c r="J34" s="156"/>
      <c r="K34" s="175"/>
      <c r="L34" s="177"/>
      <c r="N34"/>
      <c r="BP34"/>
      <c r="BQ34"/>
      <c r="BR34"/>
      <c r="BS34"/>
      <c r="BT34"/>
      <c r="BU34"/>
      <c r="BV34"/>
      <c r="BW34"/>
      <c r="BX34"/>
      <c r="CE34" s="1"/>
      <c r="CF34"/>
      <c r="CG34"/>
      <c r="CH34"/>
      <c r="CI34"/>
      <c r="CJ34"/>
      <c r="CK34"/>
      <c r="CL34"/>
      <c r="CM34"/>
      <c r="CN34" s="1"/>
      <c r="CO34"/>
      <c r="CP34"/>
      <c r="CQ34"/>
      <c r="CR34"/>
      <c r="CS34"/>
      <c r="CT34"/>
      <c r="CU34"/>
      <c r="CV34"/>
      <c r="CW34" s="1"/>
      <c r="CX34"/>
      <c r="CY34"/>
      <c r="CZ34"/>
      <c r="DA34"/>
      <c r="DB34"/>
      <c r="DC34"/>
      <c r="DD34"/>
      <c r="DE34"/>
      <c r="DF34" s="1"/>
      <c r="DG34"/>
      <c r="DH34"/>
      <c r="DI34"/>
      <c r="DJ34"/>
      <c r="DK34"/>
      <c r="DL34"/>
      <c r="DM34"/>
      <c r="DN34"/>
      <c r="DO34" s="1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</row>
    <row r="35" spans="1:198" ht="21.5" customHeight="1" x14ac:dyDescent="0.35">
      <c r="B35" s="155" t="s">
        <v>20088</v>
      </c>
      <c r="C35" s="156"/>
      <c r="D35" s="156"/>
      <c r="E35" s="156"/>
      <c r="F35" s="156"/>
      <c r="G35" s="156"/>
      <c r="H35" s="156" t="s">
        <v>20095</v>
      </c>
      <c r="I35" s="156"/>
      <c r="J35" s="156"/>
      <c r="K35" s="176"/>
      <c r="L35" s="178"/>
      <c r="M35" s="1"/>
      <c r="O35"/>
      <c r="P35" s="1"/>
      <c r="Q35" s="1"/>
      <c r="R35" s="1"/>
      <c r="S35" s="1"/>
      <c r="T35" s="1"/>
      <c r="U35" s="1"/>
      <c r="V35" s="1"/>
      <c r="W35"/>
      <c r="X35"/>
      <c r="Y35" s="1"/>
      <c r="Z35" s="1"/>
      <c r="AA35" s="1"/>
      <c r="AB35" s="1"/>
      <c r="AC35" s="1"/>
      <c r="AD35" s="1"/>
      <c r="AE35" s="1"/>
      <c r="AF35"/>
      <c r="AG35"/>
      <c r="AH35" s="1"/>
      <c r="AI35" s="1"/>
      <c r="AJ35" s="1"/>
      <c r="AK35" s="1"/>
      <c r="AL35" s="1"/>
      <c r="AM35" s="1"/>
      <c r="AN35" s="1"/>
      <c r="AO35"/>
      <c r="AP35"/>
      <c r="AQ35" s="1"/>
      <c r="AR35" s="1"/>
      <c r="AS35" s="1"/>
      <c r="AT35" s="1"/>
      <c r="AU35" s="1"/>
      <c r="AV35" s="1"/>
      <c r="AW35" s="1"/>
      <c r="AX35"/>
      <c r="AY35"/>
      <c r="AZ35" s="1"/>
      <c r="BA35" s="1"/>
      <c r="BB35" s="1"/>
      <c r="BC35" s="1"/>
      <c r="BD35" s="1"/>
      <c r="BE35" s="1"/>
      <c r="BF35" s="1"/>
      <c r="BG35"/>
      <c r="BH35"/>
      <c r="BI35" s="1"/>
      <c r="BJ35" s="1"/>
      <c r="BK35" s="1"/>
      <c r="BL35" s="1"/>
      <c r="BM35" s="1"/>
      <c r="BN35" s="1"/>
      <c r="BO35" s="1"/>
      <c r="CS35"/>
    </row>
    <row r="36" spans="1:198" ht="20" customHeight="1" x14ac:dyDescent="0.35">
      <c r="A36" s="1"/>
      <c r="B36" s="155" t="s">
        <v>652</v>
      </c>
      <c r="C36" s="156"/>
      <c r="D36" s="156"/>
      <c r="E36" s="156"/>
      <c r="F36" s="156"/>
      <c r="G36" s="156"/>
      <c r="H36" s="156" t="s">
        <v>20096</v>
      </c>
      <c r="I36" s="156"/>
      <c r="J36" s="156"/>
      <c r="K36" s="176"/>
      <c r="L36" s="178"/>
      <c r="M36" s="1"/>
      <c r="N36"/>
      <c r="O36"/>
      <c r="P36" s="1"/>
      <c r="Q36" s="1"/>
      <c r="R36" s="1"/>
      <c r="S36" s="1"/>
      <c r="T36" s="1"/>
      <c r="U36" s="1"/>
      <c r="V36" s="1"/>
      <c r="W36"/>
      <c r="X36"/>
      <c r="Y36" s="1"/>
      <c r="Z36" s="1"/>
      <c r="AA36" s="1"/>
      <c r="AB36" s="1"/>
      <c r="AC36" s="1"/>
      <c r="AD36" s="1"/>
      <c r="AE36" s="1"/>
      <c r="AF36"/>
      <c r="AG36"/>
      <c r="AH36" s="1"/>
      <c r="AI36" s="1"/>
      <c r="AJ36" s="1"/>
      <c r="AK36" s="1"/>
      <c r="AL36" s="1"/>
      <c r="AM36" s="1"/>
      <c r="AN36" s="1"/>
      <c r="AO36"/>
      <c r="AP36"/>
      <c r="AQ36" s="1"/>
      <c r="AR36" s="1"/>
      <c r="AS36" s="1"/>
      <c r="AT36" s="1"/>
      <c r="AU36" s="1"/>
      <c r="AV36" s="1"/>
      <c r="AW36" s="1"/>
      <c r="AX36"/>
      <c r="AY36"/>
      <c r="AZ36" s="1"/>
      <c r="BA36" s="1"/>
      <c r="BB36" s="1"/>
      <c r="BC36" s="1"/>
      <c r="BD36" s="1"/>
      <c r="BE36" s="1"/>
      <c r="BF36" s="1"/>
      <c r="BG36"/>
      <c r="BH36"/>
      <c r="BI36" s="1"/>
      <c r="BJ36" s="1"/>
      <c r="BK36" s="1"/>
      <c r="BL36" s="1"/>
      <c r="BM36" s="1"/>
      <c r="BN36" s="1"/>
      <c r="BO36" s="1"/>
      <c r="BP36" s="1"/>
      <c r="BQ36"/>
      <c r="BR36" s="1"/>
      <c r="BS36" s="1"/>
      <c r="BT36" s="1"/>
      <c r="BU36" s="1"/>
      <c r="BV36" s="1"/>
      <c r="BW36" s="1"/>
      <c r="BX36" s="1"/>
      <c r="CE36"/>
      <c r="CF36" s="1"/>
      <c r="CG36" s="1"/>
      <c r="CH36" s="1"/>
      <c r="CI36" s="1"/>
      <c r="CJ36" s="1"/>
      <c r="CK36" s="1"/>
      <c r="CL36" s="1"/>
      <c r="CM36"/>
      <c r="CN36"/>
      <c r="CO36" s="1"/>
      <c r="CP36" s="1"/>
      <c r="CQ36" s="1"/>
      <c r="CR36" s="1"/>
      <c r="CS36" s="1"/>
      <c r="CT36" s="1"/>
      <c r="CU36" s="1"/>
      <c r="CV36"/>
      <c r="CW36"/>
      <c r="CX36" s="1"/>
      <c r="CY36" s="1"/>
      <c r="CZ36" s="1"/>
      <c r="DA36" s="1"/>
      <c r="DB36" s="1"/>
      <c r="DC36" s="1"/>
      <c r="DD36" s="1"/>
      <c r="DE36" s="1"/>
      <c r="DF36"/>
      <c r="DG36" s="1"/>
      <c r="DH36" s="1"/>
      <c r="DI36" s="1"/>
      <c r="DJ36" s="1"/>
      <c r="DK36" s="1"/>
      <c r="DL36" s="1"/>
      <c r="DM36" s="1"/>
      <c r="DN36"/>
      <c r="DO36"/>
      <c r="DP36" s="1"/>
      <c r="DQ36" s="1"/>
      <c r="DR36" s="1"/>
      <c r="DS36" s="1"/>
      <c r="DT36" s="1"/>
      <c r="DU36" s="1"/>
      <c r="DV36" s="1"/>
      <c r="DW36"/>
      <c r="DX36"/>
      <c r="DY36" s="1"/>
      <c r="DZ36" s="1"/>
      <c r="EA36" s="1"/>
      <c r="EB36" s="1"/>
      <c r="EC36" s="1"/>
      <c r="ED36" s="1"/>
      <c r="EE36" s="1"/>
      <c r="EF36"/>
      <c r="EG36"/>
      <c r="EH36" s="1"/>
      <c r="EI36" s="1"/>
      <c r="EJ36" s="1"/>
      <c r="EK36" s="1"/>
      <c r="EL36" s="1"/>
      <c r="EM36" s="1"/>
      <c r="EN36" s="1"/>
      <c r="EO36"/>
      <c r="EP36"/>
      <c r="EQ36" s="1"/>
      <c r="ER36" s="1"/>
      <c r="ES36" s="1"/>
      <c r="ET36" s="1"/>
      <c r="EU36" s="1"/>
      <c r="EV36" s="1"/>
      <c r="EW36" s="1"/>
      <c r="EX36"/>
      <c r="EY36"/>
      <c r="EZ36" s="1"/>
      <c r="FA36" s="1"/>
      <c r="FB36" s="1"/>
      <c r="FC36" s="1"/>
      <c r="FD36" s="1"/>
      <c r="FE36" s="1"/>
      <c r="FF36" s="1"/>
      <c r="FG36"/>
      <c r="FH36"/>
      <c r="FI36" s="1"/>
      <c r="FJ36" s="1"/>
      <c r="FK36" s="1"/>
      <c r="FL36" s="1"/>
      <c r="FM36" s="1"/>
      <c r="FN36" s="1"/>
      <c r="FO36" s="1"/>
      <c r="FP36"/>
      <c r="FQ36"/>
      <c r="FR36" s="1"/>
      <c r="FS36" s="1"/>
      <c r="FT36" s="1"/>
      <c r="FU36" s="1"/>
      <c r="FV36" s="1"/>
      <c r="FW36" s="1"/>
      <c r="FX36" s="1"/>
      <c r="FY36"/>
      <c r="FZ36"/>
      <c r="GA36" s="1"/>
      <c r="GB36" s="1"/>
      <c r="GC36" s="1"/>
      <c r="GD36" s="1"/>
      <c r="GE36" s="1"/>
      <c r="GF36" s="1"/>
      <c r="GG36" s="1"/>
      <c r="GH36" s="1"/>
      <c r="GI36"/>
      <c r="GJ36" s="1"/>
      <c r="GK36" s="1"/>
      <c r="GL36" s="1"/>
      <c r="GM36" s="1"/>
      <c r="GN36" s="1"/>
      <c r="GO36" s="1"/>
      <c r="GP36" s="1"/>
    </row>
    <row r="37" spans="1:198" ht="21.5" customHeight="1" x14ac:dyDescent="0.35">
      <c r="A37" s="1"/>
      <c r="B37" s="158" t="s">
        <v>20083</v>
      </c>
      <c r="C37" s="156"/>
      <c r="D37" s="156"/>
      <c r="E37" s="156"/>
      <c r="F37" s="156"/>
      <c r="G37" s="156"/>
      <c r="H37" s="156"/>
      <c r="I37" s="156"/>
      <c r="J37" s="156"/>
      <c r="K37" s="180"/>
      <c r="L37" s="181"/>
      <c r="M37" s="1"/>
      <c r="N37"/>
      <c r="O37"/>
      <c r="P37" s="1"/>
      <c r="Q37" s="1"/>
      <c r="R37" s="1"/>
      <c r="S37" s="1"/>
      <c r="T37" s="1"/>
      <c r="U37" s="1"/>
      <c r="V37" s="1"/>
      <c r="W37"/>
      <c r="X37"/>
      <c r="Y37" s="1"/>
      <c r="Z37" s="1"/>
      <c r="AA37" s="1"/>
      <c r="AB37" s="1"/>
      <c r="AC37" s="1"/>
      <c r="AD37" s="1"/>
      <c r="AE37" s="1"/>
      <c r="AF37"/>
      <c r="AG37"/>
      <c r="AH37" s="1"/>
      <c r="AI37" s="1"/>
      <c r="AJ37" s="1"/>
      <c r="AK37" s="1"/>
      <c r="AL37" s="1"/>
      <c r="AM37" s="1"/>
      <c r="AN37" s="1"/>
      <c r="AO37"/>
      <c r="AP37"/>
      <c r="AQ37" s="1"/>
      <c r="AR37" s="1"/>
      <c r="AS37" s="1"/>
      <c r="AT37" s="1"/>
      <c r="AU37" s="1"/>
      <c r="AV37" s="1"/>
      <c r="AW37" s="1"/>
      <c r="AX37"/>
      <c r="AY37"/>
      <c r="AZ37" s="1"/>
      <c r="BA37" s="1"/>
      <c r="BB37" s="1"/>
      <c r="BC37" s="1"/>
      <c r="BD37" s="1"/>
      <c r="BE37" s="1"/>
      <c r="BF37" s="1"/>
      <c r="BG37"/>
      <c r="BH37"/>
      <c r="BI37" s="1"/>
      <c r="BJ37" s="1"/>
      <c r="BK37" s="1"/>
      <c r="BL37" s="1"/>
      <c r="BM37" s="1"/>
      <c r="BN37" s="1"/>
      <c r="BO37" s="1"/>
      <c r="BP37" s="1"/>
      <c r="BQ37"/>
      <c r="BR37" s="1"/>
      <c r="BS37" s="1"/>
      <c r="BT37" s="1"/>
      <c r="BU37" s="1"/>
      <c r="BV37" s="1"/>
      <c r="BW37" s="1"/>
      <c r="BX37" s="1"/>
      <c r="CE37"/>
      <c r="CF37" s="1"/>
      <c r="CG37" s="1"/>
      <c r="CH37" s="1"/>
      <c r="CI37" s="1"/>
      <c r="CJ37" s="1"/>
      <c r="CK37" s="1"/>
      <c r="CL37" s="1"/>
      <c r="CM37"/>
      <c r="CN37"/>
      <c r="CO37" s="1"/>
      <c r="CP37" s="1"/>
      <c r="CQ37" s="1"/>
      <c r="CR37" s="1"/>
      <c r="CS37" s="1"/>
      <c r="CT37" s="1"/>
      <c r="CU37" s="1"/>
      <c r="CV37"/>
      <c r="CW37"/>
      <c r="CX37" s="1"/>
      <c r="CY37" s="1"/>
      <c r="CZ37" s="1"/>
      <c r="DA37" s="1"/>
      <c r="DB37" s="1"/>
      <c r="DC37" s="1"/>
      <c r="DD37" s="1"/>
      <c r="DE37" s="1"/>
      <c r="DF37"/>
      <c r="DG37" s="1"/>
      <c r="DH37" s="1"/>
      <c r="DI37" s="1"/>
      <c r="DJ37" s="1"/>
      <c r="DK37" s="1"/>
      <c r="DL37" s="1"/>
      <c r="DM37" s="1"/>
      <c r="DN37"/>
      <c r="DO37"/>
      <c r="DP37" s="1"/>
      <c r="DQ37" s="1"/>
      <c r="DR37" s="1"/>
      <c r="DS37" s="1"/>
      <c r="DT37" s="1"/>
      <c r="DU37" s="1"/>
      <c r="DV37" s="1"/>
      <c r="DW37"/>
      <c r="DX37"/>
      <c r="DY37" s="1"/>
      <c r="DZ37" s="1"/>
      <c r="EA37" s="1"/>
      <c r="EB37" s="1"/>
      <c r="EC37" s="1"/>
      <c r="ED37" s="1"/>
      <c r="EE37" s="1"/>
      <c r="EF37"/>
      <c r="EG37"/>
      <c r="EH37" s="1"/>
      <c r="EI37" s="1"/>
      <c r="EJ37" s="1"/>
      <c r="EK37" s="1"/>
      <c r="EL37" s="1"/>
      <c r="EM37" s="1"/>
      <c r="EN37" s="1"/>
      <c r="EO37"/>
      <c r="EP37"/>
      <c r="EQ37" s="1"/>
      <c r="ER37" s="1"/>
      <c r="ES37" s="1"/>
      <c r="ET37" s="1"/>
      <c r="EU37" s="1"/>
      <c r="EV37" s="1"/>
      <c r="EW37" s="1"/>
      <c r="EX37"/>
      <c r="EY37"/>
      <c r="EZ37" s="1"/>
      <c r="FA37" s="1"/>
      <c r="FB37" s="1"/>
      <c r="FC37" s="1"/>
      <c r="FD37" s="1"/>
      <c r="FE37" s="1"/>
      <c r="FF37" s="1"/>
      <c r="FG37"/>
      <c r="FH37"/>
      <c r="FI37" s="1"/>
      <c r="FJ37" s="1"/>
      <c r="FK37" s="1"/>
      <c r="FL37" s="1"/>
      <c r="FM37" s="1"/>
      <c r="FN37" s="1"/>
      <c r="FO37" s="1"/>
      <c r="FP37"/>
      <c r="FQ37"/>
      <c r="FR37" s="1"/>
      <c r="FS37" s="1"/>
      <c r="FT37" s="1"/>
      <c r="FU37" s="1"/>
      <c r="FV37" s="1"/>
      <c r="FW37" s="1"/>
      <c r="FX37" s="1"/>
      <c r="FY37"/>
      <c r="FZ37"/>
      <c r="GA37" s="1"/>
      <c r="GB37" s="1"/>
      <c r="GC37" s="1"/>
      <c r="GD37" s="1"/>
      <c r="GE37" s="1"/>
      <c r="GF37" s="1"/>
      <c r="GG37" s="1"/>
      <c r="GH37" s="1"/>
      <c r="GI37"/>
      <c r="GJ37" s="1"/>
      <c r="GK37" s="1"/>
      <c r="GL37" s="1"/>
      <c r="GM37" s="1"/>
      <c r="GN37" s="1"/>
      <c r="GO37" s="1"/>
      <c r="GP37" s="1"/>
    </row>
    <row r="38" spans="1:198" ht="24.5" customHeight="1" x14ac:dyDescent="0.35">
      <c r="A38" s="1"/>
      <c r="B38" s="158" t="s">
        <v>20084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7"/>
      <c r="M38" s="1"/>
      <c r="N38"/>
      <c r="O38"/>
      <c r="P38" s="1"/>
      <c r="Q38" s="1"/>
      <c r="R38" s="1"/>
      <c r="S38" s="1"/>
      <c r="T38" s="1"/>
      <c r="U38" s="1"/>
      <c r="V38" s="1"/>
      <c r="W38"/>
      <c r="X38"/>
      <c r="Y38" s="1"/>
      <c r="Z38" s="1"/>
      <c r="AA38" s="1"/>
      <c r="AB38" s="1"/>
      <c r="AC38" s="1"/>
      <c r="AD38" s="1"/>
      <c r="AE38" s="1"/>
      <c r="AF38"/>
      <c r="AG38"/>
      <c r="AH38" s="1"/>
      <c r="AI38" s="1"/>
      <c r="AJ38" s="1"/>
      <c r="AK38" s="1"/>
      <c r="AL38" s="1"/>
      <c r="AM38" s="1"/>
      <c r="AN38" s="1"/>
      <c r="AO38"/>
      <c r="AP38"/>
      <c r="AQ38" s="1"/>
      <c r="AR38" s="1"/>
      <c r="AS38" s="1"/>
      <c r="AT38" s="1"/>
      <c r="AU38" s="1"/>
      <c r="AV38" s="1"/>
      <c r="AW38" s="1"/>
      <c r="AX38"/>
      <c r="AY38"/>
      <c r="AZ38" s="1"/>
      <c r="BA38" s="1"/>
      <c r="BB38" s="1"/>
      <c r="BC38" s="1"/>
      <c r="BD38" s="1"/>
      <c r="BE38" s="1"/>
      <c r="BF38" s="1"/>
      <c r="BG38"/>
      <c r="BH38"/>
      <c r="BI38" s="1"/>
      <c r="BJ38" s="1"/>
      <c r="BK38" s="1"/>
      <c r="BL38" s="1"/>
      <c r="BM38" s="1"/>
      <c r="BN38" s="1"/>
      <c r="BO38" s="1"/>
      <c r="BP38" s="1"/>
      <c r="BQ38"/>
      <c r="BR38" s="1"/>
      <c r="BS38" s="1"/>
      <c r="BT38" s="1"/>
      <c r="BU38" s="1"/>
      <c r="BV38" s="1"/>
      <c r="BW38" s="1"/>
      <c r="BX38" s="1"/>
      <c r="CE38"/>
      <c r="CF38" s="1"/>
      <c r="CG38" s="1"/>
      <c r="CH38" s="1"/>
      <c r="CI38" s="1"/>
      <c r="CJ38" s="1"/>
      <c r="CK38" s="1"/>
      <c r="CL38" s="1"/>
      <c r="CM38"/>
      <c r="CN38"/>
      <c r="CO38" s="1"/>
      <c r="CP38" s="1"/>
      <c r="CQ38" s="1"/>
      <c r="CR38" s="1"/>
      <c r="CS38" s="1"/>
      <c r="CT38" s="1"/>
      <c r="CU38" s="1"/>
      <c r="CV38"/>
      <c r="CW38"/>
      <c r="CX38" s="1"/>
      <c r="CY38" s="1"/>
      <c r="CZ38" s="1"/>
      <c r="DA38" s="1"/>
      <c r="DB38" s="1"/>
      <c r="DC38" s="1"/>
      <c r="DD38" s="1"/>
      <c r="DE38" s="1"/>
      <c r="DF38"/>
      <c r="DG38" s="1"/>
      <c r="DH38" s="1"/>
      <c r="DI38" s="1"/>
      <c r="DJ38" s="1"/>
      <c r="DK38" s="1"/>
      <c r="DL38" s="1"/>
      <c r="DM38" s="1"/>
      <c r="DN38"/>
      <c r="DO38"/>
      <c r="DP38" s="1"/>
      <c r="DQ38" s="1"/>
      <c r="DR38" s="1"/>
      <c r="DS38" s="1"/>
      <c r="DT38" s="1"/>
      <c r="DU38" s="1"/>
      <c r="DV38" s="1"/>
      <c r="DW38"/>
      <c r="DX38"/>
      <c r="DY38" s="1"/>
      <c r="DZ38" s="1"/>
      <c r="EA38" s="1"/>
      <c r="EB38" s="1"/>
      <c r="EC38" s="1"/>
      <c r="ED38" s="1"/>
      <c r="EE38" s="1"/>
      <c r="EF38"/>
      <c r="EG38"/>
      <c r="EH38" s="1"/>
      <c r="EI38" s="1"/>
      <c r="EJ38" s="1"/>
      <c r="EK38" s="1"/>
      <c r="EL38" s="1"/>
      <c r="EM38" s="1"/>
      <c r="EN38" s="1"/>
      <c r="EO38"/>
      <c r="EP38"/>
      <c r="EQ38" s="1"/>
      <c r="ER38" s="1"/>
      <c r="ES38" s="1"/>
      <c r="ET38" s="1"/>
      <c r="EU38" s="1"/>
      <c r="EV38" s="1"/>
      <c r="EW38" s="1"/>
      <c r="EX38"/>
      <c r="EY38"/>
      <c r="EZ38" s="1"/>
      <c r="FA38" s="1"/>
      <c r="FB38" s="1"/>
      <c r="FC38" s="1"/>
      <c r="FD38" s="1"/>
      <c r="FE38" s="1"/>
      <c r="FF38" s="1"/>
      <c r="FG38"/>
      <c r="FH38"/>
      <c r="FI38" s="1"/>
      <c r="FJ38" s="1"/>
      <c r="FK38" s="1"/>
      <c r="FL38" s="1"/>
      <c r="FM38" s="1"/>
      <c r="FN38" s="1"/>
      <c r="FO38" s="1"/>
      <c r="FP38"/>
      <c r="FQ38"/>
      <c r="FR38" s="1"/>
      <c r="FS38" s="1"/>
      <c r="FT38" s="1"/>
      <c r="FU38" s="1"/>
      <c r="FV38" s="1"/>
      <c r="FW38" s="1"/>
      <c r="FX38" s="1"/>
      <c r="FY38"/>
      <c r="FZ38"/>
      <c r="GA38" s="1"/>
      <c r="GB38" s="1"/>
      <c r="GC38" s="1"/>
      <c r="GD38" s="1"/>
      <c r="GE38" s="1"/>
      <c r="GF38" s="1"/>
      <c r="GG38" s="1"/>
      <c r="GH38" s="1"/>
      <c r="GI38"/>
      <c r="GJ38" s="1"/>
      <c r="GK38" s="1"/>
      <c r="GL38" s="1"/>
      <c r="GM38" s="1"/>
      <c r="GN38" s="1"/>
      <c r="GO38" s="1"/>
      <c r="GP38" s="1"/>
    </row>
    <row r="39" spans="1:198" ht="18" x14ac:dyDescent="0.35">
      <c r="A39" s="1"/>
      <c r="B39" s="158"/>
      <c r="C39" s="156"/>
      <c r="D39" s="156"/>
      <c r="E39" s="156"/>
      <c r="F39" s="156"/>
      <c r="G39" s="156"/>
      <c r="H39" s="156"/>
      <c r="I39" s="156"/>
      <c r="J39" s="156"/>
      <c r="K39" s="156"/>
      <c r="L39" s="157"/>
      <c r="M39" s="1"/>
      <c r="N39"/>
      <c r="O39"/>
      <c r="P39" s="1"/>
      <c r="Q39" s="1"/>
      <c r="R39" s="1"/>
      <c r="S39" s="1"/>
      <c r="T39" s="1"/>
      <c r="U39" s="1"/>
      <c r="V39" s="1"/>
      <c r="W39"/>
      <c r="X39"/>
      <c r="Y39" s="1"/>
      <c r="Z39" s="1"/>
      <c r="AA39" s="1"/>
      <c r="AB39" s="1"/>
      <c r="AC39" s="1"/>
      <c r="AD39" s="1"/>
      <c r="AE39" s="1"/>
      <c r="AF39"/>
      <c r="AG39"/>
      <c r="AH39" s="1"/>
      <c r="AI39" s="1"/>
      <c r="AJ39" s="1"/>
      <c r="AK39" s="1"/>
      <c r="AL39" s="1"/>
      <c r="AM39" s="1"/>
      <c r="AN39" s="1"/>
      <c r="AO39"/>
      <c r="AP39"/>
      <c r="AQ39" s="1"/>
      <c r="AR39" s="1"/>
      <c r="AS39" s="1"/>
      <c r="AT39" s="1"/>
      <c r="AU39" s="1"/>
      <c r="AV39" s="1"/>
      <c r="AW39" s="1"/>
      <c r="AX39"/>
      <c r="AY39"/>
      <c r="AZ39" s="1"/>
      <c r="BA39" s="1"/>
      <c r="BB39" s="1"/>
      <c r="BC39" s="1"/>
      <c r="BD39" s="1"/>
      <c r="BE39" s="1"/>
      <c r="BF39" s="1"/>
      <c r="BG39"/>
      <c r="BH39"/>
      <c r="BI39" s="1"/>
      <c r="BJ39" s="1"/>
      <c r="BK39" s="1"/>
      <c r="BL39" s="1"/>
      <c r="BM39" s="1"/>
      <c r="BN39" s="1"/>
      <c r="BO39" s="1"/>
      <c r="BP39" s="1"/>
      <c r="BQ39"/>
      <c r="BR39" s="1"/>
      <c r="BS39" s="1"/>
      <c r="BT39" s="1"/>
      <c r="BU39" s="1"/>
      <c r="BV39" s="1"/>
      <c r="BW39" s="1"/>
      <c r="BX39" s="1"/>
      <c r="CE39"/>
      <c r="CF39" s="1"/>
      <c r="CG39" s="1"/>
      <c r="CH39" s="1"/>
      <c r="CI39" s="1"/>
      <c r="CJ39" s="1"/>
      <c r="CK39" s="1"/>
      <c r="CL39" s="1"/>
      <c r="CM39"/>
      <c r="CN39"/>
      <c r="CO39" s="1"/>
      <c r="CP39" s="1"/>
      <c r="CQ39" s="1"/>
      <c r="CR39" s="1"/>
      <c r="CS39" s="1"/>
      <c r="CT39" s="1"/>
      <c r="CU39" s="1"/>
      <c r="CV39"/>
      <c r="CW39"/>
      <c r="CX39" s="1"/>
      <c r="CY39" s="1"/>
      <c r="CZ39" s="1"/>
      <c r="DA39" s="1"/>
      <c r="DB39" s="1"/>
      <c r="DC39" s="1"/>
      <c r="DD39" s="1"/>
      <c r="DE39" s="1"/>
      <c r="DF39"/>
      <c r="DG39" s="1"/>
      <c r="DH39" s="1"/>
      <c r="DI39" s="1"/>
      <c r="DJ39" s="1"/>
      <c r="DK39" s="1"/>
      <c r="DL39" s="1"/>
      <c r="DM39" s="1"/>
      <c r="DN39"/>
      <c r="DO39"/>
      <c r="DP39" s="1"/>
      <c r="DQ39" s="1"/>
      <c r="DR39" s="1"/>
      <c r="DS39" s="1"/>
      <c r="DT39" s="1"/>
      <c r="DU39" s="1"/>
      <c r="DV39" s="1"/>
      <c r="DW39"/>
      <c r="DX39"/>
      <c r="DY39" s="1"/>
      <c r="DZ39" s="1"/>
      <c r="EA39" s="1"/>
      <c r="EB39" s="1"/>
      <c r="EC39" s="1"/>
      <c r="ED39" s="1"/>
      <c r="EE39" s="1"/>
      <c r="EF39"/>
      <c r="EG39"/>
      <c r="EH39" s="1"/>
      <c r="EI39" s="1"/>
      <c r="EJ39" s="1"/>
      <c r="EK39" s="1"/>
      <c r="EL39" s="1"/>
      <c r="EM39" s="1"/>
      <c r="EN39" s="1"/>
      <c r="EO39"/>
      <c r="EP39"/>
      <c r="EQ39" s="1"/>
      <c r="ER39" s="1"/>
      <c r="ES39" s="1"/>
      <c r="ET39" s="1"/>
      <c r="EU39" s="1"/>
      <c r="EV39" s="1"/>
      <c r="EW39" s="1"/>
      <c r="EX39"/>
      <c r="EY39"/>
      <c r="EZ39" s="1"/>
      <c r="FA39" s="1"/>
      <c r="FB39" s="1"/>
      <c r="FC39" s="1"/>
      <c r="FD39" s="1"/>
      <c r="FE39" s="1"/>
      <c r="FF39" s="1"/>
      <c r="FG39"/>
      <c r="FH39"/>
      <c r="FI39" s="1"/>
      <c r="FJ39" s="1"/>
      <c r="FK39" s="1"/>
      <c r="FL39" s="1"/>
      <c r="FM39" s="1"/>
      <c r="FN39" s="1"/>
      <c r="FO39" s="1"/>
      <c r="FP39"/>
      <c r="FQ39"/>
      <c r="FR39" s="1"/>
      <c r="FS39" s="1"/>
      <c r="FT39" s="1"/>
      <c r="FU39" s="1"/>
      <c r="FV39" s="1"/>
      <c r="FW39" s="1"/>
      <c r="FX39" s="1"/>
      <c r="FY39"/>
      <c r="FZ39"/>
      <c r="GA39" s="1"/>
      <c r="GB39" s="1"/>
      <c r="GC39" s="1"/>
      <c r="GD39" s="1"/>
      <c r="GE39" s="1"/>
      <c r="GF39" s="1"/>
      <c r="GG39" s="1"/>
      <c r="GH39" s="1"/>
      <c r="GI39"/>
      <c r="GJ39" s="1"/>
      <c r="GK39" s="1"/>
      <c r="GL39" s="1"/>
      <c r="GM39" s="1"/>
      <c r="GN39" s="1"/>
      <c r="GO39" s="1"/>
      <c r="GP39" s="1"/>
    </row>
    <row r="40" spans="1:198" ht="35.5" thickBot="1" x14ac:dyDescent="0.45">
      <c r="A40" s="1"/>
      <c r="B40" s="162" t="s">
        <v>20087</v>
      </c>
      <c r="C40" s="163" t="s">
        <v>20086</v>
      </c>
      <c r="D40" s="160"/>
      <c r="E40" s="160"/>
      <c r="F40" s="160"/>
      <c r="G40" s="160"/>
      <c r="H40" s="160"/>
      <c r="I40" s="160"/>
      <c r="J40" s="160"/>
      <c r="K40" s="160"/>
      <c r="L40" s="161"/>
      <c r="M40"/>
      <c r="N40"/>
      <c r="O40"/>
      <c r="P40"/>
      <c r="Q40"/>
      <c r="R40" s="116"/>
      <c r="S40"/>
      <c r="T40"/>
      <c r="U40"/>
      <c r="V40"/>
      <c r="W40"/>
      <c r="X40"/>
      <c r="Y40" s="38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 s="1"/>
      <c r="BQ40"/>
      <c r="BR40" s="1"/>
      <c r="BS40" s="1"/>
      <c r="BT40" s="1"/>
      <c r="BU40" s="1"/>
      <c r="BV40" s="1"/>
      <c r="BW40" s="1"/>
      <c r="BX40" s="1"/>
      <c r="CE40"/>
      <c r="CF40" s="1"/>
      <c r="CG40" s="1"/>
      <c r="CH40" s="1"/>
      <c r="CI40" s="1"/>
      <c r="CJ40" s="1"/>
      <c r="CK40" s="1"/>
      <c r="CL40" s="1"/>
      <c r="CM40"/>
      <c r="CN40"/>
      <c r="CO40" s="1"/>
      <c r="CP40" s="1"/>
      <c r="CQ40" s="1"/>
      <c r="CR40" s="1"/>
      <c r="CS40" s="1"/>
      <c r="CT40" s="1"/>
      <c r="CU40" s="1"/>
      <c r="CV40"/>
      <c r="CW40"/>
      <c r="CX40" s="1"/>
      <c r="CY40" s="1"/>
      <c r="CZ40" s="1"/>
      <c r="DA40" s="1"/>
      <c r="DB40" s="1"/>
      <c r="DC40" s="1"/>
      <c r="DD40" s="1"/>
      <c r="DE40"/>
      <c r="DF40"/>
      <c r="DG40" s="1"/>
      <c r="DH40" s="1"/>
      <c r="DI40" s="1"/>
      <c r="DJ40" s="1"/>
      <c r="DK40" s="1"/>
      <c r="DL40" s="1"/>
      <c r="DM40" s="1"/>
      <c r="DN40"/>
      <c r="DO40"/>
      <c r="DP40" s="1"/>
      <c r="DQ40" s="1"/>
      <c r="DR40" s="1"/>
      <c r="DS40" s="1"/>
      <c r="DT40" s="1"/>
      <c r="DU40" s="1"/>
      <c r="DV40" s="1"/>
      <c r="DW40"/>
      <c r="DX40"/>
      <c r="DY40" s="1"/>
      <c r="DZ40" s="1"/>
      <c r="EA40" s="1"/>
      <c r="EB40" s="1"/>
      <c r="EC40" s="1"/>
      <c r="ED40" s="1"/>
      <c r="EE40" s="1"/>
      <c r="EF40"/>
      <c r="EG40"/>
      <c r="EH40" s="1"/>
      <c r="EI40" s="1"/>
      <c r="EJ40" s="1"/>
      <c r="EK40" s="1"/>
      <c r="EL40" s="1"/>
      <c r="EM40" s="1"/>
      <c r="EN40" s="1"/>
      <c r="EO40"/>
      <c r="EP40"/>
      <c r="EQ40" s="1"/>
      <c r="ER40" s="1"/>
      <c r="ES40" s="1"/>
      <c r="ET40" s="1"/>
      <c r="EU40" s="1"/>
      <c r="EV40" s="1"/>
      <c r="EW40" s="1"/>
      <c r="EX40"/>
      <c r="EY40"/>
      <c r="EZ40" s="1"/>
      <c r="FA40" s="1"/>
      <c r="FB40" s="1"/>
      <c r="FC40" s="1"/>
      <c r="FD40" s="1"/>
      <c r="FE40" s="1"/>
      <c r="FF40" s="1"/>
      <c r="FG40"/>
      <c r="FH40"/>
      <c r="FI40" s="1"/>
      <c r="FJ40" s="1"/>
      <c r="FK40" s="1"/>
      <c r="FL40" s="1"/>
      <c r="FM40" s="1"/>
      <c r="FN40" s="1"/>
      <c r="FO40" s="1"/>
      <c r="FP40"/>
      <c r="FQ40"/>
      <c r="FR40" s="1"/>
      <c r="FS40" s="1"/>
      <c r="FT40" s="1"/>
      <c r="FU40" s="1"/>
      <c r="FV40" s="1"/>
      <c r="FW40" s="1"/>
      <c r="FX40" s="1"/>
      <c r="FY40"/>
      <c r="FZ40"/>
      <c r="GA40" s="1"/>
      <c r="GB40" s="1"/>
      <c r="GC40" s="1"/>
      <c r="GD40" s="1"/>
      <c r="GE40" s="1"/>
      <c r="GF40" s="1"/>
      <c r="GG40" s="1"/>
      <c r="GH40" s="1"/>
      <c r="GI40"/>
      <c r="GJ40" s="1"/>
      <c r="GK40" s="1"/>
      <c r="GL40" s="1"/>
      <c r="GM40" s="1"/>
      <c r="GN40" s="1"/>
      <c r="GO40" s="1"/>
      <c r="GP40" s="1"/>
    </row>
    <row r="41" spans="1:198" ht="15" customHeight="1" thickTop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CE41" s="1"/>
      <c r="CF41"/>
      <c r="CG41"/>
      <c r="CH41"/>
      <c r="CI41"/>
      <c r="CJ41"/>
      <c r="CK41"/>
      <c r="CL41"/>
      <c r="CM41"/>
      <c r="CN41" s="1"/>
      <c r="CO41"/>
      <c r="CP41"/>
      <c r="CQ41"/>
      <c r="CR41" s="118"/>
      <c r="CS41"/>
      <c r="CT41"/>
      <c r="CU41"/>
      <c r="CV41"/>
      <c r="CW41" s="1"/>
      <c r="CX41"/>
      <c r="CY41"/>
      <c r="CZ41"/>
      <c r="DA41"/>
      <c r="DB41"/>
      <c r="DC41" s="38"/>
      <c r="DD41"/>
      <c r="DE41"/>
      <c r="DF41" s="1"/>
      <c r="DG41"/>
      <c r="DH41"/>
      <c r="DI41"/>
      <c r="DJ41"/>
      <c r="DK41"/>
      <c r="DL41"/>
      <c r="DM41" s="16"/>
      <c r="DN41"/>
      <c r="DO41" s="1"/>
      <c r="DP41"/>
      <c r="DQ41"/>
      <c r="DR41" s="38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 s="116"/>
      <c r="EK41"/>
      <c r="EL41"/>
      <c r="EM41"/>
      <c r="EN41"/>
      <c r="EO41"/>
      <c r="EP41"/>
      <c r="EQ41" s="38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</row>
    <row r="42" spans="1:198" ht="17.5" x14ac:dyDescent="0.35">
      <c r="A42"/>
      <c r="B42"/>
      <c r="C42"/>
      <c r="D42"/>
      <c r="E42" s="142"/>
      <c r="F42" s="142"/>
      <c r="G42" s="143" t="s">
        <v>20089</v>
      </c>
      <c r="H42"/>
      <c r="I42"/>
      <c r="J42"/>
      <c r="K42"/>
      <c r="L42"/>
      <c r="M42"/>
      <c r="N42" s="1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CE42" s="1"/>
      <c r="CF42"/>
      <c r="CG42"/>
      <c r="CH42"/>
      <c r="CI42"/>
      <c r="CJ42"/>
      <c r="CK42"/>
      <c r="CL42"/>
      <c r="CM42"/>
      <c r="CN42" s="1"/>
      <c r="CO42"/>
      <c r="CP42"/>
      <c r="CQ42"/>
      <c r="CR42"/>
      <c r="CS42"/>
      <c r="CT42"/>
      <c r="CU42"/>
      <c r="CV42"/>
      <c r="CW42" s="1"/>
      <c r="CX42" s="38"/>
      <c r="CY42"/>
      <c r="CZ42"/>
      <c r="DA42"/>
      <c r="DB42"/>
      <c r="DC42"/>
      <c r="DD42"/>
      <c r="DE42"/>
      <c r="DF42" s="1"/>
      <c r="DG42"/>
      <c r="DH42"/>
      <c r="DI42"/>
      <c r="DJ42"/>
      <c r="DK42"/>
      <c r="DL42"/>
      <c r="DM42"/>
      <c r="DN42"/>
      <c r="DO42" s="1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 s="16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</row>
    <row r="43" spans="1:198" ht="17.5" x14ac:dyDescent="0.35">
      <c r="A43"/>
      <c r="B43"/>
      <c r="C43"/>
      <c r="D43"/>
      <c r="E43" s="142"/>
      <c r="F43" s="142"/>
      <c r="G43" s="143" t="s">
        <v>20090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 s="117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CE43" s="1"/>
      <c r="CF43"/>
      <c r="CG43"/>
      <c r="CH43"/>
      <c r="CI43"/>
      <c r="CJ43"/>
      <c r="CK43"/>
      <c r="CL43"/>
      <c r="CM43"/>
      <c r="CN43" s="1"/>
      <c r="CO43"/>
      <c r="CP43"/>
      <c r="CQ43"/>
      <c r="CR43"/>
      <c r="CS43"/>
      <c r="CT43"/>
      <c r="CU43"/>
      <c r="CV43"/>
      <c r="CW43" s="1"/>
      <c r="CX43"/>
      <c r="CY43"/>
      <c r="CZ43"/>
      <c r="DA43"/>
      <c r="DB43"/>
      <c r="DC43" s="38"/>
      <c r="DD43"/>
      <c r="DE43"/>
      <c r="DF43" s="1"/>
      <c r="DG43"/>
      <c r="DH43"/>
      <c r="DI43"/>
      <c r="DJ43"/>
      <c r="DK43"/>
      <c r="DL43"/>
      <c r="DM43"/>
      <c r="DN43"/>
      <c r="DO43" s="1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</row>
    <row r="44" spans="1:198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CE44" s="1"/>
      <c r="CF44"/>
      <c r="CG44"/>
      <c r="CH44"/>
      <c r="CI44"/>
      <c r="CJ44"/>
      <c r="CK44"/>
      <c r="CL44"/>
      <c r="CM44"/>
      <c r="CN44" s="1"/>
      <c r="CO44"/>
      <c r="CP44"/>
      <c r="CQ44"/>
      <c r="CR44"/>
      <c r="CS44"/>
      <c r="CT44"/>
      <c r="CU44"/>
      <c r="CV44"/>
      <c r="CW44" s="1"/>
      <c r="CX44"/>
      <c r="CY44"/>
      <c r="CZ44"/>
      <c r="DA44"/>
      <c r="DB44"/>
      <c r="DC44" s="38"/>
      <c r="DD44"/>
      <c r="DE44"/>
      <c r="DF44" s="1"/>
      <c r="DG44"/>
      <c r="DH44"/>
      <c r="DI44"/>
      <c r="DJ44"/>
      <c r="DK44"/>
      <c r="DL44"/>
      <c r="DM44"/>
      <c r="DN44" s="16"/>
      <c r="DO44" s="1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 s="117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</row>
    <row r="45" spans="1:198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16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 s="35"/>
      <c r="BB45"/>
      <c r="BC45"/>
      <c r="BD45"/>
      <c r="BE45"/>
      <c r="BF45"/>
      <c r="BG45"/>
      <c r="BH45"/>
      <c r="BI45"/>
      <c r="BJ45" s="3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CE45" s="1"/>
      <c r="CF45"/>
      <c r="CG45"/>
      <c r="CH45"/>
      <c r="CI45"/>
      <c r="CJ45"/>
      <c r="CK45"/>
      <c r="CL45"/>
      <c r="CM45"/>
      <c r="CN45" s="1"/>
      <c r="CO45"/>
      <c r="CP45"/>
      <c r="CQ45"/>
      <c r="CR45"/>
      <c r="CS45"/>
      <c r="CT45"/>
      <c r="CU45"/>
      <c r="CV45"/>
      <c r="CW45" s="1"/>
      <c r="CX45"/>
      <c r="CY45"/>
      <c r="CZ45"/>
      <c r="DA45"/>
      <c r="DB45"/>
      <c r="DC45"/>
      <c r="DD45"/>
      <c r="DE45"/>
      <c r="DF45" s="1"/>
      <c r="DG45"/>
      <c r="DH45"/>
      <c r="DI45"/>
      <c r="DJ45"/>
      <c r="DK45"/>
      <c r="DL45"/>
      <c r="DM45"/>
      <c r="DN45"/>
      <c r="DO45" s="1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</row>
    <row r="46" spans="1:198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 s="35"/>
      <c r="BT46"/>
      <c r="BU46"/>
      <c r="BV46"/>
      <c r="BW46"/>
      <c r="BX46"/>
      <c r="CE46" s="1"/>
      <c r="CF46"/>
      <c r="CG46"/>
      <c r="CH46"/>
      <c r="CI46"/>
      <c r="CJ46"/>
      <c r="CK46"/>
      <c r="CL46"/>
      <c r="CM46"/>
      <c r="CN46" s="1"/>
      <c r="CO46"/>
      <c r="CP46"/>
      <c r="CQ46"/>
      <c r="CR46"/>
      <c r="CS46"/>
      <c r="CT46"/>
      <c r="CU46"/>
      <c r="CV46"/>
      <c r="CW46" s="1"/>
      <c r="CX46"/>
      <c r="CY46"/>
      <c r="CZ46"/>
      <c r="DA46"/>
      <c r="DB46"/>
      <c r="DC46"/>
      <c r="DD46"/>
      <c r="DE46"/>
      <c r="DF46" s="1"/>
      <c r="DG46"/>
      <c r="DH46"/>
      <c r="DI46"/>
      <c r="DJ46"/>
      <c r="DK46"/>
      <c r="DL46"/>
      <c r="DM46"/>
      <c r="DN46"/>
      <c r="DO46" s="1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 s="11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 s="35"/>
      <c r="FT46"/>
      <c r="FU46"/>
      <c r="FV46"/>
      <c r="FW46"/>
      <c r="FX46"/>
      <c r="FY46"/>
      <c r="FZ46"/>
      <c r="GA46"/>
      <c r="GB46" s="35"/>
      <c r="GC46"/>
      <c r="GD46"/>
      <c r="GE46"/>
      <c r="GF46"/>
      <c r="GG46"/>
      <c r="GH46"/>
      <c r="GI46"/>
      <c r="GJ46"/>
      <c r="GK46" s="35"/>
      <c r="GL46"/>
      <c r="GM46"/>
      <c r="GN46"/>
      <c r="GO46"/>
      <c r="GP46"/>
    </row>
    <row r="47" spans="1:198" ht="15" customHeight="1" x14ac:dyDescent="0.35">
      <c r="A47"/>
      <c r="B47"/>
      <c r="C47" s="3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CE47" s="1"/>
      <c r="CF47"/>
      <c r="CG47"/>
      <c r="CH47"/>
      <c r="CI47"/>
      <c r="CJ47"/>
      <c r="CK47"/>
      <c r="CL47"/>
      <c r="CM47"/>
      <c r="CN47" s="1"/>
      <c r="CO47"/>
      <c r="CP47"/>
      <c r="CQ47"/>
      <c r="CR47"/>
      <c r="CS47"/>
      <c r="CT47"/>
      <c r="CU47"/>
      <c r="CV47"/>
      <c r="CW47" s="1"/>
      <c r="CX47"/>
      <c r="CY47"/>
      <c r="CZ47"/>
      <c r="DA47"/>
      <c r="DB47"/>
      <c r="DC47"/>
      <c r="DD47"/>
      <c r="DE47"/>
      <c r="DF47" s="1"/>
      <c r="DG47"/>
      <c r="DH47"/>
      <c r="DI47"/>
      <c r="DJ47"/>
      <c r="DK47"/>
      <c r="DL47"/>
      <c r="DM47"/>
      <c r="DN47"/>
      <c r="DO47" s="1"/>
      <c r="DP47"/>
      <c r="DQ47"/>
      <c r="DR47"/>
      <c r="DS47"/>
      <c r="DT47"/>
      <c r="DU47"/>
      <c r="DV47"/>
      <c r="DW47" s="3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</row>
    <row r="48" spans="1:198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CE48" s="1"/>
      <c r="CF48"/>
      <c r="CG48"/>
      <c r="CH48"/>
      <c r="CI48"/>
      <c r="CJ48"/>
      <c r="CK48"/>
      <c r="CL48"/>
      <c r="CM48"/>
      <c r="CN48" s="1"/>
      <c r="CO48"/>
      <c r="CP48"/>
      <c r="CQ48"/>
      <c r="CR48"/>
      <c r="CS48"/>
      <c r="CT48"/>
      <c r="CU48"/>
      <c r="CV48"/>
      <c r="CW48" s="1"/>
      <c r="CX48"/>
      <c r="CY48"/>
      <c r="CZ48"/>
      <c r="DA48"/>
      <c r="DB48"/>
      <c r="DC48"/>
      <c r="DD48"/>
      <c r="DE48"/>
      <c r="DF48" s="1"/>
      <c r="DG48"/>
      <c r="DH48"/>
      <c r="DI48"/>
      <c r="DJ48"/>
      <c r="DK48"/>
      <c r="DL48"/>
      <c r="DM48"/>
      <c r="DN48"/>
      <c r="DO48" s="1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</row>
    <row r="49" spans="1:198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CE49" s="1"/>
      <c r="CF49"/>
      <c r="CG49"/>
      <c r="CH49"/>
      <c r="CI49"/>
      <c r="CJ49"/>
      <c r="CK49"/>
      <c r="CL49"/>
      <c r="CM49"/>
      <c r="CN49" s="1"/>
      <c r="CO49"/>
      <c r="CP49"/>
      <c r="CQ49"/>
      <c r="CR49"/>
      <c r="CS49"/>
      <c r="CT49"/>
      <c r="CU49"/>
      <c r="CV49"/>
      <c r="CW49" s="1"/>
      <c r="CX49"/>
      <c r="CY49"/>
      <c r="CZ49"/>
      <c r="DA49"/>
      <c r="DB49"/>
      <c r="DC49"/>
      <c r="DD49"/>
      <c r="DE49"/>
      <c r="DF49" s="1"/>
      <c r="DG49"/>
      <c r="DH49"/>
      <c r="DI49"/>
      <c r="DJ49"/>
      <c r="DK49"/>
      <c r="DL49"/>
      <c r="DM49"/>
      <c r="DN49"/>
      <c r="DO49" s="1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</row>
    <row r="50" spans="1:198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 s="1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CE50" s="1"/>
      <c r="CF50"/>
      <c r="CG50"/>
      <c r="CH50"/>
      <c r="CI50"/>
      <c r="CJ50"/>
      <c r="CK50"/>
      <c r="CL50"/>
      <c r="CM50"/>
      <c r="CN50" s="1"/>
      <c r="CO50"/>
      <c r="CP50"/>
      <c r="CQ50"/>
      <c r="CR50"/>
      <c r="CS50"/>
      <c r="CT50"/>
      <c r="CU50"/>
      <c r="CV50"/>
      <c r="CW50" s="1"/>
      <c r="CX50"/>
      <c r="CY50"/>
      <c r="CZ50"/>
      <c r="DA50"/>
      <c r="DB50"/>
      <c r="DC50"/>
      <c r="DD50"/>
      <c r="DE50"/>
      <c r="DF50" s="1"/>
      <c r="DG50"/>
      <c r="DH50"/>
      <c r="DI50"/>
      <c r="DJ50"/>
      <c r="DK50"/>
      <c r="DL50"/>
      <c r="DM50"/>
      <c r="DN50" s="16"/>
      <c r="DO50" s="1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 s="16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</row>
    <row r="51" spans="1:198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CE51" s="1"/>
      <c r="CF51"/>
      <c r="CG51"/>
      <c r="CH51"/>
      <c r="CI51"/>
      <c r="CJ51"/>
      <c r="CK51"/>
      <c r="CL51"/>
      <c r="CM51"/>
      <c r="CN51" s="1"/>
      <c r="CO51"/>
      <c r="CP51"/>
      <c r="CQ51"/>
      <c r="CR51"/>
      <c r="CS51"/>
      <c r="CT51"/>
      <c r="CU51"/>
      <c r="CV51"/>
      <c r="CW51" s="1"/>
      <c r="CX51"/>
      <c r="CY51"/>
      <c r="CZ51"/>
      <c r="DA51"/>
      <c r="DB51"/>
      <c r="DC51"/>
      <c r="DD51"/>
      <c r="DE51"/>
      <c r="DF51" s="1"/>
      <c r="DG51"/>
      <c r="DH51"/>
      <c r="DI51"/>
      <c r="DJ51"/>
      <c r="DK51"/>
      <c r="DL51"/>
      <c r="DM51"/>
      <c r="DN51"/>
      <c r="DO51" s="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</row>
    <row r="52" spans="1:198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CE52" s="1"/>
      <c r="CF52"/>
      <c r="CG52"/>
      <c r="CH52"/>
      <c r="CI52"/>
      <c r="CJ52"/>
      <c r="CK52"/>
      <c r="CL52"/>
      <c r="CM52"/>
      <c r="CN52" s="1"/>
      <c r="CO52"/>
      <c r="CP52"/>
      <c r="CQ52"/>
      <c r="CR52"/>
      <c r="CS52"/>
      <c r="CT52"/>
      <c r="CU52"/>
      <c r="CV52"/>
      <c r="CW52" s="1"/>
      <c r="CX52"/>
      <c r="CY52"/>
      <c r="CZ52"/>
      <c r="DA52"/>
      <c r="DB52"/>
      <c r="DC52"/>
      <c r="DD52"/>
      <c r="DE52"/>
      <c r="DF52" s="1"/>
      <c r="DG52"/>
      <c r="DH52"/>
      <c r="DI52"/>
      <c r="DJ52"/>
      <c r="DK52"/>
      <c r="DL52"/>
      <c r="DM52"/>
      <c r="DN52"/>
      <c r="DO52" s="1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</row>
    <row r="53" spans="1:198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CE53" s="1"/>
      <c r="CF53"/>
      <c r="CG53"/>
      <c r="CH53"/>
      <c r="CI53"/>
      <c r="CJ53"/>
      <c r="CK53"/>
      <c r="CL53"/>
      <c r="CM53"/>
      <c r="CN53" s="1"/>
      <c r="CO53"/>
      <c r="CP53"/>
      <c r="CQ53"/>
      <c r="CR53"/>
      <c r="CS53"/>
      <c r="CT53"/>
      <c r="CU53"/>
      <c r="CV53"/>
      <c r="CW53" s="1"/>
      <c r="CX53"/>
      <c r="CY53"/>
      <c r="CZ53"/>
      <c r="DA53"/>
      <c r="DB53"/>
      <c r="DC53"/>
      <c r="DD53"/>
      <c r="DE53"/>
      <c r="DF53" s="1"/>
      <c r="DG53" s="119"/>
      <c r="DH53"/>
      <c r="DI53"/>
      <c r="DJ53"/>
      <c r="DK53"/>
      <c r="DL53"/>
      <c r="DM53"/>
      <c r="DN53"/>
      <c r="DO53" s="1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</row>
    <row r="54" spans="1:198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CE54" s="1"/>
      <c r="CF54"/>
      <c r="CG54"/>
      <c r="CH54"/>
      <c r="CI54"/>
      <c r="CJ54"/>
      <c r="CK54"/>
      <c r="CL54"/>
      <c r="CM54"/>
      <c r="CN54" s="1"/>
      <c r="CO54"/>
      <c r="CP54"/>
      <c r="CQ54"/>
      <c r="CR54"/>
      <c r="CS54"/>
      <c r="CT54"/>
      <c r="CU54"/>
      <c r="CV54"/>
      <c r="CW54" s="1"/>
      <c r="CX54"/>
      <c r="CY54"/>
      <c r="CZ54"/>
      <c r="DA54"/>
      <c r="DB54"/>
      <c r="DC54"/>
      <c r="DD54"/>
      <c r="DE54"/>
      <c r="DF54" s="1"/>
      <c r="DG54"/>
      <c r="DH54"/>
      <c r="DI54"/>
      <c r="DJ54"/>
      <c r="DK54"/>
      <c r="DL54"/>
      <c r="DM54"/>
      <c r="DN54"/>
      <c r="DO54" s="1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</row>
    <row r="55" spans="1:198" x14ac:dyDescent="0.35">
      <c r="A55"/>
      <c r="B55"/>
      <c r="C55"/>
      <c r="D55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 s="1"/>
      <c r="Q55" s="1"/>
      <c r="R55" s="1"/>
      <c r="S55" s="1"/>
      <c r="T55" s="1"/>
      <c r="U55" s="1"/>
      <c r="V55" s="1"/>
      <c r="W55"/>
      <c r="X55"/>
      <c r="Y55" s="1"/>
      <c r="Z55" s="1"/>
      <c r="AA55" s="1"/>
      <c r="AB55" s="1"/>
      <c r="AC55" s="1"/>
      <c r="AD55" s="1"/>
      <c r="AE55" s="1"/>
      <c r="AF55"/>
      <c r="AG55"/>
      <c r="AH55" s="1"/>
      <c r="AI55" s="1"/>
      <c r="AJ55" s="1"/>
      <c r="AK55" s="1"/>
      <c r="AL55" s="1"/>
      <c r="AM55" s="1"/>
      <c r="AN55" s="1"/>
      <c r="AO55"/>
      <c r="AP55"/>
      <c r="AQ55" s="1"/>
      <c r="AR55" s="1"/>
      <c r="AS55" s="1"/>
      <c r="AT55" s="1"/>
      <c r="AU55" s="1"/>
      <c r="AV55" s="1"/>
      <c r="AW55" s="1"/>
      <c r="AX55"/>
      <c r="AY55"/>
      <c r="AZ55" s="1"/>
      <c r="BA55" s="1"/>
      <c r="BB55" s="1"/>
      <c r="BC55" s="1"/>
      <c r="BD55" s="1"/>
      <c r="BE55" s="1"/>
      <c r="BF55" s="1"/>
      <c r="BG55"/>
      <c r="BH55"/>
      <c r="BI55" s="1"/>
      <c r="BJ55" s="1"/>
      <c r="BK55" s="1"/>
      <c r="BL55" s="1"/>
      <c r="BM55" s="1"/>
      <c r="BN55" s="1"/>
      <c r="BO55" s="1"/>
      <c r="BP55"/>
      <c r="BQ55"/>
      <c r="BR55"/>
      <c r="BS55"/>
      <c r="BT55"/>
      <c r="BU55"/>
      <c r="BV55"/>
      <c r="BW55"/>
      <c r="BX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</row>
    <row r="56" spans="1:198" x14ac:dyDescent="0.35">
      <c r="A56" s="1"/>
      <c r="B56" s="1"/>
      <c r="C56"/>
      <c r="D56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 s="1"/>
      <c r="Q56" s="1"/>
      <c r="R56" s="1"/>
      <c r="S56" s="1"/>
      <c r="T56" s="1"/>
      <c r="U56" s="1"/>
      <c r="V56" s="1"/>
      <c r="W56"/>
      <c r="X56"/>
      <c r="Y56" s="1"/>
      <c r="Z56" s="1"/>
      <c r="AA56" s="1"/>
      <c r="AB56" s="1"/>
      <c r="AC56" s="1"/>
      <c r="AD56" s="1"/>
      <c r="AE56" s="1"/>
      <c r="AF56"/>
      <c r="AG56"/>
      <c r="AH56" s="1"/>
      <c r="AI56" s="1"/>
      <c r="AJ56" s="1"/>
      <c r="AK56" s="1"/>
      <c r="AL56" s="1"/>
      <c r="AM56" s="1"/>
      <c r="AN56" s="1"/>
      <c r="AO56"/>
      <c r="AP56"/>
      <c r="AQ56" s="1"/>
      <c r="AR56" s="1"/>
      <c r="AS56" s="1"/>
      <c r="AT56" s="1"/>
      <c r="AU56" s="1"/>
      <c r="AV56" s="1"/>
      <c r="AW56" s="1"/>
      <c r="AX56"/>
      <c r="AY56"/>
      <c r="AZ56" s="1"/>
      <c r="BA56" s="1"/>
      <c r="BB56" s="1"/>
      <c r="BC56" s="1"/>
      <c r="BD56" s="1"/>
      <c r="BE56" s="1"/>
      <c r="BF56" s="1"/>
      <c r="BG56"/>
      <c r="BH56"/>
      <c r="BI56" s="1"/>
      <c r="BJ56" s="1"/>
      <c r="BK56" s="1"/>
      <c r="BL56" s="1"/>
      <c r="BM56" s="1"/>
      <c r="BN56" s="1"/>
      <c r="BO56" s="1"/>
      <c r="BP56" s="1"/>
      <c r="BQ56"/>
      <c r="BR56" s="1"/>
      <c r="BS56" s="1"/>
      <c r="BT56" s="1"/>
      <c r="BU56" s="1"/>
      <c r="BV56" s="1"/>
      <c r="BW56" s="1"/>
      <c r="BX56" s="1"/>
      <c r="CE56"/>
      <c r="CF56" s="1"/>
      <c r="CG56" s="1"/>
      <c r="CH56" s="1"/>
      <c r="CI56" s="1"/>
      <c r="CJ56" s="1"/>
      <c r="CK56" s="1"/>
      <c r="CL56" s="1"/>
      <c r="CM56"/>
      <c r="CN56"/>
      <c r="CO56" s="1"/>
      <c r="CP56" s="1"/>
      <c r="CQ56" s="1"/>
      <c r="CR56" s="1"/>
      <c r="CS56" s="1"/>
      <c r="CT56" s="1"/>
      <c r="CU56" s="1"/>
      <c r="CV56"/>
      <c r="CW56"/>
      <c r="CX56" s="1"/>
      <c r="CY56" s="1"/>
      <c r="CZ56" s="1"/>
      <c r="DA56" s="1"/>
      <c r="DB56" s="1"/>
      <c r="DC56" s="1"/>
      <c r="DD56" s="1"/>
      <c r="DE56"/>
      <c r="DF56"/>
      <c r="DG56" s="1"/>
      <c r="DH56" s="1"/>
      <c r="DI56" s="1"/>
      <c r="DJ56" s="1"/>
      <c r="DK56" s="1"/>
      <c r="DL56" s="1"/>
      <c r="DM56" s="1"/>
      <c r="DN56"/>
      <c r="DO56"/>
      <c r="DP56" s="1"/>
      <c r="DQ56" s="1"/>
      <c r="DR56" s="1"/>
      <c r="DS56" s="1"/>
      <c r="DT56" s="1"/>
      <c r="DU56" s="1"/>
      <c r="DV56" s="1"/>
      <c r="DW56"/>
      <c r="DX56"/>
      <c r="DY56" s="1"/>
      <c r="DZ56" s="1"/>
      <c r="EA56" s="1"/>
      <c r="EB56" s="1"/>
      <c r="EC56" s="1"/>
      <c r="ED56" s="1"/>
      <c r="EE56" s="1"/>
      <c r="EF56"/>
      <c r="EG56"/>
      <c r="EH56" s="1"/>
      <c r="EI56" s="1"/>
      <c r="EJ56" s="1"/>
      <c r="EK56" s="1"/>
      <c r="EL56" s="1"/>
      <c r="EM56" s="1"/>
      <c r="EN56" s="1"/>
      <c r="EO56"/>
      <c r="EP56"/>
      <c r="EQ56" s="1"/>
      <c r="ER56" s="1"/>
      <c r="ES56" s="1"/>
      <c r="ET56" s="1"/>
      <c r="EU56" s="1"/>
      <c r="EV56" s="1"/>
      <c r="EW56" s="1"/>
      <c r="EX56"/>
      <c r="EY56"/>
      <c r="EZ56" s="1"/>
      <c r="FA56" s="1"/>
      <c r="FB56" s="1"/>
      <c r="FC56" s="1"/>
      <c r="FD56" s="1"/>
      <c r="FE56" s="1"/>
      <c r="FF56" s="1"/>
      <c r="FG56"/>
      <c r="FH56"/>
      <c r="FI56" s="1"/>
      <c r="FJ56" s="1"/>
      <c r="FK56" s="1"/>
      <c r="FL56" s="1"/>
      <c r="FM56" s="1"/>
      <c r="FN56" s="1"/>
      <c r="FO56" s="1"/>
      <c r="FP56"/>
      <c r="FQ56"/>
      <c r="FR56" s="1"/>
      <c r="FS56" s="1"/>
      <c r="FT56" s="1"/>
      <c r="FU56" s="1"/>
      <c r="FV56" s="1"/>
      <c r="FW56" s="1"/>
      <c r="FX56" s="1"/>
      <c r="FY56"/>
      <c r="FZ56"/>
      <c r="GA56" s="1"/>
      <c r="GB56" s="1"/>
      <c r="GC56" s="1"/>
      <c r="GD56" s="1"/>
      <c r="GE56" s="1"/>
      <c r="GF56" s="1"/>
      <c r="GG56" s="1"/>
      <c r="GH56" s="1"/>
      <c r="GI56"/>
      <c r="GJ56" s="1"/>
      <c r="GK56" s="1"/>
      <c r="GL56" s="1"/>
      <c r="GM56" s="1"/>
      <c r="GN56" s="1"/>
      <c r="GO56" s="1"/>
      <c r="GP56" s="1"/>
    </row>
    <row r="57" spans="1:198" x14ac:dyDescent="0.35">
      <c r="A57" s="1"/>
      <c r="B57" s="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 s="38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 s="38"/>
      <c r="BF57"/>
      <c r="BG57"/>
      <c r="BH57"/>
      <c r="BI57"/>
      <c r="BJ57"/>
      <c r="BK57"/>
      <c r="BL57"/>
      <c r="BM57"/>
      <c r="BN57"/>
      <c r="BO57"/>
      <c r="BP57" s="1"/>
      <c r="BQ57"/>
      <c r="BR57" s="1"/>
      <c r="BS57" s="1"/>
      <c r="BT57" s="1"/>
      <c r="BU57" s="1"/>
      <c r="BV57" s="1"/>
      <c r="BW57" s="1"/>
      <c r="BX57" s="1"/>
      <c r="CE57"/>
      <c r="CF57" s="1"/>
      <c r="CG57" s="1"/>
      <c r="CH57" s="1"/>
      <c r="CI57" s="1"/>
      <c r="CJ57" s="1"/>
      <c r="CK57" s="1"/>
      <c r="CL57" s="1"/>
      <c r="CM57"/>
      <c r="CN57"/>
      <c r="CO57" s="1"/>
      <c r="CP57" s="1"/>
      <c r="CQ57" s="1"/>
      <c r="CR57" s="1"/>
      <c r="CS57" s="1"/>
      <c r="CT57" s="1"/>
      <c r="CU57" s="1"/>
      <c r="CV57"/>
      <c r="CW57"/>
      <c r="CX57" s="1"/>
      <c r="CY57" s="1"/>
      <c r="CZ57" s="1"/>
      <c r="DA57" s="1"/>
      <c r="DB57" s="1"/>
      <c r="DC57" s="1"/>
      <c r="DD57" s="1"/>
      <c r="DE57"/>
      <c r="DF57"/>
      <c r="DG57" s="1"/>
      <c r="DH57" s="1"/>
      <c r="DI57" s="1"/>
      <c r="DJ57" s="1"/>
      <c r="DK57" s="1"/>
      <c r="DL57" s="1"/>
      <c r="DM57" s="1"/>
      <c r="DN57"/>
      <c r="DO57"/>
      <c r="DP57" s="1"/>
      <c r="DQ57" s="1"/>
      <c r="DR57" s="1"/>
      <c r="DS57" s="1"/>
      <c r="DT57" s="1"/>
      <c r="DU57" s="1"/>
      <c r="DV57" s="1"/>
      <c r="DW57"/>
      <c r="DX57"/>
      <c r="DY57" s="1"/>
      <c r="DZ57" s="1"/>
      <c r="EA57" s="1"/>
      <c r="EB57" s="1"/>
      <c r="EC57" s="1"/>
      <c r="ED57" s="1"/>
      <c r="EE57" s="1"/>
      <c r="EF57"/>
      <c r="EG57"/>
      <c r="EH57" s="1"/>
      <c r="EI57" s="1"/>
      <c r="EJ57" s="1"/>
      <c r="EK57" s="1"/>
      <c r="EL57" s="1"/>
      <c r="EM57" s="1"/>
      <c r="EN57" s="1"/>
      <c r="EO57"/>
      <c r="EP57"/>
      <c r="EQ57" s="1"/>
      <c r="ER57" s="1"/>
      <c r="ES57" s="1"/>
      <c r="ET57" s="1"/>
      <c r="EU57" s="1"/>
      <c r="EV57" s="1"/>
      <c r="EW57" s="1"/>
      <c r="EX57"/>
      <c r="EY57"/>
      <c r="EZ57" s="1"/>
      <c r="FA57" s="1"/>
      <c r="FB57" s="1"/>
      <c r="FC57" s="1"/>
      <c r="FD57" s="1"/>
      <c r="FE57" s="1"/>
      <c r="FF57" s="1"/>
      <c r="FG57"/>
      <c r="FH57"/>
      <c r="FI57" s="1"/>
      <c r="FJ57" s="1"/>
      <c r="FK57" s="1"/>
      <c r="FL57" s="1"/>
      <c r="FM57" s="1"/>
      <c r="FN57" s="1"/>
      <c r="FO57" s="1"/>
      <c r="FP57"/>
      <c r="FQ57"/>
      <c r="FR57" s="1"/>
      <c r="FS57" s="1"/>
      <c r="FT57" s="1"/>
      <c r="FU57" s="1"/>
      <c r="FV57" s="1"/>
      <c r="FW57" s="1"/>
      <c r="FX57" s="1"/>
      <c r="FY57"/>
      <c r="FZ57"/>
      <c r="GA57" s="1"/>
      <c r="GB57" s="1"/>
      <c r="GC57" s="1"/>
      <c r="GD57" s="1"/>
      <c r="GE57" s="1"/>
      <c r="GF57" s="1"/>
      <c r="GG57" s="1"/>
      <c r="GH57" s="1"/>
      <c r="GI57"/>
      <c r="GJ57" s="1"/>
      <c r="GK57" s="1"/>
      <c r="GL57" s="1"/>
      <c r="GM57" s="1"/>
      <c r="GN57" s="1"/>
      <c r="GO57" s="1"/>
      <c r="GP57" s="1"/>
    </row>
    <row r="58" spans="1:198" ht="16.5" customHeigh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 s="3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CE58" s="1"/>
      <c r="CF58"/>
      <c r="CG58"/>
      <c r="CH58"/>
      <c r="CI58"/>
      <c r="CJ58"/>
      <c r="CK58"/>
      <c r="CL58"/>
      <c r="CM58"/>
      <c r="CN58" s="1"/>
      <c r="CO58"/>
      <c r="CP58"/>
      <c r="CQ58"/>
      <c r="CR58"/>
      <c r="CS58"/>
      <c r="CT58"/>
      <c r="CU58"/>
      <c r="CV58"/>
      <c r="CW58" s="1"/>
      <c r="CX58"/>
      <c r="CY58"/>
      <c r="CZ58"/>
      <c r="DA58"/>
      <c r="DB58"/>
      <c r="DC58" s="38"/>
      <c r="DD58"/>
      <c r="DE58"/>
      <c r="DF58" s="1"/>
      <c r="DG58" s="38"/>
      <c r="DH58"/>
      <c r="DI58"/>
      <c r="DJ58"/>
      <c r="DK58"/>
      <c r="DL58"/>
      <c r="DM58"/>
      <c r="DN58"/>
      <c r="DO58" s="1"/>
      <c r="DP58"/>
      <c r="DQ58" s="3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 s="3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 s="3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</row>
    <row r="59" spans="1:198" ht="17.399999999999999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6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 s="7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CE59" s="1"/>
      <c r="CF59"/>
      <c r="CG59"/>
      <c r="CH59"/>
      <c r="CI59"/>
      <c r="CJ59"/>
      <c r="CK59"/>
      <c r="CL59"/>
      <c r="CM59"/>
      <c r="CN59" s="1"/>
      <c r="CO59"/>
      <c r="CP59"/>
      <c r="CQ59"/>
      <c r="CR59"/>
      <c r="CS59"/>
      <c r="CT59"/>
      <c r="CU59"/>
      <c r="CV59"/>
      <c r="CW59" s="1"/>
      <c r="CX59" s="38"/>
      <c r="CY59"/>
      <c r="CZ59"/>
      <c r="DA59"/>
      <c r="DB59"/>
      <c r="DC59"/>
      <c r="DD59"/>
      <c r="DE59"/>
      <c r="DF59" s="1"/>
      <c r="DG59"/>
      <c r="DH59"/>
      <c r="DI59"/>
      <c r="DJ59"/>
      <c r="DK59"/>
      <c r="DL59"/>
      <c r="DM59"/>
      <c r="DN59"/>
      <c r="DO59" s="1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 s="38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</row>
    <row r="60" spans="1:198" ht="13.5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CE60" s="1"/>
      <c r="CF60"/>
      <c r="CG60"/>
      <c r="CH60"/>
      <c r="CI60"/>
      <c r="CJ60"/>
      <c r="CK60"/>
      <c r="CL60"/>
      <c r="CM60"/>
      <c r="CN60" s="1"/>
      <c r="CO60"/>
      <c r="CP60"/>
      <c r="CQ60"/>
      <c r="CR60"/>
      <c r="CS60"/>
      <c r="CT60"/>
      <c r="CU60"/>
      <c r="CV60"/>
      <c r="CW60" s="1"/>
      <c r="CX60"/>
      <c r="CY60"/>
      <c r="CZ60"/>
      <c r="DA60"/>
      <c r="DB60"/>
      <c r="DC60" s="38"/>
      <c r="DD60"/>
      <c r="DE60"/>
      <c r="DF60" s="1"/>
      <c r="DG60"/>
      <c r="DH60"/>
      <c r="DI60"/>
      <c r="DJ60"/>
      <c r="DK60"/>
      <c r="DL60"/>
      <c r="DM60"/>
      <c r="DN60"/>
      <c r="DO60" s="1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 s="16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 s="74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</row>
    <row r="61" spans="1:198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CE61" s="1"/>
      <c r="CF61"/>
      <c r="CG61"/>
      <c r="CH61"/>
      <c r="CI61"/>
      <c r="CJ61"/>
      <c r="CK61"/>
      <c r="CL61"/>
      <c r="CM61"/>
      <c r="CN61" s="1"/>
      <c r="CO61"/>
      <c r="CP61"/>
      <c r="CQ61"/>
      <c r="CR61"/>
      <c r="CS61"/>
      <c r="CT61"/>
      <c r="CU61"/>
      <c r="CV61"/>
      <c r="CW61" s="1"/>
      <c r="CX61"/>
      <c r="CY61"/>
      <c r="CZ61"/>
      <c r="DA61"/>
      <c r="DB61"/>
      <c r="DC61" s="38"/>
      <c r="DD61"/>
      <c r="DE61"/>
      <c r="DF61" s="1"/>
      <c r="DG61"/>
      <c r="DH61"/>
      <c r="DI61"/>
      <c r="DJ61"/>
      <c r="DK61"/>
      <c r="DL61"/>
      <c r="DM61"/>
      <c r="DN61"/>
      <c r="DO61" s="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</row>
    <row r="62" spans="1:198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0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 s="35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CE62" s="1"/>
      <c r="CF62"/>
      <c r="CG62"/>
      <c r="CH62"/>
      <c r="CI62"/>
      <c r="CJ62"/>
      <c r="CK62"/>
      <c r="CL62"/>
      <c r="CM62"/>
      <c r="CN62" s="1"/>
      <c r="CO62"/>
      <c r="CP62"/>
      <c r="CQ62"/>
      <c r="CR62"/>
      <c r="CS62"/>
      <c r="CT62"/>
      <c r="CU62"/>
      <c r="CV62"/>
      <c r="CW62" s="1"/>
      <c r="CX62"/>
      <c r="CY62"/>
      <c r="CZ62"/>
      <c r="DA62"/>
      <c r="DB62"/>
      <c r="DC62"/>
      <c r="DD62"/>
      <c r="DE62"/>
      <c r="DF62" s="1"/>
      <c r="DG62"/>
      <c r="DH62"/>
      <c r="DI62"/>
      <c r="DJ62"/>
      <c r="DK62"/>
      <c r="DL62"/>
      <c r="DM62"/>
      <c r="DN62"/>
      <c r="DO62" s="1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</row>
    <row r="63" spans="1:198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CE63" s="1"/>
      <c r="CF63"/>
      <c r="CG63"/>
      <c r="CH63"/>
      <c r="CI63"/>
      <c r="CJ63"/>
      <c r="CK63"/>
      <c r="CL63"/>
      <c r="CM63"/>
      <c r="CN63" s="1"/>
      <c r="CO63"/>
      <c r="CP63"/>
      <c r="CQ63"/>
      <c r="CR63"/>
      <c r="CS63"/>
      <c r="CT63"/>
      <c r="CU63"/>
      <c r="CV63"/>
      <c r="CW63" s="1"/>
      <c r="CX63"/>
      <c r="CY63"/>
      <c r="CZ63"/>
      <c r="DA63"/>
      <c r="DB63"/>
      <c r="DC63"/>
      <c r="DD63"/>
      <c r="DE63"/>
      <c r="DF63" s="1"/>
      <c r="DG63"/>
      <c r="DH63"/>
      <c r="DI63"/>
      <c r="DJ63"/>
      <c r="DK63"/>
      <c r="DL63"/>
      <c r="DM63"/>
      <c r="DN63"/>
      <c r="DO63" s="1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 s="120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 s="35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</row>
    <row r="64" spans="1:198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CE64" s="1"/>
      <c r="CF64"/>
      <c r="CG64"/>
      <c r="CH64"/>
      <c r="CI64"/>
      <c r="CJ64"/>
      <c r="CK64"/>
      <c r="CL64"/>
      <c r="CM64"/>
      <c r="CN64" s="1"/>
      <c r="CO64"/>
      <c r="CP64"/>
      <c r="CQ64"/>
      <c r="CR64"/>
      <c r="CS64"/>
      <c r="CT64"/>
      <c r="CU64"/>
      <c r="CV64"/>
      <c r="CW64" s="1"/>
      <c r="CX64"/>
      <c r="CY64"/>
      <c r="CZ64"/>
      <c r="DA64"/>
      <c r="DB64"/>
      <c r="DC64"/>
      <c r="DD64"/>
      <c r="DE64"/>
      <c r="DF64" s="1"/>
      <c r="DG64"/>
      <c r="DH64"/>
      <c r="DI64"/>
      <c r="DJ64"/>
      <c r="DK64"/>
      <c r="DL64"/>
      <c r="DM64"/>
      <c r="DN64"/>
      <c r="DO64" s="1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</row>
    <row r="65" spans="1:198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CE65" s="1"/>
      <c r="CF65"/>
      <c r="CG65"/>
      <c r="CH65"/>
      <c r="CI65"/>
      <c r="CJ65"/>
      <c r="CK65"/>
      <c r="CL65"/>
      <c r="CM65"/>
      <c r="CN65" s="1"/>
      <c r="CO65"/>
      <c r="CP65"/>
      <c r="CQ65"/>
      <c r="CR65"/>
      <c r="CS65"/>
      <c r="CT65"/>
      <c r="CU65"/>
      <c r="CV65"/>
      <c r="CW65" s="1"/>
      <c r="CX65"/>
      <c r="CY65"/>
      <c r="CZ65"/>
      <c r="DA65"/>
      <c r="DB65"/>
      <c r="DC65"/>
      <c r="DD65"/>
      <c r="DE65"/>
      <c r="DF65" s="1"/>
      <c r="DG65"/>
      <c r="DH65"/>
      <c r="DI65"/>
      <c r="DJ65"/>
      <c r="DK65"/>
      <c r="DL65"/>
      <c r="DM65"/>
      <c r="DN65"/>
      <c r="DO65" s="1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</row>
    <row r="66" spans="1:198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CE66" s="1"/>
      <c r="CF66"/>
      <c r="CG66"/>
      <c r="CH66"/>
      <c r="CI66"/>
      <c r="CJ66"/>
      <c r="CK66"/>
      <c r="CL66"/>
      <c r="CM66"/>
      <c r="CN66" s="1"/>
      <c r="CO66"/>
      <c r="CP66"/>
      <c r="CQ66"/>
      <c r="CR66"/>
      <c r="CS66"/>
      <c r="CT66"/>
      <c r="CU66"/>
      <c r="CV66"/>
      <c r="CW66" s="1"/>
      <c r="CX66"/>
      <c r="CY66"/>
      <c r="CZ66"/>
      <c r="DA66"/>
      <c r="DB66"/>
      <c r="DC66"/>
      <c r="DD66"/>
      <c r="DE66"/>
      <c r="DF66" s="1"/>
      <c r="DG66"/>
      <c r="DH66"/>
      <c r="DI66"/>
      <c r="DJ66"/>
      <c r="DK66"/>
      <c r="DL66"/>
      <c r="DM66"/>
      <c r="DN66"/>
      <c r="DO66" s="1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</row>
    <row r="67" spans="1:198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CE67" s="1"/>
      <c r="CF67"/>
      <c r="CG67"/>
      <c r="CH67"/>
      <c r="CI67"/>
      <c r="CJ67"/>
      <c r="CK67"/>
      <c r="CL67"/>
      <c r="CM67"/>
      <c r="CN67" s="1"/>
      <c r="CO67"/>
      <c r="CP67"/>
      <c r="CQ67"/>
      <c r="CR67"/>
      <c r="CS67"/>
      <c r="CT67"/>
      <c r="CU67"/>
      <c r="CV67"/>
      <c r="CW67" s="1"/>
      <c r="CX67"/>
      <c r="CY67"/>
      <c r="CZ67"/>
      <c r="DA67"/>
      <c r="DB67"/>
      <c r="DC67"/>
      <c r="DD67"/>
      <c r="DE67"/>
      <c r="DF67" s="1"/>
      <c r="DG67"/>
      <c r="DH67"/>
      <c r="DI67"/>
      <c r="DJ67"/>
      <c r="DK67"/>
      <c r="DL67"/>
      <c r="DM67"/>
      <c r="DN67"/>
      <c r="DO67" s="1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</row>
    <row r="68" spans="1:198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1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CE68" s="1"/>
      <c r="CF68"/>
      <c r="CG68"/>
      <c r="CH68"/>
      <c r="CI68"/>
      <c r="CJ68"/>
      <c r="CK68"/>
      <c r="CL68"/>
      <c r="CM68"/>
      <c r="CN68" s="1"/>
      <c r="CO68"/>
      <c r="CP68"/>
      <c r="CQ68"/>
      <c r="CR68"/>
      <c r="CS68"/>
      <c r="CT68"/>
      <c r="CU68"/>
      <c r="CV68"/>
      <c r="CW68" s="1"/>
      <c r="CX68"/>
      <c r="CY68"/>
      <c r="CZ68"/>
      <c r="DA68"/>
      <c r="DB68"/>
      <c r="DC68"/>
      <c r="DD68"/>
      <c r="DE68"/>
      <c r="DF68" s="1"/>
      <c r="DG68"/>
      <c r="DH68"/>
      <c r="DI68"/>
      <c r="DJ68"/>
      <c r="DK68"/>
      <c r="DL68"/>
      <c r="DM68"/>
      <c r="DN68"/>
      <c r="DO68" s="1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</row>
    <row r="69" spans="1:198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CE69" s="1"/>
      <c r="CF69"/>
      <c r="CG69"/>
      <c r="CH69"/>
      <c r="CI69"/>
      <c r="CJ69"/>
      <c r="CK69"/>
      <c r="CL69"/>
      <c r="CM69"/>
      <c r="CN69" s="1"/>
      <c r="CO69"/>
      <c r="CP69"/>
      <c r="CQ69"/>
      <c r="CR69"/>
      <c r="CS69"/>
      <c r="CT69"/>
      <c r="CU69"/>
      <c r="CV69"/>
      <c r="CW69" s="1"/>
      <c r="CX69"/>
      <c r="CY69"/>
      <c r="CZ69"/>
      <c r="DA69"/>
      <c r="DB69"/>
      <c r="DC69"/>
      <c r="DD69"/>
      <c r="DE69"/>
      <c r="DF69" s="1"/>
      <c r="DG69"/>
      <c r="DH69"/>
      <c r="DI69"/>
      <c r="DJ69"/>
      <c r="DK69"/>
      <c r="DL69"/>
      <c r="DM69"/>
      <c r="DN69"/>
      <c r="DO69" s="1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 s="121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</row>
    <row r="70" spans="1:198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CE70" s="1"/>
      <c r="CF70"/>
      <c r="CG70"/>
      <c r="CH70"/>
      <c r="CI70"/>
      <c r="CJ70"/>
      <c r="CK70"/>
      <c r="CL70"/>
      <c r="CM70"/>
      <c r="CN70" s="1"/>
      <c r="CO70"/>
      <c r="CP70"/>
      <c r="CQ70"/>
      <c r="CR70"/>
      <c r="CS70"/>
      <c r="CT70"/>
      <c r="CU70"/>
      <c r="CV70"/>
      <c r="CW70" s="1"/>
      <c r="CX70"/>
      <c r="CY70"/>
      <c r="CZ70"/>
      <c r="DA70"/>
      <c r="DB70"/>
      <c r="DC70"/>
      <c r="DD70"/>
      <c r="DE70"/>
      <c r="DF70" s="1"/>
      <c r="DG70"/>
      <c r="DH70"/>
      <c r="DI70"/>
      <c r="DJ70"/>
      <c r="DK70"/>
      <c r="DL70"/>
      <c r="DM70"/>
      <c r="DN70"/>
      <c r="DO70" s="1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</row>
    <row r="71" spans="1:198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CE71" s="1"/>
      <c r="CF71"/>
      <c r="CG71"/>
      <c r="CH71"/>
      <c r="CI71"/>
      <c r="CJ71"/>
      <c r="CK71"/>
      <c r="CL71"/>
      <c r="CM71"/>
      <c r="CN71" s="1"/>
      <c r="CO71"/>
      <c r="CP71"/>
      <c r="CQ71"/>
      <c r="CR71"/>
      <c r="CS71"/>
      <c r="CT71"/>
      <c r="CU71"/>
      <c r="CV71"/>
      <c r="CW71" s="1"/>
      <c r="CX71"/>
      <c r="CY71"/>
      <c r="CZ71"/>
      <c r="DA71"/>
      <c r="DB71"/>
      <c r="DC71"/>
      <c r="DD71"/>
      <c r="DE71"/>
      <c r="DF71" s="1"/>
      <c r="DG71"/>
      <c r="DH71"/>
      <c r="DI71"/>
      <c r="DJ71"/>
      <c r="DK71"/>
      <c r="DL71"/>
      <c r="DM71"/>
      <c r="DN71"/>
      <c r="DO71" s="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</row>
    <row r="72" spans="1:198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1"/>
      <c r="Q72" s="1"/>
      <c r="R72" s="1"/>
      <c r="S72" s="1"/>
      <c r="T72" s="1"/>
      <c r="U72" s="1"/>
      <c r="V72" s="1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 s="1"/>
      <c r="AR72" s="1"/>
      <c r="AS72" s="1"/>
      <c r="AT72" s="1"/>
      <c r="AU72" s="1"/>
      <c r="AV72" s="1"/>
      <c r="AW72" s="1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CE72" s="1"/>
      <c r="CF72"/>
      <c r="CG72"/>
      <c r="CH72"/>
      <c r="CI72"/>
      <c r="CJ72"/>
      <c r="CK72"/>
      <c r="CL72"/>
      <c r="CM72"/>
      <c r="CN72" s="1"/>
      <c r="CO72"/>
      <c r="CP72"/>
      <c r="CQ72"/>
      <c r="CR72"/>
      <c r="CS72"/>
      <c r="CT72"/>
      <c r="CU72"/>
      <c r="CV72"/>
      <c r="CW72" s="1"/>
      <c r="CX72"/>
      <c r="CY72"/>
      <c r="CZ72"/>
      <c r="DA72"/>
      <c r="DB72"/>
      <c r="DC72"/>
      <c r="DD72"/>
      <c r="DE72" s="38"/>
      <c r="DF72" s="1"/>
      <c r="DG72"/>
      <c r="DH72"/>
      <c r="DI72"/>
      <c r="DJ72"/>
      <c r="DK72"/>
      <c r="DL72"/>
      <c r="DM72"/>
      <c r="DN72"/>
      <c r="DO72" s="1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</row>
    <row r="73" spans="1:198" x14ac:dyDescent="0.35">
      <c r="A73" s="1"/>
      <c r="B73" s="1"/>
      <c r="C73"/>
      <c r="D73"/>
      <c r="E73"/>
      <c r="F73"/>
      <c r="G73"/>
      <c r="H73"/>
      <c r="I73"/>
      <c r="J73"/>
      <c r="K73"/>
      <c r="L73"/>
      <c r="M73"/>
      <c r="N73"/>
      <c r="O73"/>
      <c r="P73" s="1"/>
      <c r="Q73" s="1"/>
      <c r="R73" s="1"/>
      <c r="S73" s="1"/>
      <c r="T73" s="1"/>
      <c r="U73" s="1"/>
      <c r="V73" s="1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 s="1"/>
      <c r="AR73" s="1"/>
      <c r="AS73" s="1"/>
      <c r="AT73" s="1"/>
      <c r="AU73" s="1"/>
      <c r="AV73" s="1"/>
      <c r="AW73" s="1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CE73"/>
      <c r="CF73" s="1"/>
      <c r="CG73" s="1"/>
      <c r="CH73" s="1"/>
      <c r="CI73" s="1"/>
      <c r="CJ73" s="1"/>
      <c r="CK73" s="1"/>
      <c r="CL73" s="1"/>
      <c r="CM73"/>
      <c r="CN73" s="1"/>
      <c r="CO73"/>
      <c r="CP73"/>
      <c r="CQ73"/>
      <c r="CR73"/>
      <c r="CS73"/>
      <c r="CT73"/>
      <c r="CU73"/>
      <c r="CV73"/>
      <c r="CW73" s="1"/>
      <c r="CX73"/>
      <c r="CY73"/>
      <c r="CZ73"/>
      <c r="DA73"/>
      <c r="DB73"/>
      <c r="DC73"/>
      <c r="DD73"/>
      <c r="DE73" s="38"/>
      <c r="DF73"/>
      <c r="DG73" s="1"/>
      <c r="DH73" s="1"/>
      <c r="DI73" s="1"/>
      <c r="DJ73" s="1"/>
      <c r="DK73" s="1"/>
      <c r="DL73" s="1"/>
      <c r="DM73" s="1"/>
      <c r="DN73"/>
      <c r="DO73"/>
      <c r="DP73" s="1"/>
      <c r="DQ73" s="1"/>
      <c r="DR73" s="1"/>
      <c r="DS73" s="1"/>
      <c r="DT73" s="1"/>
      <c r="DU73" s="1"/>
      <c r="DV73" s="1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 s="1"/>
      <c r="FJ73" s="1"/>
      <c r="FK73" s="1"/>
      <c r="FL73" s="1"/>
      <c r="FM73" s="1"/>
      <c r="FN73" s="1"/>
      <c r="FO73" s="1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</row>
    <row r="74" spans="1:198" x14ac:dyDescent="0.35">
      <c r="A74" s="1"/>
      <c r="B74" s="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CE74"/>
      <c r="CF74" s="1"/>
      <c r="CG74" s="1"/>
      <c r="CH74" s="1"/>
      <c r="CI74" s="1"/>
      <c r="CJ74" s="1"/>
      <c r="CK74" s="1"/>
      <c r="CL74" s="1"/>
      <c r="CM74"/>
      <c r="CN74" s="1"/>
      <c r="CO74"/>
      <c r="CP74"/>
      <c r="CQ74"/>
      <c r="CR74"/>
      <c r="CS74"/>
      <c r="CT74"/>
      <c r="CU74"/>
      <c r="CV74"/>
      <c r="CW74" s="1"/>
      <c r="CX74"/>
      <c r="CY74"/>
      <c r="CZ74"/>
      <c r="DA74"/>
      <c r="DB74"/>
      <c r="DC74"/>
      <c r="DD74"/>
      <c r="DE74" s="38"/>
      <c r="DF74"/>
      <c r="DG74" s="1"/>
      <c r="DH74" s="1"/>
      <c r="DI74" s="1"/>
      <c r="DJ74" s="1"/>
      <c r="DK74" s="1"/>
      <c r="DL74" s="1"/>
      <c r="DM74" s="1"/>
      <c r="DN74"/>
      <c r="DO74"/>
      <c r="DP74" s="1"/>
      <c r="DQ74" s="1"/>
      <c r="DR74" s="1"/>
      <c r="DS74" s="1"/>
      <c r="DT74" s="1"/>
      <c r="DU74" s="1"/>
      <c r="DV74" s="1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 s="1"/>
      <c r="FJ74" s="1"/>
      <c r="FK74" s="1"/>
      <c r="FL74" s="1"/>
      <c r="FM74" s="1"/>
      <c r="FN74" s="1"/>
      <c r="FO74" s="1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</row>
    <row r="75" spans="1:198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CE75" s="1"/>
      <c r="CF75"/>
      <c r="CG75"/>
      <c r="CH75"/>
      <c r="CI75"/>
      <c r="CJ75"/>
      <c r="CK75"/>
      <c r="CL75"/>
      <c r="CM75"/>
      <c r="CN75" s="1"/>
      <c r="CO75"/>
      <c r="CP75"/>
      <c r="CQ75"/>
      <c r="CR75"/>
      <c r="CS75"/>
      <c r="CT75"/>
      <c r="CU75"/>
      <c r="CV75"/>
      <c r="CW75" s="1"/>
      <c r="CX75"/>
      <c r="CY75"/>
      <c r="CZ75"/>
      <c r="DA75"/>
      <c r="DB75"/>
      <c r="DC75"/>
      <c r="DD75"/>
      <c r="DE75" s="38"/>
      <c r="DF75" s="1"/>
      <c r="DG75" s="38"/>
      <c r="DH75"/>
      <c r="DI75"/>
      <c r="DJ75"/>
      <c r="DK75"/>
      <c r="DL75"/>
      <c r="DM75"/>
      <c r="DN75"/>
      <c r="DO75" s="1"/>
      <c r="DP75"/>
      <c r="DQ75" s="38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</row>
    <row r="76" spans="1:198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 s="74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CE76" s="1"/>
      <c r="CF76"/>
      <c r="CG76"/>
      <c r="CH76"/>
      <c r="CI76"/>
      <c r="CJ76"/>
      <c r="CK76"/>
      <c r="CL76"/>
      <c r="CM76"/>
      <c r="CN76" s="1"/>
      <c r="CO76"/>
      <c r="CP76"/>
      <c r="CQ76"/>
      <c r="CR76"/>
      <c r="CS76"/>
      <c r="CT76"/>
      <c r="CU76"/>
      <c r="CV76"/>
      <c r="CW76" s="1"/>
      <c r="CX76"/>
      <c r="CY76"/>
      <c r="CZ76"/>
      <c r="DA76"/>
      <c r="DB76"/>
      <c r="DC76"/>
      <c r="DD76"/>
      <c r="DE76" s="38"/>
      <c r="DF76" s="1"/>
      <c r="DG76"/>
      <c r="DH76"/>
      <c r="DI76"/>
      <c r="DJ76"/>
      <c r="DK76"/>
      <c r="DL76"/>
      <c r="DM76"/>
      <c r="DN76"/>
      <c r="DO76" s="1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</row>
    <row r="77" spans="1:198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CE77" s="1"/>
      <c r="CF77"/>
      <c r="CG77"/>
      <c r="CH77"/>
      <c r="CI77"/>
      <c r="CJ77"/>
      <c r="CK77"/>
      <c r="CL77"/>
      <c r="CM77"/>
      <c r="CN77" s="1"/>
      <c r="CO77"/>
      <c r="CP77"/>
      <c r="CQ77"/>
      <c r="CR77"/>
      <c r="CS77"/>
      <c r="CT77"/>
      <c r="CU77"/>
      <c r="CV77"/>
      <c r="CW77" s="1"/>
      <c r="CX77"/>
      <c r="CY77"/>
      <c r="CZ77"/>
      <c r="DA77"/>
      <c r="DB77"/>
      <c r="DC77"/>
      <c r="DD77"/>
      <c r="DE77" s="38"/>
      <c r="DF77" s="1"/>
      <c r="DG77"/>
      <c r="DH77"/>
      <c r="DI77"/>
      <c r="DJ77"/>
      <c r="DK77"/>
      <c r="DL77"/>
      <c r="DM77"/>
      <c r="DN77"/>
      <c r="DO77" s="1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 s="74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</row>
    <row r="78" spans="1:198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CE78" s="1"/>
      <c r="CF78"/>
      <c r="CG78"/>
      <c r="CH78"/>
      <c r="CI78"/>
      <c r="CJ78"/>
      <c r="CK78"/>
      <c r="CL78"/>
      <c r="CM78"/>
      <c r="CN78" s="1"/>
      <c r="CO78"/>
      <c r="CP78"/>
      <c r="CQ78"/>
      <c r="CR78"/>
      <c r="CS78"/>
      <c r="CT78"/>
      <c r="CU78"/>
      <c r="CV78"/>
      <c r="CW78" s="1"/>
      <c r="CX78"/>
      <c r="CY78"/>
      <c r="CZ78"/>
      <c r="DA78"/>
      <c r="DB78"/>
      <c r="DC78"/>
      <c r="DD78"/>
      <c r="DE78" s="38"/>
      <c r="DF78" s="1"/>
      <c r="DG78"/>
      <c r="DH78"/>
      <c r="DI78"/>
      <c r="DJ78"/>
      <c r="DK78"/>
      <c r="DL78"/>
      <c r="DM78"/>
      <c r="DN78"/>
      <c r="DO78" s="1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</row>
    <row r="79" spans="1:198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0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CE79" s="1"/>
      <c r="CF79"/>
      <c r="CG79"/>
      <c r="CH79"/>
      <c r="CI79"/>
      <c r="CJ79"/>
      <c r="CK79"/>
      <c r="CL79"/>
      <c r="CM79"/>
      <c r="CN79" s="1"/>
      <c r="CO79"/>
      <c r="CP79"/>
      <c r="CQ79"/>
      <c r="CR79"/>
      <c r="CS79"/>
      <c r="CT79"/>
      <c r="CU79"/>
      <c r="CV79"/>
      <c r="CW79" s="1"/>
      <c r="CX79"/>
      <c r="CY79"/>
      <c r="CZ79"/>
      <c r="DA79"/>
      <c r="DB79"/>
      <c r="DC79"/>
      <c r="DD79"/>
      <c r="DE79" s="38"/>
      <c r="DF79" s="1"/>
      <c r="DG79"/>
      <c r="DH79"/>
      <c r="DI79"/>
      <c r="DJ79"/>
      <c r="DK79"/>
      <c r="DL79"/>
      <c r="DM79"/>
      <c r="DN79"/>
      <c r="DO79" s="1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</row>
    <row r="80" spans="1:198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CE80" s="1"/>
      <c r="CF80"/>
      <c r="CG80"/>
      <c r="CH80"/>
      <c r="CI80"/>
      <c r="CJ80"/>
      <c r="CK80"/>
      <c r="CL80"/>
      <c r="CM80"/>
      <c r="CN80" s="1"/>
      <c r="CO80"/>
      <c r="CP80"/>
      <c r="CQ80" s="28"/>
      <c r="CR80"/>
      <c r="CS80"/>
      <c r="CT80"/>
      <c r="CU80"/>
      <c r="CV80"/>
      <c r="CW80" s="1"/>
      <c r="CX80"/>
      <c r="CY80"/>
      <c r="CZ80" s="109"/>
      <c r="DA80"/>
      <c r="DB80"/>
      <c r="DC80"/>
      <c r="DD80"/>
      <c r="DE80" s="38"/>
      <c r="DF80" s="1"/>
      <c r="DG80"/>
      <c r="DH80"/>
      <c r="DI80"/>
      <c r="DJ80"/>
      <c r="DK80"/>
      <c r="DL80"/>
      <c r="DM80"/>
      <c r="DN80"/>
      <c r="DO80" s="1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</row>
    <row r="81" spans="1:198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CE81" s="1"/>
      <c r="CF81"/>
      <c r="CG81"/>
      <c r="CH81"/>
      <c r="CI81"/>
      <c r="CJ81"/>
      <c r="CK81"/>
      <c r="CL81"/>
      <c r="CM81"/>
      <c r="CN81" s="1"/>
      <c r="CO81"/>
      <c r="CP81"/>
      <c r="CQ81" s="106"/>
      <c r="CR81"/>
      <c r="CS81"/>
      <c r="CT81"/>
      <c r="CU81"/>
      <c r="CV81"/>
      <c r="CW81" s="1"/>
      <c r="CX81"/>
      <c r="CY81"/>
      <c r="CZ81" s="109"/>
      <c r="DA81"/>
      <c r="DB81"/>
      <c r="DC81"/>
      <c r="DD81"/>
      <c r="DE81" s="38"/>
      <c r="DF81" s="1"/>
      <c r="DG81"/>
      <c r="DH81"/>
      <c r="DI81"/>
      <c r="DJ81"/>
      <c r="DK81"/>
      <c r="DL81"/>
      <c r="DM81"/>
      <c r="DN81"/>
      <c r="DO81" s="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</row>
    <row r="82" spans="1:198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CE82" s="1"/>
      <c r="CF82"/>
      <c r="CG82"/>
      <c r="CH82"/>
      <c r="CI82"/>
      <c r="CJ82"/>
      <c r="CK82"/>
      <c r="CL82"/>
      <c r="CM82"/>
      <c r="CN82" s="1"/>
      <c r="CO82"/>
      <c r="CP82"/>
      <c r="CQ82" s="106"/>
      <c r="CR82"/>
      <c r="CS82"/>
      <c r="CT82"/>
      <c r="CU82"/>
      <c r="CV82"/>
      <c r="CW82" s="1"/>
      <c r="CX82"/>
      <c r="CY82"/>
      <c r="CZ82" s="109"/>
      <c r="DA82"/>
      <c r="DB82"/>
      <c r="DC82"/>
      <c r="DD82"/>
      <c r="DE82" s="38"/>
      <c r="DF82" s="1"/>
      <c r="DG82"/>
      <c r="DH82"/>
      <c r="DI82"/>
      <c r="DJ82"/>
      <c r="DK82"/>
      <c r="DL82"/>
      <c r="DM82"/>
      <c r="DN82"/>
      <c r="DO82" s="1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</row>
    <row r="83" spans="1:198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CE83" s="1"/>
      <c r="CF83"/>
      <c r="CG83"/>
      <c r="CH83"/>
      <c r="CI83"/>
      <c r="CJ83"/>
      <c r="CK83"/>
      <c r="CL83"/>
      <c r="CM83"/>
      <c r="CN83" s="1"/>
      <c r="CO83"/>
      <c r="CP83"/>
      <c r="CQ83" s="106"/>
      <c r="CR83"/>
      <c r="CS83"/>
      <c r="CT83"/>
      <c r="CU83"/>
      <c r="CV83"/>
      <c r="CW83" s="1"/>
      <c r="CX83"/>
      <c r="CY83"/>
      <c r="CZ83" s="109"/>
      <c r="DA83"/>
      <c r="DB83"/>
      <c r="DC83"/>
      <c r="DD83"/>
      <c r="DE83" s="38"/>
      <c r="DF83" s="1"/>
      <c r="DG83"/>
      <c r="DH83"/>
      <c r="DI83"/>
      <c r="DJ83"/>
      <c r="DK83"/>
      <c r="DL83"/>
      <c r="DM83"/>
      <c r="DN83"/>
      <c r="DO83" s="1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</row>
    <row r="84" spans="1:198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CE84" s="1"/>
      <c r="CF84"/>
      <c r="CG84"/>
      <c r="CH84"/>
      <c r="CI84"/>
      <c r="CJ84"/>
      <c r="CK84"/>
      <c r="CL84"/>
      <c r="CM84"/>
      <c r="CN84" s="1"/>
      <c r="CO84"/>
      <c r="CP84"/>
      <c r="CQ84" s="28"/>
      <c r="CR84"/>
      <c r="CS84"/>
      <c r="CT84"/>
      <c r="CU84"/>
      <c r="CV84"/>
      <c r="CW84" s="1"/>
      <c r="CX84"/>
      <c r="CY84"/>
      <c r="CZ84" s="109"/>
      <c r="DA84"/>
      <c r="DB84"/>
      <c r="DC84"/>
      <c r="DD84"/>
      <c r="DE84" s="38"/>
      <c r="DF84" s="1"/>
      <c r="DG84"/>
      <c r="DH84"/>
      <c r="DI84"/>
      <c r="DJ84"/>
      <c r="DK84"/>
      <c r="DL84"/>
      <c r="DM84"/>
      <c r="DN84"/>
      <c r="DO84" s="1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</row>
    <row r="85" spans="1:198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1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CE85" s="1"/>
      <c r="CF85"/>
      <c r="CG85"/>
      <c r="CH85"/>
      <c r="CI85"/>
      <c r="CJ85"/>
      <c r="CK85"/>
      <c r="CL85"/>
      <c r="CM85"/>
      <c r="CN85" s="1"/>
      <c r="CO85"/>
      <c r="CP85"/>
      <c r="CQ85"/>
      <c r="CR85"/>
      <c r="CS85"/>
      <c r="CT85"/>
      <c r="CU85"/>
      <c r="CV85"/>
      <c r="CW85" s="1"/>
      <c r="CX85"/>
      <c r="CY85"/>
      <c r="CZ85" s="109"/>
      <c r="DA85"/>
      <c r="DB85"/>
      <c r="DC85"/>
      <c r="DD85"/>
      <c r="DE85" s="38"/>
      <c r="DF85" s="1"/>
      <c r="DG85"/>
      <c r="DH85"/>
      <c r="DI85"/>
      <c r="DJ85"/>
      <c r="DK85"/>
      <c r="DL85"/>
      <c r="DM85"/>
      <c r="DN85"/>
      <c r="DO85" s="1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</row>
    <row r="86" spans="1:198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CE86" s="1"/>
      <c r="CF86"/>
      <c r="CG86"/>
      <c r="CH86"/>
      <c r="CI86"/>
      <c r="CJ86"/>
      <c r="CK86"/>
      <c r="CL86"/>
      <c r="CM86"/>
      <c r="CN86" s="1"/>
      <c r="CO86"/>
      <c r="CP86"/>
      <c r="CQ86"/>
      <c r="CR86"/>
      <c r="CS86"/>
      <c r="CT86"/>
      <c r="CU86"/>
      <c r="CV86"/>
      <c r="CW86" s="1"/>
      <c r="CX86"/>
      <c r="CY86"/>
      <c r="CZ86" s="109"/>
      <c r="DA86"/>
      <c r="DB86"/>
      <c r="DC86"/>
      <c r="DD86"/>
      <c r="DE86" s="38"/>
      <c r="DF86" s="1"/>
      <c r="DG86"/>
      <c r="DH86"/>
      <c r="DI86"/>
      <c r="DJ86"/>
      <c r="DK86"/>
      <c r="DL86"/>
      <c r="DM86"/>
      <c r="DN86"/>
      <c r="DO86" s="1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</row>
    <row r="87" spans="1:198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CE87" s="1"/>
      <c r="CF87"/>
      <c r="CG87"/>
      <c r="CH87"/>
      <c r="CI87"/>
      <c r="CJ87"/>
      <c r="CK87"/>
      <c r="CL87"/>
      <c r="CM87"/>
      <c r="CN87" s="1"/>
      <c r="CO87"/>
      <c r="CP87"/>
      <c r="CQ87"/>
      <c r="CR87"/>
      <c r="CS87"/>
      <c r="CT87"/>
      <c r="CU87"/>
      <c r="CV87"/>
      <c r="CW87" s="1"/>
      <c r="CX87"/>
      <c r="CY87"/>
      <c r="CZ87" s="109"/>
      <c r="DA87"/>
      <c r="DB87"/>
      <c r="DC87"/>
      <c r="DD87"/>
      <c r="DE87" s="38"/>
      <c r="DF87" s="1"/>
      <c r="DG87"/>
      <c r="DH87"/>
      <c r="DI87"/>
      <c r="DJ87"/>
      <c r="DK87"/>
      <c r="DL87"/>
      <c r="DM87"/>
      <c r="DN87"/>
      <c r="DO87" s="1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</row>
    <row r="88" spans="1:198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CE88" s="1"/>
      <c r="CF88"/>
      <c r="CG88"/>
      <c r="CH88"/>
      <c r="CI88"/>
      <c r="CJ88"/>
      <c r="CK88"/>
      <c r="CL88"/>
      <c r="CM88"/>
      <c r="CN88" s="1"/>
      <c r="CO88"/>
      <c r="CP88"/>
      <c r="CQ88"/>
      <c r="CR88"/>
      <c r="CS88"/>
      <c r="CT88"/>
      <c r="CU88"/>
      <c r="CV88"/>
      <c r="CW88" s="1"/>
      <c r="CX88"/>
      <c r="CY88"/>
      <c r="CZ88" s="109"/>
      <c r="DA88"/>
      <c r="DB88"/>
      <c r="DC88"/>
      <c r="DD88"/>
      <c r="DE88" s="38"/>
      <c r="DF88" s="1"/>
      <c r="DG88"/>
      <c r="DH88"/>
      <c r="DI88"/>
      <c r="DJ88"/>
      <c r="DK88"/>
      <c r="DL88"/>
      <c r="DM88"/>
      <c r="DN88"/>
      <c r="DO88" s="1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</row>
    <row r="89" spans="1:198" x14ac:dyDescent="0.35">
      <c r="A89"/>
      <c r="B89"/>
      <c r="C89"/>
      <c r="D89" s="1"/>
      <c r="E89" s="1"/>
      <c r="F89" s="1"/>
      <c r="G89" s="1"/>
      <c r="H89" s="1"/>
      <c r="I89" s="1"/>
      <c r="J89" s="1"/>
      <c r="K89" s="1"/>
      <c r="L89" s="1"/>
      <c r="M89"/>
      <c r="N89"/>
      <c r="O89"/>
      <c r="P89"/>
      <c r="Q89"/>
      <c r="R89"/>
      <c r="S89"/>
      <c r="T89"/>
      <c r="U89"/>
      <c r="V89"/>
      <c r="W89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/>
      <c r="AO89"/>
      <c r="AP89"/>
      <c r="AQ89"/>
      <c r="AR89"/>
      <c r="AS89"/>
      <c r="AT89"/>
      <c r="AU89"/>
      <c r="AV89"/>
      <c r="AW89"/>
      <c r="AX89"/>
      <c r="AY89"/>
      <c r="AZ89" s="1"/>
      <c r="BA89" s="1"/>
      <c r="BB89" s="1"/>
      <c r="BC89" s="1"/>
      <c r="BD89" s="1"/>
      <c r="BE89" s="1"/>
      <c r="BF89" s="1"/>
      <c r="BG89" s="1"/>
      <c r="BH89"/>
      <c r="BI89" s="1"/>
      <c r="BJ89" s="1"/>
      <c r="BK89" s="1"/>
      <c r="BL89" s="1"/>
      <c r="BM89" s="1"/>
      <c r="BN89" s="1"/>
      <c r="BO89" s="1"/>
      <c r="BP89"/>
      <c r="BQ89"/>
      <c r="BR89"/>
      <c r="BS89"/>
      <c r="BT89"/>
      <c r="BU89"/>
      <c r="BV89"/>
      <c r="BW89"/>
      <c r="BX89"/>
      <c r="CE89" s="1"/>
      <c r="CF89"/>
      <c r="CG89"/>
      <c r="CH89"/>
      <c r="CI89"/>
      <c r="CJ89"/>
      <c r="CK89"/>
      <c r="CL89"/>
      <c r="CM89"/>
      <c r="CN89" s="1"/>
      <c r="CO89"/>
      <c r="CP89"/>
      <c r="CQ89"/>
      <c r="CR89"/>
      <c r="CS89"/>
      <c r="CT89"/>
      <c r="CU89"/>
      <c r="CV89"/>
      <c r="CW89" s="1"/>
      <c r="CX89"/>
      <c r="CY89"/>
      <c r="CZ89" s="109"/>
      <c r="DA89"/>
      <c r="DB89"/>
      <c r="DC89"/>
      <c r="DD89"/>
      <c r="DE89" s="38"/>
      <c r="DF89" s="1"/>
      <c r="DG89"/>
      <c r="DH89"/>
      <c r="DI89"/>
      <c r="DJ89"/>
      <c r="DK89"/>
      <c r="DL89"/>
      <c r="DM89"/>
      <c r="DN89"/>
      <c r="DO89" s="1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</row>
    <row r="90" spans="1:198" x14ac:dyDescent="0.35">
      <c r="A90" s="1"/>
      <c r="B90" s="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 s="1"/>
      <c r="BQ90"/>
      <c r="BR90" s="1"/>
      <c r="BS90" s="1"/>
      <c r="BT90" s="1"/>
      <c r="BU90" s="1"/>
      <c r="BV90" s="1"/>
      <c r="BW90" s="1"/>
      <c r="BX90" s="1"/>
      <c r="CE90"/>
      <c r="CF90" s="12"/>
      <c r="CG90" s="1"/>
      <c r="CH90" s="1"/>
      <c r="CI90" s="1"/>
      <c r="CJ90" s="1"/>
      <c r="CK90" s="1"/>
      <c r="CL90"/>
      <c r="CM90"/>
      <c r="CN90" s="1"/>
      <c r="CO90" s="12"/>
      <c r="CP90" s="1"/>
      <c r="CQ90" s="1"/>
      <c r="CR90" s="1"/>
      <c r="CS90" s="1"/>
      <c r="CT90" s="1"/>
      <c r="CU90"/>
      <c r="CV90"/>
      <c r="CW90" s="1"/>
      <c r="CX90" s="1"/>
      <c r="CY90" s="1"/>
      <c r="CZ90" s="114"/>
      <c r="DA90" s="1"/>
      <c r="DB90" s="1"/>
      <c r="DC90" s="1"/>
      <c r="DD90" s="1"/>
      <c r="DE90"/>
      <c r="DF90" s="1"/>
      <c r="DG90" s="104"/>
      <c r="DH90" s="105"/>
      <c r="DI90" s="104"/>
      <c r="DJ90" s="105"/>
      <c r="DK90"/>
      <c r="DL90"/>
      <c r="DM90"/>
      <c r="DN90"/>
      <c r="DO90" s="1"/>
      <c r="DP90" s="1"/>
      <c r="DQ90" s="1"/>
      <c r="DR90" s="1"/>
      <c r="DS90" s="1"/>
      <c r="DT90" s="1"/>
      <c r="DU90" s="1"/>
      <c r="DV90" s="1"/>
      <c r="DW90"/>
      <c r="DX90" s="1"/>
      <c r="DY90" s="1"/>
      <c r="DZ90" s="1"/>
      <c r="EA90" s="1"/>
      <c r="EB90" s="1"/>
      <c r="EC90" s="1"/>
      <c r="ED90" s="1"/>
      <c r="EE90"/>
      <c r="EF90"/>
      <c r="EG90"/>
      <c r="EH90"/>
      <c r="EI90"/>
      <c r="EJ90"/>
      <c r="EK90"/>
      <c r="EL90"/>
      <c r="EM90"/>
      <c r="EN90"/>
      <c r="EO90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/>
      <c r="FG90"/>
      <c r="FH90"/>
      <c r="FI90"/>
      <c r="FJ90"/>
      <c r="FK90"/>
      <c r="FL90"/>
      <c r="FM90"/>
      <c r="FN90"/>
      <c r="FO90"/>
      <c r="FP90"/>
      <c r="FQ90"/>
      <c r="FR90" s="1"/>
      <c r="FS90" s="1"/>
      <c r="FT90" s="1"/>
      <c r="FU90" s="1"/>
      <c r="FV90" s="1"/>
      <c r="FW90" s="1"/>
      <c r="FX90" s="1"/>
      <c r="FY90" s="1"/>
      <c r="FZ90"/>
      <c r="GA90" s="1"/>
      <c r="GB90" s="1"/>
      <c r="GC90" s="1"/>
      <c r="GD90" s="1"/>
      <c r="GE90" s="1"/>
      <c r="GF90" s="1"/>
      <c r="GG90" s="1"/>
      <c r="GH90" s="1"/>
      <c r="GI90"/>
      <c r="GJ90" s="1"/>
      <c r="GK90" s="1"/>
      <c r="GL90" s="1"/>
      <c r="GM90" s="1"/>
      <c r="GN90" s="1"/>
      <c r="GO90" s="1"/>
      <c r="GP90" s="1"/>
    </row>
    <row r="91" spans="1:198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89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CE91" s="1"/>
      <c r="CF91" s="1"/>
      <c r="CG91" s="1"/>
      <c r="CH91" s="1"/>
      <c r="CI91" s="1"/>
      <c r="CJ91" s="1"/>
      <c r="CK91" s="1"/>
      <c r="CL91"/>
      <c r="CM91"/>
      <c r="CN91" s="1"/>
      <c r="CO91" s="1"/>
      <c r="CP91" s="1"/>
      <c r="CQ91" s="1"/>
      <c r="CR91" s="1"/>
      <c r="CS91" s="1"/>
      <c r="CT91" s="1"/>
      <c r="CU91"/>
      <c r="CV91" s="1"/>
      <c r="CW91"/>
      <c r="CX91"/>
      <c r="CY91"/>
      <c r="CZ91"/>
      <c r="DA91"/>
      <c r="DB91"/>
      <c r="DC91"/>
      <c r="DD91"/>
      <c r="DE91"/>
      <c r="DF91" s="1"/>
      <c r="DG91" s="104"/>
      <c r="DH91" s="105"/>
      <c r="DI91" s="104"/>
      <c r="DJ91" s="105"/>
      <c r="DK91"/>
      <c r="DL91"/>
      <c r="DM91"/>
      <c r="DN91" s="1"/>
      <c r="DO91" s="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</row>
    <row r="92" spans="1:198" ht="15" customHeight="1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89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CE92" s="204"/>
      <c r="CF92" s="17"/>
      <c r="CG92" s="17"/>
      <c r="CH92" s="17"/>
      <c r="CI92" s="17"/>
      <c r="CJ92" s="17"/>
      <c r="CK92" s="17"/>
      <c r="CL92"/>
      <c r="CM92"/>
      <c r="CN92" s="204"/>
      <c r="CO92" s="17"/>
      <c r="CP92" s="17"/>
      <c r="CQ92" s="17"/>
      <c r="CR92" s="17"/>
      <c r="CS92" s="17"/>
      <c r="CT92" s="17"/>
      <c r="CU92"/>
      <c r="CV92" s="1"/>
      <c r="CW92"/>
      <c r="CX92"/>
      <c r="CY92"/>
      <c r="CZ92"/>
      <c r="DA92"/>
      <c r="DB92"/>
      <c r="DC92"/>
      <c r="DD92"/>
      <c r="DE92"/>
      <c r="DF92" s="1"/>
      <c r="DG92"/>
      <c r="DH92"/>
      <c r="DI92"/>
      <c r="DJ92"/>
      <c r="DK92"/>
      <c r="DL92"/>
      <c r="DM92"/>
      <c r="DN92" s="1"/>
      <c r="DO92" s="1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 s="89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</row>
    <row r="93" spans="1:198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 s="29"/>
      <c r="O93"/>
      <c r="P93"/>
      <c r="Q93"/>
      <c r="R93" s="89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CE93" s="204"/>
      <c r="CF93" s="17"/>
      <c r="CG93" s="17"/>
      <c r="CH93" s="17"/>
      <c r="CI93" s="17"/>
      <c r="CJ93" s="17"/>
      <c r="CK93" s="17"/>
      <c r="CL93"/>
      <c r="CM93"/>
      <c r="CN93" s="204"/>
      <c r="CO93" s="17"/>
      <c r="CP93" s="17"/>
      <c r="CQ93" s="17"/>
      <c r="CR93" s="17"/>
      <c r="CS93" s="17"/>
      <c r="CT93" s="17"/>
      <c r="CU93"/>
      <c r="CV93" s="1"/>
      <c r="CW93"/>
      <c r="CX93"/>
      <c r="CY93"/>
      <c r="CZ93"/>
      <c r="DA93"/>
      <c r="DB93"/>
      <c r="DC93"/>
      <c r="DD93"/>
      <c r="DE93"/>
      <c r="DF93" s="1"/>
      <c r="DG93"/>
      <c r="DH93"/>
      <c r="DI93"/>
      <c r="DJ93"/>
      <c r="DK93"/>
      <c r="DL93"/>
      <c r="DM93"/>
      <c r="DN93" s="1"/>
      <c r="DO93" s="1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 s="29"/>
      <c r="EG93"/>
      <c r="EH93"/>
      <c r="EI93"/>
      <c r="EJ93" s="89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</row>
    <row r="94" spans="1:198" ht="15" customHeight="1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89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CE94" s="204"/>
      <c r="CF94" s="17"/>
      <c r="CG94" s="17"/>
      <c r="CH94" s="17"/>
      <c r="CI94" s="17"/>
      <c r="CJ94" s="17"/>
      <c r="CK94" s="17"/>
      <c r="CL94"/>
      <c r="CM94"/>
      <c r="CN94" s="204"/>
      <c r="CO94" s="17"/>
      <c r="CP94" s="17"/>
      <c r="CQ94" s="17"/>
      <c r="CR94" s="17"/>
      <c r="CS94" s="17"/>
      <c r="CT94" s="17"/>
      <c r="CU94"/>
      <c r="CV94" s="1"/>
      <c r="CW94"/>
      <c r="CX94"/>
      <c r="CY94"/>
      <c r="CZ94"/>
      <c r="DA94"/>
      <c r="DB94"/>
      <c r="DC94"/>
      <c r="DD94"/>
      <c r="DE94"/>
      <c r="DF94" s="1"/>
      <c r="DG94"/>
      <c r="DH94"/>
      <c r="DI94"/>
      <c r="DJ94"/>
      <c r="DK94"/>
      <c r="DL94"/>
      <c r="DM94"/>
      <c r="DN94" s="1"/>
      <c r="DO94" s="1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 s="89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</row>
    <row r="95" spans="1:198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89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 s="3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CE95" s="204"/>
      <c r="CF95" s="17"/>
      <c r="CG95" s="17"/>
      <c r="CH95" s="17"/>
      <c r="CI95" s="17"/>
      <c r="CJ95" s="17"/>
      <c r="CK95" s="17"/>
      <c r="CL95"/>
      <c r="CM95"/>
      <c r="CN95" s="204"/>
      <c r="CO95" s="17"/>
      <c r="CP95" s="17"/>
      <c r="CQ95" s="17"/>
      <c r="CR95" s="17"/>
      <c r="CS95" s="17"/>
      <c r="CT95" s="17"/>
      <c r="CU95"/>
      <c r="CV95" s="1"/>
      <c r="CW95"/>
      <c r="CX95"/>
      <c r="CY95"/>
      <c r="CZ95"/>
      <c r="DA95"/>
      <c r="DB95"/>
      <c r="DC95"/>
      <c r="DD95"/>
      <c r="DE95"/>
      <c r="DF95" s="1"/>
      <c r="DG95"/>
      <c r="DH95"/>
      <c r="DI95"/>
      <c r="DJ95"/>
      <c r="DK95"/>
      <c r="DL95"/>
      <c r="DM95"/>
      <c r="DN95" s="1"/>
      <c r="DO95" s="1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 s="89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</row>
    <row r="96" spans="1:198" ht="15" customHeight="1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89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CE96" s="204"/>
      <c r="CF96" s="17"/>
      <c r="CG96" s="17"/>
      <c r="CH96" s="17"/>
      <c r="CI96" s="17"/>
      <c r="CJ96" s="17"/>
      <c r="CK96" s="17"/>
      <c r="CL96"/>
      <c r="CM96"/>
      <c r="CN96" s="204"/>
      <c r="CO96" s="17"/>
      <c r="CP96" s="17"/>
      <c r="CQ96" s="17"/>
      <c r="CR96" s="83"/>
      <c r="CS96" s="17"/>
      <c r="CT96" s="17"/>
      <c r="CU96"/>
      <c r="CV96" s="1"/>
      <c r="CW96"/>
      <c r="CX96"/>
      <c r="CY96"/>
      <c r="CZ96"/>
      <c r="DA96"/>
      <c r="DB96"/>
      <c r="DC96"/>
      <c r="DD96"/>
      <c r="DE96"/>
      <c r="DF96" s="1"/>
      <c r="DG96"/>
      <c r="DH96"/>
      <c r="DI96"/>
      <c r="DJ96"/>
      <c r="DK96"/>
      <c r="DL96"/>
      <c r="DM96"/>
      <c r="DN96" s="1"/>
      <c r="DO96" s="1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 s="89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 s="35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</row>
    <row r="97" spans="1:199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CE97" s="204"/>
      <c r="CF97" s="17"/>
      <c r="CG97" s="17"/>
      <c r="CH97" s="17"/>
      <c r="CI97" s="17"/>
      <c r="CJ97" s="17"/>
      <c r="CK97" s="17"/>
      <c r="CL97" s="53"/>
      <c r="CM97" s="53"/>
      <c r="CN97" s="204"/>
      <c r="CO97" s="17"/>
      <c r="CP97" s="17"/>
      <c r="CQ97" s="17"/>
      <c r="CR97" s="83"/>
      <c r="CS97" s="17"/>
      <c r="CT97" s="17"/>
      <c r="CU97"/>
      <c r="CV97" s="1"/>
      <c r="CW97"/>
      <c r="CX97"/>
      <c r="CY97"/>
      <c r="CZ97"/>
      <c r="DA97"/>
      <c r="DB97"/>
      <c r="DC97"/>
      <c r="DD97"/>
      <c r="DE97"/>
      <c r="DF97" s="1"/>
      <c r="DG97"/>
      <c r="DH97"/>
      <c r="DI97"/>
      <c r="DJ97"/>
      <c r="DK97"/>
      <c r="DL97"/>
      <c r="DM97"/>
      <c r="DN97" s="1"/>
      <c r="DO97" s="1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 s="89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</row>
    <row r="98" spans="1:199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"/>
      <c r="R98" s="1"/>
      <c r="S98" s="1"/>
      <c r="T98" s="122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CE98" s="114"/>
      <c r="CF98" s="17"/>
      <c r="CG98" s="17"/>
      <c r="CH98" s="17"/>
      <c r="CI98" s="83"/>
      <c r="CJ98" s="83"/>
      <c r="CK98" s="17"/>
      <c r="CL98" s="53"/>
      <c r="CM98" s="53"/>
      <c r="CN98" s="114"/>
      <c r="CO98" s="17"/>
      <c r="CP98" s="17"/>
      <c r="CQ98" s="17"/>
      <c r="CR98" s="83"/>
      <c r="CS98" s="83"/>
      <c r="CT98" s="17"/>
      <c r="CU98"/>
      <c r="CV98" s="1"/>
      <c r="CW98"/>
      <c r="CX98"/>
      <c r="CY98"/>
      <c r="CZ98"/>
      <c r="DA98"/>
      <c r="DB98"/>
      <c r="DC98"/>
      <c r="DD98"/>
      <c r="DE98"/>
      <c r="DF98" s="1"/>
      <c r="DG98"/>
      <c r="DH98"/>
      <c r="DI98"/>
      <c r="DJ98"/>
      <c r="DK98"/>
      <c r="DL98"/>
      <c r="DM98"/>
      <c r="DN98" s="1"/>
      <c r="DO98" s="1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</row>
    <row r="99" spans="1:199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"/>
      <c r="R99" s="1"/>
      <c r="S99" s="1"/>
      <c r="T99" s="12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CE99" s="16"/>
      <c r="CF99" s="16"/>
      <c r="CG99"/>
      <c r="CH99"/>
      <c r="CI99"/>
      <c r="CJ99"/>
      <c r="CK99"/>
      <c r="CL99"/>
      <c r="CM99"/>
      <c r="CN99"/>
      <c r="CO99" s="1"/>
      <c r="CP99" s="73"/>
      <c r="CQ99"/>
      <c r="CR99"/>
      <c r="CS99"/>
      <c r="CT99"/>
      <c r="CU99"/>
      <c r="CV99" s="1"/>
      <c r="CW99"/>
      <c r="CX99"/>
      <c r="CY99"/>
      <c r="CZ99"/>
      <c r="DA99"/>
      <c r="DB99"/>
      <c r="DC99"/>
      <c r="DD99"/>
      <c r="DE99"/>
      <c r="DF99" s="1"/>
      <c r="DG99"/>
      <c r="DH99"/>
      <c r="DI99"/>
      <c r="DJ99"/>
      <c r="DK99"/>
      <c r="DL99"/>
      <c r="DM99"/>
      <c r="DN99" s="1"/>
      <c r="DO99" s="1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 s="1"/>
      <c r="EJ99" s="1"/>
      <c r="EK99" s="1"/>
      <c r="EL99" s="122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</row>
    <row r="100" spans="1:199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"/>
      <c r="R100" s="1"/>
      <c r="S100" s="1"/>
      <c r="T100" s="122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CE100" s="16"/>
      <c r="CF100" s="16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 s="1"/>
      <c r="CW100"/>
      <c r="CX100"/>
      <c r="CY100"/>
      <c r="CZ100"/>
      <c r="DA100"/>
      <c r="DB100"/>
      <c r="DC100"/>
      <c r="DD100"/>
      <c r="DE100"/>
      <c r="DF100" s="1"/>
      <c r="DG100"/>
      <c r="DH100"/>
      <c r="DI100"/>
      <c r="DJ100"/>
      <c r="DK100"/>
      <c r="DL100"/>
      <c r="DM100"/>
      <c r="DN100" s="1"/>
      <c r="DO100" s="1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 s="1"/>
      <c r="EJ100" s="1"/>
      <c r="EK100" s="1"/>
      <c r="EL100" s="122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</row>
    <row r="101" spans="1:199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"/>
      <c r="R101" s="1"/>
      <c r="S101" s="1"/>
      <c r="T101" s="122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CE101" s="16"/>
      <c r="CF101" s="16"/>
      <c r="CG101"/>
      <c r="CH101"/>
      <c r="CI101"/>
      <c r="CJ101"/>
      <c r="CK101"/>
      <c r="CL101" s="55"/>
      <c r="CM101"/>
      <c r="CN101"/>
      <c r="CO101" s="1"/>
      <c r="CP101" s="1"/>
      <c r="CQ101"/>
      <c r="CR101"/>
      <c r="CS101"/>
      <c r="CT101"/>
      <c r="CU101"/>
      <c r="CV101" s="1"/>
      <c r="CW101"/>
      <c r="CX101"/>
      <c r="CY101"/>
      <c r="CZ101"/>
      <c r="DA101"/>
      <c r="DB101"/>
      <c r="DC101"/>
      <c r="DD101"/>
      <c r="DE101"/>
      <c r="DF101" s="1"/>
      <c r="DG101"/>
      <c r="DH101"/>
      <c r="DI101"/>
      <c r="DJ101"/>
      <c r="DK101"/>
      <c r="DL101"/>
      <c r="DM101"/>
      <c r="DN101" s="1"/>
      <c r="DO101" s="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 s="1"/>
      <c r="EJ101" s="1"/>
      <c r="EK101" s="1"/>
      <c r="EL101" s="122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</row>
    <row r="102" spans="1:199" x14ac:dyDescent="0.35">
      <c r="A102"/>
      <c r="B102"/>
      <c r="C102"/>
      <c r="D102" s="1"/>
      <c r="E102"/>
      <c r="F102"/>
      <c r="G102"/>
      <c r="H102"/>
      <c r="I102"/>
      <c r="J102"/>
      <c r="K102"/>
      <c r="L102"/>
      <c r="M102"/>
      <c r="N102"/>
      <c r="O102"/>
      <c r="P102"/>
      <c r="Q102" s="1"/>
      <c r="R102" s="1"/>
      <c r="S102" s="1"/>
      <c r="T102" s="122"/>
      <c r="U102" s="1"/>
      <c r="V102" s="1"/>
      <c r="W102"/>
      <c r="X102"/>
      <c r="Y102" s="1"/>
      <c r="Z102" s="1"/>
      <c r="AA102" s="1"/>
      <c r="AB102" s="1"/>
      <c r="AC102" s="1"/>
      <c r="AD102" s="1"/>
      <c r="AE102" s="1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P102"/>
      <c r="BQ102"/>
      <c r="BR102"/>
      <c r="BS102"/>
      <c r="BT102"/>
      <c r="BU102"/>
      <c r="BV102"/>
      <c r="BW102"/>
      <c r="BX102"/>
      <c r="BY102"/>
      <c r="CE102"/>
      <c r="CF102" s="1"/>
      <c r="CG102" s="58"/>
      <c r="CH102" s="1"/>
      <c r="CI102" s="1"/>
      <c r="CJ102" s="1"/>
      <c r="CK102"/>
      <c r="CL102"/>
      <c r="CM102"/>
      <c r="CN102"/>
      <c r="CO102"/>
      <c r="CP102" s="1"/>
      <c r="CQ102" s="73"/>
      <c r="CR102"/>
      <c r="CS102"/>
      <c r="CT102"/>
      <c r="CU102"/>
      <c r="CV102"/>
      <c r="CW102" s="1"/>
      <c r="CX102"/>
      <c r="CY102"/>
      <c r="CZ102"/>
      <c r="DA102"/>
      <c r="DB102"/>
      <c r="DC102"/>
      <c r="DD102"/>
      <c r="DE102"/>
      <c r="DF102"/>
      <c r="DG102" s="1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 s="1"/>
      <c r="EJ102" s="1"/>
      <c r="EK102" s="1"/>
      <c r="EL102" s="12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</row>
    <row r="103" spans="1:199" x14ac:dyDescent="0.35">
      <c r="A103" s="1"/>
      <c r="B103" s="1"/>
      <c r="C103" s="1"/>
      <c r="D103" s="1"/>
      <c r="E103" s="1"/>
      <c r="F103" s="1"/>
      <c r="G103"/>
      <c r="H103"/>
      <c r="I103"/>
      <c r="J103"/>
      <c r="K103"/>
      <c r="L103"/>
      <c r="M103"/>
      <c r="N103"/>
      <c r="O103"/>
      <c r="P103"/>
      <c r="Q103" s="1"/>
      <c r="R103" s="1"/>
      <c r="S103" s="1"/>
      <c r="T103" s="122"/>
      <c r="U103" s="1"/>
      <c r="V103" s="1"/>
      <c r="W103" s="1"/>
      <c r="X103"/>
      <c r="Y103"/>
      <c r="Z103" s="1"/>
      <c r="AA103" s="1"/>
      <c r="AB103" s="1"/>
      <c r="AC103" s="1"/>
      <c r="AD103" s="1"/>
      <c r="AE103" s="1"/>
      <c r="AF103" s="1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CE103"/>
      <c r="CF103"/>
      <c r="CG103" s="73"/>
      <c r="CH103" s="73"/>
      <c r="CI103" s="1"/>
      <c r="CJ103" s="1"/>
      <c r="CK103" s="1"/>
      <c r="CL103" s="1"/>
      <c r="CM103" s="1"/>
      <c r="CN103" s="1"/>
      <c r="CO103"/>
      <c r="CP103" s="1"/>
      <c r="CQ103" s="1"/>
      <c r="CR103" s="1"/>
      <c r="CS103" s="1"/>
      <c r="CT103" s="1"/>
      <c r="CU103" s="1"/>
      <c r="CV103" s="1"/>
      <c r="CW103" s="1"/>
      <c r="CX103"/>
      <c r="CY103"/>
      <c r="CZ103" s="1"/>
      <c r="DA103" s="1"/>
      <c r="DB103" s="1"/>
      <c r="DC103" s="1"/>
      <c r="DD103" s="1"/>
      <c r="DE103" s="1"/>
      <c r="DF103" s="1"/>
      <c r="DG103"/>
      <c r="DH103"/>
      <c r="DI103" s="1"/>
      <c r="DJ103" s="1"/>
      <c r="DK103" s="1"/>
      <c r="DL103" s="1"/>
      <c r="DM103" s="1"/>
      <c r="DN103" s="1"/>
      <c r="DO103" s="1"/>
      <c r="DP103" s="1"/>
      <c r="DQ103"/>
      <c r="DR103"/>
      <c r="DS103"/>
      <c r="DT103" s="1"/>
      <c r="DU103" s="1"/>
      <c r="DV103" s="1"/>
      <c r="DW103" s="1"/>
      <c r="DX103" s="1"/>
      <c r="DY103"/>
      <c r="DZ103"/>
      <c r="EA103"/>
      <c r="EB103"/>
      <c r="EC103"/>
      <c r="ED103"/>
      <c r="EE103"/>
      <c r="EF103"/>
      <c r="EG103"/>
      <c r="EH103"/>
      <c r="EI103" s="1"/>
      <c r="EJ103" s="1"/>
      <c r="EK103" s="1"/>
      <c r="EL103" s="122"/>
      <c r="EM103" s="1"/>
      <c r="EN103" s="1"/>
      <c r="EO103"/>
      <c r="EP103"/>
      <c r="EQ103" s="1"/>
      <c r="ER103" s="1"/>
      <c r="ES103" s="1"/>
      <c r="ET103" s="1"/>
      <c r="EU103" s="1"/>
      <c r="EV103" s="1"/>
      <c r="EW103" s="1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1:199" x14ac:dyDescent="0.35">
      <c r="A104" s="1"/>
      <c r="B104" s="1"/>
      <c r="C104" s="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CE104"/>
      <c r="CF104" s="1"/>
      <c r="CG104" s="1"/>
      <c r="CH104" s="73"/>
      <c r="CI104" s="1"/>
      <c r="CJ104" s="1"/>
      <c r="CK104" s="1"/>
      <c r="CL104" s="1"/>
      <c r="CM104" s="1"/>
      <c r="CN104"/>
      <c r="CO104"/>
      <c r="CP104" s="1"/>
      <c r="CQ104" s="1"/>
      <c r="CR104" s="1"/>
      <c r="CS104" s="1"/>
      <c r="CT104" s="1"/>
      <c r="CU104" s="1"/>
      <c r="CV104" s="1"/>
      <c r="CW104"/>
      <c r="CX104"/>
      <c r="CY104" s="1"/>
      <c r="CZ104" s="1"/>
      <c r="DA104" s="1"/>
      <c r="DB104" s="1"/>
      <c r="DC104" s="1"/>
      <c r="DD104" s="1"/>
      <c r="DE104" s="1"/>
      <c r="DF104"/>
      <c r="DG104"/>
      <c r="DH104" s="1"/>
      <c r="DI104" s="1"/>
      <c r="DJ104" s="1"/>
      <c r="DK104" s="1"/>
      <c r="DL104" s="1"/>
      <c r="DM104" s="1"/>
      <c r="DN104" s="1"/>
      <c r="DO104" s="38"/>
      <c r="DP104"/>
      <c r="DQ104" s="1"/>
      <c r="DR104" s="1"/>
      <c r="DS104" s="1"/>
      <c r="DT104" s="1"/>
      <c r="DU104" s="1"/>
      <c r="DV104" s="1"/>
      <c r="DW104" s="1"/>
      <c r="DX104" s="1"/>
      <c r="DY104" s="1"/>
      <c r="DZ104"/>
      <c r="EA104"/>
      <c r="EB104"/>
      <c r="EC104"/>
      <c r="ED104"/>
      <c r="EE104"/>
      <c r="EF104"/>
      <c r="EG104"/>
      <c r="EH104"/>
      <c r="EI104" s="1"/>
      <c r="EJ104" s="1"/>
      <c r="EK104" s="1"/>
      <c r="EL104" s="122"/>
      <c r="EM104" s="1"/>
      <c r="EN104" s="1"/>
      <c r="EO104" s="1"/>
      <c r="EP104"/>
      <c r="EQ104"/>
      <c r="ER104" s="1"/>
      <c r="ES104" s="1"/>
      <c r="ET104" s="1"/>
      <c r="EU104" s="1"/>
      <c r="EV104" s="1"/>
      <c r="EW104" s="1"/>
      <c r="EX104" s="1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1:199" ht="15" customHeight="1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CE105"/>
      <c r="CF105" s="1"/>
      <c r="CG105" s="1"/>
      <c r="CH105" s="1"/>
      <c r="CI105"/>
      <c r="CJ105"/>
      <c r="CK105"/>
      <c r="CL105"/>
      <c r="CM105"/>
      <c r="CN105"/>
      <c r="CO105" s="1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 s="1"/>
      <c r="DP105"/>
      <c r="DQ105" s="1"/>
      <c r="DR105" s="1"/>
      <c r="DS105" s="1"/>
      <c r="DT105" s="1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1:199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74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CE106"/>
      <c r="CF106" s="1"/>
      <c r="CG106" s="1"/>
      <c r="CH106"/>
      <c r="CI106"/>
      <c r="CJ106"/>
      <c r="CK106"/>
      <c r="CL106"/>
      <c r="CM106"/>
      <c r="CN106"/>
      <c r="CO106" s="1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 s="1"/>
      <c r="DP106"/>
      <c r="DQ106" s="1"/>
      <c r="DR106" s="1"/>
      <c r="DS106" s="1"/>
      <c r="DT106" s="1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1:199" ht="15" customHeight="1" x14ac:dyDescent="0.35">
      <c r="A107"/>
      <c r="B107"/>
      <c r="C107"/>
      <c r="D107"/>
      <c r="E107" s="1"/>
      <c r="F107" s="1"/>
      <c r="G107" s="1"/>
      <c r="H107" s="1"/>
      <c r="I107" s="1"/>
      <c r="J107" s="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CE107"/>
      <c r="CF107" s="1"/>
      <c r="CG107" s="1"/>
      <c r="CH107" s="1"/>
      <c r="CI107"/>
      <c r="CJ107"/>
      <c r="CK107"/>
      <c r="CL107"/>
      <c r="CM107"/>
      <c r="CN107"/>
      <c r="CO107" s="1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 s="1"/>
      <c r="DP107"/>
      <c r="DQ107" s="1"/>
      <c r="DR107" s="1"/>
      <c r="DS107" s="1"/>
      <c r="DT107" s="1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 s="74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1:199" x14ac:dyDescent="0.35">
      <c r="A108"/>
      <c r="B108"/>
      <c r="C108" s="1"/>
      <c r="D108"/>
      <c r="E108" s="1"/>
      <c r="F108" s="1"/>
      <c r="G108" s="1"/>
      <c r="H108" s="1"/>
      <c r="I108" s="1"/>
      <c r="J108" s="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CE108" s="12"/>
      <c r="CF108" s="1"/>
      <c r="CG108" s="1"/>
      <c r="CH108"/>
      <c r="CI108"/>
      <c r="CJ108"/>
      <c r="CK108"/>
      <c r="CL108" s="1"/>
      <c r="CM108"/>
      <c r="CN108"/>
      <c r="CO108" s="1"/>
      <c r="CP108" s="1"/>
      <c r="CQ108"/>
      <c r="CR108"/>
      <c r="CS108"/>
      <c r="CT108"/>
      <c r="CU108"/>
      <c r="CV108"/>
      <c r="CW108" s="1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 s="1"/>
      <c r="DX108"/>
      <c r="DY108" s="1"/>
      <c r="DZ108" s="1"/>
      <c r="EA108" s="1"/>
      <c r="EB108" s="1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</row>
    <row r="109" spans="1:199" ht="15" customHeight="1" x14ac:dyDescent="0.35">
      <c r="A109"/>
      <c r="B109"/>
      <c r="C109" s="1"/>
      <c r="D109" s="1"/>
      <c r="E109" s="1"/>
      <c r="F109" s="1"/>
      <c r="G109" s="1"/>
      <c r="H109" s="1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 s="35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P109"/>
      <c r="BQ109"/>
      <c r="BR109"/>
      <c r="BS109"/>
      <c r="BT109"/>
      <c r="BU109"/>
      <c r="BV109"/>
      <c r="BW109"/>
      <c r="BX109"/>
      <c r="CE109" s="1"/>
      <c r="CF109" s="1"/>
      <c r="CG109" s="1"/>
      <c r="CH109" s="1"/>
      <c r="CI109" s="1"/>
      <c r="CJ109" s="1"/>
      <c r="CK109" s="1"/>
      <c r="CL109" s="1"/>
      <c r="CM109"/>
      <c r="CN109"/>
      <c r="CO109" s="66"/>
      <c r="CP109" s="73"/>
      <c r="CQ109"/>
      <c r="CR109"/>
      <c r="CS109"/>
      <c r="CT109"/>
      <c r="CU109"/>
      <c r="CV109"/>
      <c r="CW109" s="1"/>
      <c r="CX109"/>
      <c r="CY109"/>
      <c r="CZ109"/>
      <c r="DA109"/>
      <c r="DB109" s="85"/>
      <c r="DC109"/>
      <c r="DD109"/>
      <c r="DE109"/>
      <c r="DF109"/>
      <c r="DG109" s="123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 s="1"/>
      <c r="DX109"/>
      <c r="DY109" s="1"/>
      <c r="DZ109" s="1"/>
      <c r="EA109" s="1"/>
      <c r="EB109" s="1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</row>
    <row r="110" spans="1:199" x14ac:dyDescent="0.35">
      <c r="A110"/>
      <c r="B110" s="1"/>
      <c r="C110"/>
      <c r="D110"/>
      <c r="E110" s="1"/>
      <c r="F110" s="1"/>
      <c r="G110" s="1"/>
      <c r="H110" s="1"/>
      <c r="I110" s="1"/>
      <c r="J110" s="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 s="35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Q110"/>
      <c r="BR110"/>
      <c r="BS110"/>
      <c r="BT110"/>
      <c r="BU110"/>
      <c r="BV110"/>
      <c r="BW110"/>
      <c r="CE110" s="204"/>
      <c r="CF110" s="1"/>
      <c r="CG110" s="1"/>
      <c r="CH110" s="17"/>
      <c r="CI110" s="17"/>
      <c r="CJ110" s="17"/>
      <c r="CK110" s="17"/>
      <c r="CL110" s="1"/>
      <c r="CM110"/>
      <c r="CN110"/>
      <c r="CO110" s="1"/>
      <c r="CP110" s="1"/>
      <c r="CQ110"/>
      <c r="CR110"/>
      <c r="CS110"/>
      <c r="CT110"/>
      <c r="CU110"/>
      <c r="CV110"/>
      <c r="CW110" s="1"/>
      <c r="CX110"/>
      <c r="CY110"/>
      <c r="CZ110"/>
      <c r="DA110"/>
      <c r="DB110" s="85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 s="1"/>
      <c r="DW110"/>
      <c r="DX110" s="1"/>
      <c r="DY110" s="1"/>
      <c r="DZ110" s="1"/>
      <c r="EA110" s="1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 s="35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I110"/>
      <c r="GJ110"/>
      <c r="GK110"/>
      <c r="GL110"/>
      <c r="GM110"/>
      <c r="GN110"/>
      <c r="GO110"/>
    </row>
    <row r="111" spans="1:199" x14ac:dyDescent="0.35">
      <c r="A111"/>
      <c r="B111"/>
      <c r="C111" s="1"/>
      <c r="D111"/>
      <c r="E111" s="1"/>
      <c r="F111" s="1"/>
      <c r="G111" s="1"/>
      <c r="H111" s="1"/>
      <c r="I111" s="1"/>
      <c r="J111" s="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 s="35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BP111"/>
      <c r="BQ111"/>
      <c r="BR111"/>
      <c r="BS111"/>
      <c r="BT111"/>
      <c r="BU111"/>
      <c r="BV111"/>
      <c r="BW111"/>
      <c r="BX111"/>
      <c r="CE111" s="204"/>
      <c r="CF111" s="1"/>
      <c r="CG111" s="1"/>
      <c r="CH111" s="17"/>
      <c r="CI111" s="1"/>
      <c r="CJ111" s="79"/>
      <c r="CK111" s="17"/>
      <c r="CL111" s="1"/>
      <c r="CM111"/>
      <c r="CN111"/>
      <c r="CO111" s="1"/>
      <c r="CP111" s="1"/>
      <c r="CQ111"/>
      <c r="CR111"/>
      <c r="CS111"/>
      <c r="CT111"/>
      <c r="CU111"/>
      <c r="CV111"/>
      <c r="CW111" s="1"/>
      <c r="CX111"/>
      <c r="CY111"/>
      <c r="CZ111"/>
      <c r="DA111"/>
      <c r="DB111" s="85"/>
      <c r="DC111"/>
      <c r="DD111"/>
      <c r="DE111"/>
      <c r="DF111"/>
      <c r="DG111"/>
      <c r="DH111" s="85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 s="1"/>
      <c r="DX111"/>
      <c r="DY111" s="1"/>
      <c r="DZ111" s="1"/>
      <c r="EA111" s="1"/>
      <c r="EB111" s="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 s="35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</row>
    <row r="112" spans="1:199" x14ac:dyDescent="0.35">
      <c r="A112"/>
      <c r="B112"/>
      <c r="C112" s="1"/>
      <c r="D112"/>
      <c r="E112" s="1"/>
      <c r="F112" s="1"/>
      <c r="G112" s="1"/>
      <c r="H112" s="1"/>
      <c r="I112" s="1"/>
      <c r="J112" s="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CE112" s="204"/>
      <c r="CF112" s="1"/>
      <c r="CG112" s="1"/>
      <c r="CH112" s="17"/>
      <c r="CI112" s="17"/>
      <c r="CJ112" s="17"/>
      <c r="CK112" s="17"/>
      <c r="CL112"/>
      <c r="CM112"/>
      <c r="CN112"/>
      <c r="CO112" s="1"/>
      <c r="CP112" s="1"/>
      <c r="CQ112"/>
      <c r="CR112"/>
      <c r="CS112"/>
      <c r="CT112"/>
      <c r="CU112"/>
      <c r="CV112"/>
      <c r="CW112" s="1"/>
      <c r="CX112"/>
      <c r="CY112"/>
      <c r="CZ112"/>
      <c r="DA112"/>
      <c r="DB112" s="85"/>
      <c r="DC112"/>
      <c r="DD112"/>
      <c r="DE112"/>
      <c r="DF112"/>
      <c r="DG112"/>
      <c r="DH112" s="87"/>
      <c r="DI112"/>
      <c r="DJ112" s="88"/>
      <c r="DK112"/>
      <c r="DL112" s="87"/>
      <c r="DM112"/>
      <c r="DN112"/>
      <c r="DO112"/>
      <c r="DP112"/>
      <c r="DQ112"/>
      <c r="DR112"/>
      <c r="DS112"/>
      <c r="DT112"/>
      <c r="DU112"/>
      <c r="DV112"/>
      <c r="DW112" s="1"/>
      <c r="DX112"/>
      <c r="DY112" s="1"/>
      <c r="DZ112" s="1"/>
      <c r="EA112" s="1"/>
      <c r="EB112" s="1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 s="35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</row>
    <row r="113" spans="1:162" x14ac:dyDescent="0.35">
      <c r="A113"/>
      <c r="B113"/>
      <c r="C113" s="1"/>
      <c r="D113"/>
      <c r="E113" s="1"/>
      <c r="F113" s="1"/>
      <c r="G113" s="1"/>
      <c r="H113" s="1"/>
      <c r="I113" s="1"/>
      <c r="J113" s="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CE113" s="204"/>
      <c r="CF113" s="1"/>
      <c r="CG113" s="1"/>
      <c r="CH113" s="17"/>
      <c r="CI113" s="17"/>
      <c r="CJ113" s="17"/>
      <c r="CK113" s="17"/>
      <c r="CL113"/>
      <c r="CM113"/>
      <c r="CN113"/>
      <c r="CO113"/>
      <c r="CP113" s="1"/>
      <c r="CQ113"/>
      <c r="CR113"/>
      <c r="CS113"/>
      <c r="CT113"/>
      <c r="CU113"/>
      <c r="CV113"/>
      <c r="CW113" s="1"/>
      <c r="CX113"/>
      <c r="CY113"/>
      <c r="CZ113"/>
      <c r="DA113"/>
      <c r="DB113"/>
      <c r="DC113"/>
      <c r="DD113"/>
      <c r="DE113"/>
      <c r="DF113" s="1"/>
      <c r="DG113"/>
      <c r="DH113" s="87"/>
      <c r="DI113"/>
      <c r="DJ113" s="88"/>
      <c r="DK113"/>
      <c r="DL113"/>
      <c r="DM113"/>
      <c r="DN113"/>
      <c r="DO113" s="1"/>
      <c r="DP113"/>
      <c r="DQ113"/>
      <c r="DR113"/>
      <c r="DS113"/>
      <c r="DT113"/>
      <c r="DU113"/>
      <c r="DV113"/>
      <c r="DW113" s="1"/>
      <c r="DX113"/>
      <c r="DY113" s="1"/>
      <c r="DZ113" s="1"/>
      <c r="EA113" s="1"/>
      <c r="EB113" s="1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</row>
    <row r="114" spans="1:162" x14ac:dyDescent="0.35">
      <c r="A114"/>
      <c r="B114"/>
      <c r="C114" s="1"/>
      <c r="D114"/>
      <c r="E114" s="1"/>
      <c r="F114" s="1"/>
      <c r="G114" s="1"/>
      <c r="H114" s="1"/>
      <c r="I114" s="1"/>
      <c r="J114" s="1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CE114" s="204"/>
      <c r="CF114" s="1"/>
      <c r="CG114" s="1"/>
      <c r="CH114" s="17"/>
      <c r="CI114" s="17"/>
      <c r="CJ114" s="17"/>
      <c r="CK114" s="17"/>
      <c r="CL114"/>
      <c r="CM114"/>
      <c r="CN114"/>
      <c r="CO114" s="16"/>
      <c r="CP114" s="16"/>
      <c r="CQ114"/>
      <c r="CR114"/>
      <c r="CS114"/>
      <c r="CT114"/>
      <c r="CU114"/>
      <c r="CV114"/>
      <c r="CW114" s="1"/>
      <c r="CX114"/>
      <c r="CY114"/>
      <c r="CZ114"/>
      <c r="DA114"/>
      <c r="DB114"/>
      <c r="DC114"/>
      <c r="DD114"/>
      <c r="DE114"/>
      <c r="DF114" s="1"/>
      <c r="DG114"/>
      <c r="DH114"/>
      <c r="DI114"/>
      <c r="DJ114" s="88"/>
      <c r="DK114"/>
      <c r="DL114"/>
      <c r="DM114"/>
      <c r="DN114"/>
      <c r="DO114" s="1"/>
      <c r="DP114"/>
      <c r="DQ114"/>
      <c r="DR114"/>
      <c r="DS114"/>
      <c r="DT114"/>
      <c r="DU114"/>
      <c r="DV114"/>
      <c r="DW114" s="1"/>
      <c r="DX114"/>
      <c r="DY114" s="1"/>
      <c r="DZ114" s="1"/>
      <c r="EA114" s="1"/>
      <c r="EB114" s="1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</row>
    <row r="115" spans="1:162" x14ac:dyDescent="0.35">
      <c r="A115"/>
      <c r="B115"/>
      <c r="C115" s="1"/>
      <c r="D115"/>
      <c r="E115" s="1"/>
      <c r="F115" s="1"/>
      <c r="G115" s="1"/>
      <c r="H115" s="1"/>
      <c r="I115" s="1"/>
      <c r="J115" s="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CE115" s="204"/>
      <c r="CF115" s="1"/>
      <c r="CG115" s="16"/>
      <c r="CH115" s="17"/>
      <c r="CI115" s="17"/>
      <c r="CJ115" s="17"/>
      <c r="CK115" s="17"/>
      <c r="CL115"/>
      <c r="CM115"/>
      <c r="CN115"/>
      <c r="CO115" s="16"/>
      <c r="CP115" s="16"/>
      <c r="CQ115"/>
      <c r="CR115"/>
      <c r="CS115"/>
      <c r="CT115"/>
      <c r="CU115"/>
      <c r="CV115"/>
      <c r="CW115" s="1"/>
      <c r="CX115"/>
      <c r="CY115"/>
      <c r="CZ115"/>
      <c r="DA115"/>
      <c r="DB115"/>
      <c r="DC115"/>
      <c r="DD115"/>
      <c r="DE115"/>
      <c r="DF115" s="1"/>
      <c r="DG115"/>
      <c r="DH115"/>
      <c r="DI115"/>
      <c r="DJ115"/>
      <c r="DK115"/>
      <c r="DL115"/>
      <c r="DM115"/>
      <c r="DN115"/>
      <c r="DO115" s="1"/>
      <c r="DP115"/>
      <c r="DQ115"/>
      <c r="DR115"/>
      <c r="DS115"/>
      <c r="DT115"/>
      <c r="DU115"/>
      <c r="DV115"/>
      <c r="DW115" s="1"/>
      <c r="DX115"/>
      <c r="DY115" s="1"/>
      <c r="DZ115" s="1"/>
      <c r="EA115" s="1"/>
      <c r="EB115" s="1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</row>
    <row r="116" spans="1:162" x14ac:dyDescent="0.35">
      <c r="A116"/>
      <c r="B116"/>
      <c r="C116" s="1"/>
      <c r="D116"/>
      <c r="E116" s="1"/>
      <c r="F116" s="1"/>
      <c r="G116" s="1"/>
      <c r="H116" s="1"/>
      <c r="I116" s="1"/>
      <c r="J116" s="1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CE116" s="1"/>
      <c r="CF116"/>
      <c r="CG116"/>
      <c r="CH116"/>
      <c r="CI116"/>
      <c r="CJ116"/>
      <c r="CK116"/>
      <c r="CL116"/>
      <c r="CM116"/>
      <c r="CN116"/>
      <c r="CO116" s="16"/>
      <c r="CP116" s="16"/>
      <c r="CQ116"/>
      <c r="CR116"/>
      <c r="CS116"/>
      <c r="CT116"/>
      <c r="CU116"/>
      <c r="CV116"/>
      <c r="CW116" s="1"/>
      <c r="CX116"/>
      <c r="CY116"/>
      <c r="CZ116"/>
      <c r="DA116"/>
      <c r="DB116"/>
      <c r="DC116"/>
      <c r="DD116"/>
      <c r="DE116"/>
      <c r="DF116" s="1"/>
      <c r="DG116"/>
      <c r="DH116"/>
      <c r="DI116"/>
      <c r="DJ116"/>
      <c r="DK116"/>
      <c r="DL116"/>
      <c r="DM116"/>
      <c r="DN116"/>
      <c r="DO116" s="1"/>
      <c r="DP116"/>
      <c r="DQ116"/>
      <c r="DR116"/>
      <c r="DS116"/>
      <c r="DT116"/>
      <c r="DU116"/>
      <c r="DV116"/>
      <c r="DW116" s="1"/>
      <c r="DX116"/>
      <c r="DY116" s="1"/>
      <c r="DZ116" s="1"/>
      <c r="EA116" s="1"/>
      <c r="EB116" s="1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</row>
    <row r="117" spans="1:162" x14ac:dyDescent="0.35">
      <c r="A117"/>
      <c r="B117"/>
      <c r="C117" s="1"/>
      <c r="D117"/>
      <c r="E117" s="1"/>
      <c r="F117" s="1"/>
      <c r="G117" s="1"/>
      <c r="H117" s="1"/>
      <c r="I117" s="1"/>
      <c r="J117" s="1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CE117" s="16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 s="1"/>
      <c r="CX117"/>
      <c r="CY117"/>
      <c r="CZ117"/>
      <c r="DA117"/>
      <c r="DB117"/>
      <c r="DC117"/>
      <c r="DD117"/>
      <c r="DE117"/>
      <c r="DF117" s="1"/>
      <c r="DG117"/>
      <c r="DH117"/>
      <c r="DI117"/>
      <c r="DJ117"/>
      <c r="DK117"/>
      <c r="DL117"/>
      <c r="DM117"/>
      <c r="DN117"/>
      <c r="DO117" s="1"/>
      <c r="DP117"/>
      <c r="DQ117"/>
      <c r="DR117"/>
      <c r="DS117"/>
      <c r="DT117"/>
      <c r="DU117"/>
      <c r="DV117"/>
      <c r="DW117" s="1"/>
      <c r="DX117"/>
      <c r="DY117" s="1"/>
      <c r="DZ117" s="1"/>
      <c r="EA117" s="1"/>
      <c r="EB117" s="1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</row>
    <row r="118" spans="1:162" x14ac:dyDescent="0.35">
      <c r="A118"/>
      <c r="B118"/>
      <c r="C118" s="1"/>
      <c r="D118"/>
      <c r="E118" s="1"/>
      <c r="F118" s="1"/>
      <c r="G118" s="1"/>
      <c r="H118" s="1"/>
      <c r="I118" s="1"/>
      <c r="J118" s="1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CE118" s="16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 s="1"/>
      <c r="CX118"/>
      <c r="CY118"/>
      <c r="CZ118"/>
      <c r="DA118"/>
      <c r="DB118"/>
      <c r="DC118"/>
      <c r="DD118"/>
      <c r="DE118"/>
      <c r="DF118" s="1"/>
      <c r="DG118"/>
      <c r="DH118" s="87"/>
      <c r="DI118"/>
      <c r="DJ118"/>
      <c r="DK118"/>
      <c r="DL118"/>
      <c r="DM118"/>
      <c r="DN118"/>
      <c r="DO118" s="1"/>
      <c r="DP118"/>
      <c r="DQ118"/>
      <c r="DR118"/>
      <c r="DS118"/>
      <c r="DT118"/>
      <c r="DU118"/>
      <c r="DV118"/>
      <c r="DW118" s="1"/>
      <c r="DX118"/>
      <c r="DY118" s="1"/>
      <c r="DZ118" s="1"/>
      <c r="EA118" s="1"/>
      <c r="EB118" s="1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</row>
    <row r="119" spans="1:162" x14ac:dyDescent="0.35">
      <c r="A119"/>
      <c r="B119"/>
      <c r="C119" s="1"/>
      <c r="D119"/>
      <c r="E119" s="1"/>
      <c r="F119" s="1"/>
      <c r="G119" s="1"/>
      <c r="H119" s="1"/>
      <c r="I119" s="1"/>
      <c r="J119" s="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CE119" s="16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 s="1"/>
      <c r="CX119"/>
      <c r="CY119"/>
      <c r="CZ119"/>
      <c r="DA119"/>
      <c r="DB119"/>
      <c r="DC119"/>
      <c r="DD119"/>
      <c r="DE119"/>
      <c r="DF119" s="1"/>
      <c r="DG119"/>
      <c r="DH119" s="87"/>
      <c r="DI119"/>
      <c r="DJ119"/>
      <c r="DK119"/>
      <c r="DL119"/>
      <c r="DM119"/>
      <c r="DN119"/>
      <c r="DO119" s="1"/>
      <c r="DP119"/>
      <c r="DQ119"/>
      <c r="DR119"/>
      <c r="DS119"/>
      <c r="DT119"/>
      <c r="DU119"/>
      <c r="DV119"/>
      <c r="DW119" s="1"/>
      <c r="DX119"/>
      <c r="DY119" s="1"/>
      <c r="DZ119" s="1"/>
      <c r="EA119" s="1"/>
      <c r="EB119" s="1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</row>
    <row r="120" spans="1:162" x14ac:dyDescent="0.35">
      <c r="A120"/>
      <c r="B120"/>
      <c r="C120" s="1"/>
      <c r="D120"/>
      <c r="E120" s="1"/>
      <c r="F120" s="1"/>
      <c r="G120" s="1"/>
      <c r="H120" s="1"/>
      <c r="I120" s="1"/>
      <c r="J120" s="1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CE120" s="1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 s="1"/>
      <c r="CX120"/>
      <c r="CY120"/>
      <c r="CZ120"/>
      <c r="DA120"/>
      <c r="DB120"/>
      <c r="DC120"/>
      <c r="DD120"/>
      <c r="DE120"/>
      <c r="DF120" s="1"/>
      <c r="DG120"/>
      <c r="DH120" s="87"/>
      <c r="DI120"/>
      <c r="DJ120"/>
      <c r="DK120"/>
      <c r="DL120"/>
      <c r="DM120"/>
      <c r="DN120"/>
      <c r="DO120" s="1"/>
      <c r="DP120"/>
      <c r="DQ120"/>
      <c r="DR120"/>
      <c r="DS120"/>
      <c r="DT120"/>
      <c r="DU120"/>
      <c r="DV120"/>
      <c r="DW120" s="1"/>
      <c r="DX120"/>
      <c r="DY120" s="1"/>
      <c r="DZ120" s="1"/>
      <c r="EA120" s="1"/>
      <c r="EB120" s="1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</row>
    <row r="121" spans="1:162" x14ac:dyDescent="0.35">
      <c r="A121"/>
      <c r="B121"/>
      <c r="C121" s="1"/>
      <c r="D121"/>
      <c r="E121" s="1"/>
      <c r="F121" s="1"/>
      <c r="G121" s="1"/>
      <c r="H121" s="1"/>
      <c r="I121" s="1"/>
      <c r="J121" s="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CE121" s="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 s="1"/>
      <c r="DX121"/>
      <c r="DY121" s="1"/>
      <c r="DZ121" s="1"/>
      <c r="EA121" s="1"/>
      <c r="EB121" s="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</row>
    <row r="122" spans="1:162" x14ac:dyDescent="0.35">
      <c r="A122"/>
      <c r="B122"/>
      <c r="C122" s="1"/>
      <c r="D122"/>
      <c r="E122" s="1"/>
      <c r="F122" s="1"/>
      <c r="G122" s="1"/>
      <c r="H122" s="1"/>
      <c r="I122" s="1"/>
      <c r="J122" s="1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 s="87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 s="1"/>
      <c r="DX122"/>
      <c r="DY122" s="1"/>
      <c r="DZ122" s="1"/>
      <c r="EA122" s="1"/>
      <c r="EB122" s="1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</row>
    <row r="123" spans="1:162" x14ac:dyDescent="0.35">
      <c r="A123"/>
      <c r="B123"/>
      <c r="C123" s="1"/>
      <c r="D123"/>
      <c r="E123" s="1"/>
      <c r="F123" s="1"/>
      <c r="G123" s="1"/>
      <c r="H123" s="1"/>
      <c r="I123" s="1"/>
      <c r="J123" s="1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 s="87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 s="1"/>
      <c r="DX123"/>
      <c r="DY123" s="1"/>
      <c r="DZ123" s="1"/>
      <c r="EA123" s="1"/>
      <c r="EB123" s="1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</row>
    <row r="124" spans="1:162" x14ac:dyDescent="0.35">
      <c r="A124"/>
      <c r="B124"/>
      <c r="C124" s="1"/>
      <c r="D124"/>
      <c r="E124" s="1"/>
      <c r="F124" s="1"/>
      <c r="G124" s="1"/>
      <c r="H124" s="1"/>
      <c r="I124" s="1"/>
      <c r="J124" s="1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 s="87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 s="1"/>
      <c r="DX124"/>
      <c r="DY124" s="1"/>
      <c r="DZ124" s="1"/>
      <c r="EA124" s="1"/>
      <c r="EB124" s="1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</row>
    <row r="125" spans="1:162" x14ac:dyDescent="0.35">
      <c r="A125"/>
      <c r="B125"/>
      <c r="C125" s="1"/>
      <c r="D125"/>
      <c r="E125" s="1"/>
      <c r="F125" s="1"/>
      <c r="G125" s="1"/>
      <c r="H125" s="1"/>
      <c r="I125" s="1"/>
      <c r="J125" s="1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 s="1"/>
      <c r="DX125"/>
      <c r="DY125" s="1"/>
      <c r="DZ125" s="1"/>
      <c r="EA125" s="1"/>
      <c r="EB125" s="1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</row>
    <row r="126" spans="1:162" x14ac:dyDescent="0.35">
      <c r="A126"/>
      <c r="B126"/>
      <c r="C126" s="1"/>
      <c r="D126"/>
      <c r="E126" s="1"/>
      <c r="F126" s="1"/>
      <c r="G126" s="1"/>
      <c r="H126" s="1"/>
      <c r="I126" s="1"/>
      <c r="J126" s="1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 s="28"/>
      <c r="CZ126" s="29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 s="1"/>
      <c r="DX126"/>
      <c r="DY126" s="1"/>
      <c r="DZ126" s="1"/>
      <c r="EA126" s="1"/>
      <c r="EB126" s="1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</row>
    <row r="127" spans="1:162" x14ac:dyDescent="0.35">
      <c r="A127"/>
      <c r="B127"/>
      <c r="C127" s="1"/>
      <c r="D127"/>
      <c r="E127" s="1"/>
      <c r="F127" s="1"/>
      <c r="G127" s="1"/>
      <c r="H127" s="1"/>
      <c r="I127" s="1"/>
      <c r="J127" s="1"/>
      <c r="K127"/>
      <c r="L127"/>
      <c r="M127"/>
      <c r="N127"/>
      <c r="O127"/>
      <c r="P127"/>
      <c r="Q127"/>
      <c r="R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 s="1"/>
      <c r="DX127"/>
      <c r="DY127" s="1"/>
      <c r="DZ127" s="1"/>
      <c r="EA127" s="1"/>
      <c r="EB127" s="1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</row>
    <row r="128" spans="1:162" x14ac:dyDescent="0.35">
      <c r="A128"/>
      <c r="B128"/>
      <c r="C128" s="1"/>
      <c r="D128"/>
      <c r="E128" s="1"/>
      <c r="F128" s="1"/>
      <c r="G128" s="1"/>
      <c r="H128" s="1"/>
      <c r="I128" s="1"/>
      <c r="J128" s="1"/>
      <c r="K128"/>
      <c r="L128"/>
      <c r="M128"/>
      <c r="N128"/>
      <c r="O128"/>
      <c r="P128"/>
      <c r="Q128"/>
      <c r="R128"/>
      <c r="CY128" s="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 s="1"/>
      <c r="DX128"/>
      <c r="DY128" s="1"/>
      <c r="DZ128" s="1"/>
      <c r="EA128" s="1"/>
      <c r="EB128" s="1"/>
      <c r="EC128"/>
      <c r="ED128"/>
      <c r="EE128"/>
      <c r="EF128"/>
      <c r="EG128"/>
      <c r="EH128"/>
      <c r="EI128"/>
      <c r="EJ128"/>
    </row>
    <row r="129" spans="1:140" x14ac:dyDescent="0.35">
      <c r="A129"/>
      <c r="B129"/>
      <c r="C129" s="1"/>
      <c r="D129"/>
      <c r="E129" s="1"/>
      <c r="F129" s="1"/>
      <c r="G129" s="1"/>
      <c r="H129" s="1"/>
      <c r="I129" s="1"/>
      <c r="J129" s="1"/>
      <c r="K129"/>
      <c r="L129"/>
      <c r="M129"/>
      <c r="N129"/>
      <c r="O129"/>
      <c r="P129"/>
      <c r="Q129"/>
      <c r="R129"/>
      <c r="CY129" s="28"/>
      <c r="CZ129" s="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 s="1"/>
      <c r="DX129"/>
      <c r="DY129" s="1"/>
      <c r="DZ129" s="1"/>
      <c r="EA129" s="1"/>
      <c r="EB129" s="1"/>
      <c r="EC129"/>
      <c r="ED129"/>
      <c r="EE129"/>
      <c r="EF129"/>
      <c r="EG129"/>
      <c r="EH129"/>
      <c r="EI129"/>
      <c r="EJ129"/>
    </row>
    <row r="130" spans="1:140" x14ac:dyDescent="0.35">
      <c r="A130"/>
      <c r="B130"/>
      <c r="C130" s="1"/>
      <c r="D130"/>
      <c r="E130" s="1"/>
      <c r="F130" s="1"/>
      <c r="G130" s="1"/>
      <c r="H130" s="1"/>
      <c r="I130" s="1"/>
      <c r="J130" s="1"/>
      <c r="K130"/>
      <c r="L130"/>
      <c r="M130"/>
      <c r="N130"/>
      <c r="O130"/>
      <c r="P130"/>
      <c r="Q130"/>
      <c r="R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 s="1"/>
      <c r="DX130"/>
      <c r="DY130" s="1"/>
      <c r="DZ130" s="1"/>
      <c r="EA130" s="1"/>
      <c r="EB130" s="1"/>
      <c r="EC130"/>
      <c r="ED130"/>
      <c r="EE130"/>
      <c r="EF130"/>
      <c r="EG130"/>
      <c r="EH130"/>
      <c r="EI130"/>
      <c r="EJ130"/>
    </row>
    <row r="131" spans="1:140" x14ac:dyDescent="0.35">
      <c r="A131"/>
      <c r="B131"/>
      <c r="C131" s="1"/>
      <c r="D131"/>
      <c r="E131" s="1"/>
      <c r="F131" s="1"/>
      <c r="G131" s="1"/>
      <c r="H131" s="1"/>
      <c r="I131" s="1"/>
      <c r="J131" s="1"/>
      <c r="K131"/>
      <c r="L131"/>
      <c r="M131"/>
      <c r="N131"/>
      <c r="O131"/>
      <c r="P131"/>
      <c r="Q131"/>
      <c r="R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 s="1"/>
      <c r="DX131"/>
      <c r="DY131" s="1"/>
      <c r="DZ131" s="1"/>
      <c r="EA131" s="1"/>
      <c r="EB131" s="1"/>
      <c r="EC131"/>
      <c r="ED131"/>
      <c r="EE131"/>
      <c r="EF131"/>
      <c r="EG131"/>
      <c r="EH131"/>
      <c r="EI131"/>
      <c r="EJ131"/>
    </row>
    <row r="132" spans="1:140" x14ac:dyDescent="0.35">
      <c r="A132"/>
      <c r="B132"/>
      <c r="C132" s="1"/>
      <c r="D132"/>
      <c r="E132" s="1"/>
      <c r="F132" s="1"/>
      <c r="G132" s="1"/>
      <c r="H132" s="1"/>
      <c r="I132" s="1"/>
      <c r="J132" s="1"/>
      <c r="K132"/>
      <c r="L132"/>
      <c r="M132"/>
      <c r="N132"/>
      <c r="O132"/>
      <c r="P132"/>
      <c r="Q132"/>
      <c r="R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 s="1"/>
      <c r="DX132"/>
      <c r="DY132" s="1"/>
      <c r="DZ132" s="1"/>
      <c r="EA132" s="1"/>
      <c r="EB132" s="1"/>
      <c r="EC132"/>
      <c r="ED132"/>
      <c r="EE132"/>
      <c r="EF132"/>
      <c r="EG132"/>
      <c r="EH132"/>
      <c r="EI132"/>
      <c r="EJ132"/>
    </row>
    <row r="133" spans="1:140" x14ac:dyDescent="0.35">
      <c r="A133"/>
      <c r="B133"/>
      <c r="C133" s="1"/>
      <c r="D133"/>
      <c r="E133" s="1"/>
      <c r="F133" s="1"/>
      <c r="G133" s="1"/>
      <c r="H133" s="1"/>
      <c r="I133" s="1"/>
      <c r="J133" s="1"/>
      <c r="K133"/>
      <c r="L133"/>
      <c r="M133"/>
      <c r="N133"/>
      <c r="O133"/>
      <c r="P133"/>
      <c r="Q133"/>
      <c r="R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 s="1"/>
      <c r="DX133"/>
      <c r="DY133" s="1"/>
      <c r="DZ133" s="1"/>
      <c r="EA133" s="1"/>
      <c r="EB133" s="1"/>
      <c r="EC133"/>
      <c r="ED133"/>
      <c r="EE133"/>
      <c r="EF133"/>
      <c r="EG133"/>
      <c r="EH133"/>
      <c r="EI133"/>
      <c r="EJ133"/>
    </row>
    <row r="134" spans="1:140" x14ac:dyDescent="0.35">
      <c r="A134"/>
      <c r="B134"/>
      <c r="C134" s="1"/>
      <c r="D134"/>
      <c r="E134" s="1"/>
      <c r="F134" s="1"/>
      <c r="G134" s="1"/>
      <c r="H134" s="1"/>
      <c r="I134" s="1"/>
      <c r="J134" s="1"/>
      <c r="K134"/>
      <c r="L134"/>
      <c r="M134"/>
      <c r="N134"/>
      <c r="O134"/>
      <c r="P134"/>
      <c r="Q134"/>
      <c r="R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 s="1"/>
      <c r="DX134"/>
      <c r="DY134" s="1"/>
      <c r="DZ134" s="1"/>
      <c r="EA134" s="1"/>
      <c r="EB134" s="1"/>
      <c r="EC134"/>
      <c r="ED134"/>
      <c r="EE134"/>
      <c r="EF134"/>
      <c r="EG134"/>
      <c r="EH134"/>
      <c r="EI134"/>
      <c r="EJ134"/>
    </row>
    <row r="135" spans="1:140" x14ac:dyDescent="0.35">
      <c r="A135"/>
      <c r="B135"/>
      <c r="C135" s="1"/>
      <c r="D135"/>
      <c r="E135" s="1"/>
      <c r="F135" s="1"/>
      <c r="G135" s="1"/>
      <c r="H135" s="1"/>
      <c r="I135" s="1"/>
      <c r="J135" s="1"/>
      <c r="K135"/>
      <c r="L135"/>
      <c r="M135"/>
      <c r="N135"/>
      <c r="O135"/>
      <c r="P135"/>
      <c r="Q135"/>
      <c r="R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 s="1"/>
      <c r="DX135"/>
      <c r="DY135" s="1"/>
      <c r="DZ135" s="1"/>
      <c r="EA135" s="1"/>
      <c r="EB135" s="1"/>
      <c r="EC135"/>
      <c r="ED135"/>
      <c r="EE135"/>
      <c r="EF135"/>
      <c r="EG135"/>
      <c r="EH135"/>
      <c r="EI135"/>
      <c r="EJ135"/>
    </row>
    <row r="136" spans="1:140" x14ac:dyDescent="0.35">
      <c r="A136"/>
      <c r="B136"/>
      <c r="C136" s="1"/>
      <c r="D136"/>
      <c r="E136" s="1"/>
      <c r="F136" s="1"/>
      <c r="G136" s="1"/>
      <c r="H136" s="1"/>
      <c r="I136" s="1"/>
      <c r="J136" s="1"/>
      <c r="K136"/>
      <c r="L136"/>
      <c r="M136"/>
      <c r="N136"/>
      <c r="O136"/>
      <c r="P136"/>
      <c r="Q136"/>
      <c r="R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 s="1"/>
      <c r="DX136"/>
      <c r="DY136" s="1"/>
      <c r="DZ136" s="1"/>
      <c r="EA136" s="1"/>
      <c r="EB136" s="1"/>
      <c r="EC136"/>
      <c r="ED136"/>
      <c r="EE136"/>
      <c r="EF136"/>
      <c r="EG136"/>
      <c r="EH136"/>
      <c r="EI136"/>
      <c r="EJ136"/>
    </row>
    <row r="137" spans="1:140" x14ac:dyDescent="0.35">
      <c r="A137"/>
      <c r="B137"/>
      <c r="C137" s="1"/>
      <c r="D137"/>
      <c r="E137" s="1"/>
      <c r="F137" s="1"/>
      <c r="G137" s="1"/>
      <c r="H137" s="1"/>
      <c r="I137" s="1"/>
      <c r="J137" s="1"/>
      <c r="K137"/>
      <c r="L137"/>
      <c r="M137"/>
      <c r="N137"/>
      <c r="O137"/>
      <c r="P137"/>
      <c r="Q137"/>
      <c r="R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 s="1"/>
      <c r="DX137"/>
      <c r="DY137" s="1"/>
      <c r="DZ137" s="1"/>
      <c r="EA137" s="1"/>
      <c r="EB137" s="1"/>
      <c r="EC137"/>
      <c r="ED137"/>
      <c r="EE137"/>
      <c r="EF137"/>
      <c r="EG137"/>
      <c r="EH137"/>
      <c r="EI137"/>
      <c r="EJ137"/>
    </row>
    <row r="138" spans="1:140" x14ac:dyDescent="0.35">
      <c r="A138"/>
      <c r="B138"/>
      <c r="C138" s="1"/>
      <c r="D138"/>
      <c r="E138" s="1"/>
      <c r="F138" s="1"/>
      <c r="G138" s="1"/>
      <c r="H138" s="1"/>
      <c r="I138" s="1"/>
      <c r="J138" s="1"/>
      <c r="K138"/>
      <c r="L138"/>
      <c r="M138"/>
      <c r="N138"/>
      <c r="O138"/>
      <c r="P138"/>
      <c r="Q138"/>
      <c r="R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 s="1"/>
      <c r="DX138"/>
      <c r="DY138" s="1"/>
      <c r="DZ138" s="1"/>
      <c r="EA138" s="1"/>
      <c r="EB138" s="1"/>
      <c r="EC138"/>
      <c r="ED138"/>
      <c r="EE138"/>
      <c r="EF138"/>
      <c r="EG138"/>
      <c r="EH138"/>
      <c r="EI138"/>
      <c r="EJ138"/>
    </row>
    <row r="139" spans="1:140" x14ac:dyDescent="0.35">
      <c r="A139"/>
      <c r="B139"/>
      <c r="C139" s="1"/>
      <c r="D139"/>
      <c r="E139" s="1"/>
      <c r="F139" s="1"/>
      <c r="G139" s="1"/>
      <c r="H139" s="1"/>
      <c r="I139" s="1"/>
      <c r="J139" s="1"/>
      <c r="K139"/>
      <c r="L139"/>
      <c r="M139"/>
      <c r="N139"/>
      <c r="O139"/>
      <c r="P139"/>
      <c r="Q139"/>
      <c r="R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 s="1"/>
      <c r="DX139"/>
      <c r="DY139" s="1"/>
      <c r="DZ139" s="1"/>
      <c r="EA139" s="1"/>
      <c r="EB139" s="1"/>
      <c r="EC139"/>
      <c r="ED139"/>
      <c r="EE139"/>
      <c r="EF139"/>
      <c r="EG139"/>
      <c r="EH139"/>
      <c r="EI139"/>
      <c r="EJ139"/>
    </row>
    <row r="140" spans="1:140" x14ac:dyDescent="0.35">
      <c r="A140"/>
      <c r="B140"/>
      <c r="C140" s="1"/>
      <c r="D140"/>
      <c r="E140" s="1"/>
      <c r="F140" s="1"/>
      <c r="G140" s="1"/>
      <c r="H140" s="1"/>
      <c r="I140" s="1"/>
      <c r="J140" s="1"/>
      <c r="K140"/>
      <c r="L140"/>
      <c r="M140"/>
      <c r="N140"/>
      <c r="O140"/>
      <c r="P140"/>
      <c r="Q140"/>
      <c r="R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 s="1"/>
      <c r="DX140"/>
      <c r="DY140" s="1"/>
      <c r="DZ140" s="1"/>
      <c r="EA140" s="1"/>
      <c r="EB140" s="1"/>
      <c r="EC140"/>
      <c r="ED140"/>
      <c r="EE140"/>
      <c r="EF140"/>
      <c r="EG140"/>
      <c r="EH140"/>
      <c r="EI140"/>
      <c r="EJ140"/>
    </row>
    <row r="141" spans="1:140" x14ac:dyDescent="0.35">
      <c r="A141"/>
      <c r="B141"/>
      <c r="C141" s="1"/>
      <c r="D141"/>
      <c r="E141" s="1"/>
      <c r="F141" s="1"/>
      <c r="G141" s="1"/>
      <c r="H141" s="1"/>
      <c r="I141" s="1"/>
      <c r="J141" s="1"/>
      <c r="K141"/>
      <c r="L141"/>
      <c r="M141"/>
      <c r="N141"/>
      <c r="O141"/>
      <c r="P141"/>
      <c r="Q141"/>
      <c r="R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 s="1"/>
      <c r="DX141"/>
      <c r="DY141" s="1"/>
      <c r="DZ141" s="1"/>
      <c r="EA141" s="1"/>
      <c r="EB141" s="1"/>
      <c r="EC141"/>
      <c r="ED141"/>
      <c r="EE141"/>
      <c r="EF141"/>
      <c r="EG141"/>
      <c r="EH141"/>
      <c r="EI141"/>
      <c r="EJ141"/>
    </row>
    <row r="142" spans="1:140" x14ac:dyDescent="0.35">
      <c r="A142"/>
      <c r="B142"/>
      <c r="C142" s="1"/>
      <c r="D142"/>
      <c r="E142" s="1"/>
      <c r="F142" s="1"/>
      <c r="G142" s="1"/>
      <c r="H142" s="1"/>
      <c r="I142" s="1"/>
      <c r="J142" s="1"/>
      <c r="K142"/>
      <c r="L142"/>
      <c r="M142"/>
      <c r="N142"/>
      <c r="O142"/>
      <c r="P142"/>
      <c r="Q142"/>
      <c r="R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 s="1"/>
      <c r="DX142"/>
      <c r="DY142" s="1"/>
      <c r="DZ142" s="1"/>
      <c r="EA142" s="1"/>
      <c r="EB142" s="1"/>
      <c r="EC142"/>
      <c r="ED142"/>
      <c r="EE142"/>
      <c r="EF142"/>
      <c r="EG142"/>
      <c r="EH142"/>
      <c r="EI142"/>
      <c r="EJ142"/>
    </row>
    <row r="143" spans="1:140" x14ac:dyDescent="0.35">
      <c r="A143"/>
      <c r="B143"/>
      <c r="C143" s="1"/>
      <c r="D143"/>
      <c r="E143" s="1"/>
      <c r="F143" s="1"/>
      <c r="G143" s="1"/>
      <c r="H143" s="1"/>
      <c r="I143" s="1"/>
      <c r="J143" s="1"/>
      <c r="N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 s="1"/>
      <c r="DX143"/>
      <c r="DY143" s="1"/>
      <c r="DZ143" s="1"/>
      <c r="EA143" s="1"/>
      <c r="EB143" s="1"/>
      <c r="EC143"/>
      <c r="ED143"/>
      <c r="EE143"/>
      <c r="EF143"/>
      <c r="EG143"/>
      <c r="EH143"/>
      <c r="EI143"/>
      <c r="EJ143"/>
    </row>
    <row r="144" spans="1:140" x14ac:dyDescent="0.35">
      <c r="C144" s="1"/>
      <c r="D144"/>
      <c r="E144" s="1"/>
      <c r="F144" s="1"/>
      <c r="G144" s="1"/>
      <c r="H144" s="1"/>
      <c r="I144" s="1"/>
      <c r="J144" s="1"/>
      <c r="DW144" s="1"/>
      <c r="DX144"/>
      <c r="DY144" s="1"/>
      <c r="DZ144" s="1"/>
      <c r="EA144" s="1"/>
      <c r="EB144" s="1"/>
    </row>
    <row r="145" spans="3:132" x14ac:dyDescent="0.35">
      <c r="C145" s="1"/>
      <c r="D145"/>
      <c r="E145" s="1"/>
      <c r="F145" s="1"/>
      <c r="G145" s="1"/>
      <c r="H145" s="1"/>
      <c r="I145" s="1"/>
      <c r="J145" s="1"/>
      <c r="DW145" s="1"/>
      <c r="DX145"/>
      <c r="DY145" s="1"/>
      <c r="DZ145" s="1"/>
      <c r="EA145" s="1"/>
      <c r="EB145" s="1"/>
    </row>
    <row r="146" spans="3:132" x14ac:dyDescent="0.35">
      <c r="C146" s="1"/>
      <c r="D146"/>
      <c r="E146" s="1"/>
      <c r="F146" s="1"/>
      <c r="G146" s="1"/>
      <c r="H146" s="1"/>
      <c r="I146" s="1"/>
      <c r="J146" s="1"/>
      <c r="DW146" s="1"/>
      <c r="DX146"/>
      <c r="DY146" s="1"/>
      <c r="DZ146" s="1"/>
      <c r="EA146" s="1"/>
      <c r="EB146" s="1"/>
    </row>
    <row r="147" spans="3:132" x14ac:dyDescent="0.35">
      <c r="C147" s="1"/>
      <c r="D147"/>
      <c r="E147" s="1"/>
      <c r="F147" s="1"/>
      <c r="G147" s="1"/>
      <c r="H147" s="1"/>
      <c r="I147" s="1"/>
      <c r="J147" s="1"/>
      <c r="DW147" s="1"/>
      <c r="DX147"/>
      <c r="DY147" s="1"/>
      <c r="DZ147" s="1"/>
      <c r="EA147" s="1"/>
      <c r="EB147" s="1"/>
    </row>
    <row r="148" spans="3:132" x14ac:dyDescent="0.35">
      <c r="C148" s="1"/>
      <c r="D148"/>
      <c r="E148" s="1"/>
      <c r="F148" s="1"/>
      <c r="G148" s="1"/>
      <c r="H148" s="1"/>
      <c r="I148" s="1"/>
      <c r="J148" s="1"/>
      <c r="DW148" s="1"/>
      <c r="DX148"/>
      <c r="DY148" s="1"/>
      <c r="DZ148" s="1"/>
      <c r="EA148" s="1"/>
      <c r="EB148" s="1"/>
    </row>
    <row r="149" spans="3:132" x14ac:dyDescent="0.35">
      <c r="C149" s="1"/>
      <c r="D149"/>
      <c r="E149" s="1"/>
      <c r="F149" s="1"/>
      <c r="G149" s="1"/>
      <c r="H149" s="1"/>
      <c r="I149" s="1"/>
      <c r="J149" s="1"/>
      <c r="DW149" s="1"/>
      <c r="DX149"/>
      <c r="DY149" s="1"/>
      <c r="DZ149" s="1"/>
      <c r="EA149" s="1"/>
      <c r="EB149" s="1"/>
    </row>
    <row r="150" spans="3:132" x14ac:dyDescent="0.35">
      <c r="C150" s="1"/>
      <c r="D150"/>
      <c r="E150" s="1"/>
      <c r="F150" s="1"/>
      <c r="G150" s="1"/>
      <c r="H150" s="1"/>
      <c r="I150" s="1"/>
      <c r="J150" s="1"/>
      <c r="DW150" s="1"/>
      <c r="DX150"/>
      <c r="DY150" s="1"/>
      <c r="DZ150" s="1"/>
      <c r="EA150" s="1"/>
      <c r="EB150" s="1"/>
    </row>
    <row r="151" spans="3:132" x14ac:dyDescent="0.35">
      <c r="C151" s="1"/>
      <c r="D151"/>
      <c r="E151" s="1"/>
      <c r="F151" s="1"/>
      <c r="G151" s="1"/>
      <c r="H151" s="1"/>
      <c r="I151" s="1"/>
      <c r="J151" s="1"/>
      <c r="DW151" s="1"/>
      <c r="DX151"/>
      <c r="DY151" s="1"/>
      <c r="DZ151" s="1"/>
      <c r="EA151" s="1"/>
      <c r="EB151" s="1"/>
    </row>
    <row r="152" spans="3:132" x14ac:dyDescent="0.35">
      <c r="C152" s="1"/>
      <c r="D152"/>
      <c r="E152" s="1"/>
      <c r="F152" s="1"/>
      <c r="G152" s="1"/>
      <c r="H152" s="1"/>
      <c r="I152" s="1"/>
      <c r="J152" s="1"/>
      <c r="DW152" s="1"/>
      <c r="DX152"/>
      <c r="DY152" s="1"/>
      <c r="DZ152" s="1"/>
      <c r="EA152" s="1"/>
      <c r="EB152" s="1"/>
    </row>
    <row r="153" spans="3:132" x14ac:dyDescent="0.35">
      <c r="C153" s="1"/>
      <c r="D153"/>
      <c r="E153" s="1"/>
      <c r="F153" s="1"/>
      <c r="G153" s="1"/>
      <c r="H153" s="1"/>
      <c r="I153" s="1"/>
      <c r="J153" s="1"/>
      <c r="DW153" s="1"/>
      <c r="DX153"/>
      <c r="DY153" s="1"/>
      <c r="DZ153" s="1"/>
      <c r="EA153" s="1"/>
      <c r="EB153" s="1"/>
    </row>
    <row r="154" spans="3:132" x14ac:dyDescent="0.35">
      <c r="C154" s="1"/>
      <c r="D154"/>
      <c r="E154" s="1"/>
      <c r="F154" s="1"/>
      <c r="G154" s="1"/>
      <c r="H154" s="1"/>
      <c r="I154" s="1"/>
      <c r="J154" s="1"/>
      <c r="DW154" s="1"/>
      <c r="DX154"/>
      <c r="DY154" s="1"/>
      <c r="DZ154" s="1"/>
      <c r="EA154" s="1"/>
      <c r="EB154" s="1"/>
    </row>
    <row r="155" spans="3:132" x14ac:dyDescent="0.35">
      <c r="C155" s="1"/>
      <c r="D155"/>
      <c r="E155" s="1"/>
      <c r="F155" s="1"/>
      <c r="G155" s="1"/>
      <c r="H155" s="1"/>
      <c r="I155" s="1"/>
      <c r="J155" s="1"/>
      <c r="DW155" s="1"/>
      <c r="DX155"/>
      <c r="DY155" s="1"/>
      <c r="DZ155" s="1"/>
      <c r="EA155" s="1"/>
      <c r="EB155" s="1"/>
    </row>
    <row r="156" spans="3:132" x14ac:dyDescent="0.35">
      <c r="C156" s="1"/>
      <c r="D156"/>
      <c r="E156" s="1"/>
      <c r="F156" s="1"/>
      <c r="G156" s="1"/>
      <c r="H156" s="1"/>
      <c r="I156" s="1"/>
      <c r="J156" s="1"/>
      <c r="DW156" s="1"/>
      <c r="DX156"/>
      <c r="DY156" s="1"/>
      <c r="DZ156" s="1"/>
      <c r="EA156" s="1"/>
      <c r="EB156" s="1"/>
    </row>
    <row r="157" spans="3:132" x14ac:dyDescent="0.35">
      <c r="C157" s="1"/>
      <c r="D157"/>
      <c r="E157" s="1"/>
      <c r="F157" s="1"/>
      <c r="G157" s="1"/>
      <c r="H157" s="1"/>
      <c r="I157" s="1"/>
      <c r="J157" s="1"/>
      <c r="DW157" s="1"/>
      <c r="DX157"/>
      <c r="DY157" s="1"/>
      <c r="DZ157" s="1"/>
      <c r="EA157" s="1"/>
      <c r="EB157" s="1"/>
    </row>
    <row r="158" spans="3:132" x14ac:dyDescent="0.35">
      <c r="C158" s="1"/>
      <c r="D158"/>
      <c r="E158" s="1"/>
      <c r="F158" s="1"/>
      <c r="G158" s="1"/>
      <c r="H158" s="1"/>
      <c r="I158" s="1"/>
      <c r="J158" s="1"/>
      <c r="DW158" s="1"/>
      <c r="DX158"/>
      <c r="DY158" s="1"/>
      <c r="DZ158" s="1"/>
      <c r="EA158" s="1"/>
      <c r="EB158" s="1"/>
    </row>
    <row r="159" spans="3:132" x14ac:dyDescent="0.35">
      <c r="C159" s="1"/>
      <c r="D159"/>
      <c r="E159" s="1"/>
      <c r="F159" s="1"/>
      <c r="G159" s="1"/>
      <c r="H159" s="1"/>
      <c r="I159" s="1"/>
      <c r="J159" s="1"/>
      <c r="DW159" s="1"/>
      <c r="DX159"/>
      <c r="DY159" s="1"/>
      <c r="DZ159" s="1"/>
      <c r="EA159" s="1"/>
      <c r="EB159" s="1"/>
    </row>
    <row r="160" spans="3:132" x14ac:dyDescent="0.35">
      <c r="C160" s="1"/>
      <c r="D160"/>
      <c r="E160" s="1"/>
      <c r="F160" s="1"/>
      <c r="G160" s="1"/>
      <c r="H160" s="1"/>
      <c r="I160" s="1"/>
      <c r="J160" s="1"/>
      <c r="DW160" s="1"/>
      <c r="DX160"/>
      <c r="DY160" s="1"/>
      <c r="DZ160" s="1"/>
      <c r="EA160" s="1"/>
      <c r="EB160" s="1"/>
    </row>
    <row r="161" spans="3:132" x14ac:dyDescent="0.35">
      <c r="C161" s="1"/>
      <c r="D161"/>
      <c r="E161" s="1"/>
      <c r="F161" s="1"/>
      <c r="G161" s="1"/>
      <c r="H161" s="1"/>
      <c r="I161" s="1"/>
      <c r="J161" s="1"/>
      <c r="DW161" s="1"/>
      <c r="DX161"/>
      <c r="DY161" s="1"/>
      <c r="DZ161" s="1"/>
      <c r="EA161" s="1"/>
      <c r="EB161" s="1"/>
    </row>
    <row r="162" spans="3:132" x14ac:dyDescent="0.35">
      <c r="C162" s="1"/>
      <c r="D162"/>
      <c r="E162" s="1"/>
      <c r="F162" s="1"/>
      <c r="G162" s="1"/>
      <c r="H162" s="1"/>
      <c r="I162" s="1"/>
      <c r="J162" s="1"/>
      <c r="DW162" s="1"/>
      <c r="DX162"/>
      <c r="DY162" s="1"/>
      <c r="DZ162" s="1"/>
      <c r="EA162" s="1"/>
      <c r="EB162" s="1"/>
    </row>
    <row r="163" spans="3:132" x14ac:dyDescent="0.35">
      <c r="C163" s="1"/>
      <c r="D163"/>
      <c r="E163" s="1"/>
      <c r="F163" s="1"/>
      <c r="G163" s="1"/>
      <c r="H163" s="1"/>
      <c r="I163" s="1"/>
      <c r="J163" s="1"/>
      <c r="DW163" s="1"/>
      <c r="DX163"/>
      <c r="DY163" s="1"/>
      <c r="DZ163" s="1"/>
      <c r="EA163" s="1"/>
      <c r="EB163" s="1"/>
    </row>
    <row r="164" spans="3:132" x14ac:dyDescent="0.35">
      <c r="C164" s="1"/>
      <c r="D164"/>
      <c r="E164" s="1"/>
      <c r="F164" s="1"/>
      <c r="G164" s="1"/>
      <c r="H164" s="1"/>
      <c r="I164" s="1"/>
      <c r="J164" s="1"/>
      <c r="DW164" s="1"/>
      <c r="DX164"/>
      <c r="DY164" s="1"/>
      <c r="DZ164" s="1"/>
      <c r="EA164" s="1"/>
      <c r="EB164" s="1"/>
    </row>
    <row r="165" spans="3:132" x14ac:dyDescent="0.35">
      <c r="C165" s="1"/>
      <c r="D165"/>
      <c r="E165" s="1"/>
      <c r="F165" s="1"/>
      <c r="G165" s="1"/>
      <c r="H165" s="1"/>
      <c r="I165" s="1"/>
      <c r="J165" s="1"/>
      <c r="DW165" s="1"/>
      <c r="DX165"/>
      <c r="DY165" s="1"/>
      <c r="DZ165" s="1"/>
      <c r="EA165" s="1"/>
      <c r="EB165" s="1"/>
    </row>
    <row r="166" spans="3:132" x14ac:dyDescent="0.35">
      <c r="C166" s="1"/>
      <c r="D166"/>
      <c r="E166" s="1"/>
      <c r="F166" s="1"/>
      <c r="G166" s="1"/>
      <c r="H166" s="1"/>
      <c r="I166" s="1"/>
      <c r="J166" s="1"/>
      <c r="DW166" s="1"/>
      <c r="DX166"/>
      <c r="DY166" s="1"/>
      <c r="DZ166" s="1"/>
      <c r="EA166" s="1"/>
      <c r="EB166" s="1"/>
    </row>
    <row r="167" spans="3:132" x14ac:dyDescent="0.35">
      <c r="C167" s="1"/>
      <c r="D167"/>
      <c r="E167" s="1"/>
      <c r="F167" s="1"/>
      <c r="G167" s="1"/>
      <c r="H167" s="1"/>
      <c r="I167" s="1"/>
      <c r="J167" s="1"/>
      <c r="DW167" s="1"/>
      <c r="DX167"/>
      <c r="DY167" s="1"/>
      <c r="DZ167" s="1"/>
      <c r="EA167" s="1"/>
      <c r="EB167" s="1"/>
    </row>
    <row r="168" spans="3:132" x14ac:dyDescent="0.35">
      <c r="C168" s="1"/>
      <c r="D168"/>
      <c r="E168" s="1"/>
      <c r="F168" s="1"/>
      <c r="G168" s="1"/>
      <c r="H168" s="1"/>
      <c r="I168" s="1"/>
      <c r="J168" s="1"/>
      <c r="DW168" s="1"/>
      <c r="DX168"/>
      <c r="DY168" s="1"/>
      <c r="DZ168" s="1"/>
      <c r="EA168" s="1"/>
      <c r="EB168" s="1"/>
    </row>
    <row r="169" spans="3:132" x14ac:dyDescent="0.35">
      <c r="C169" s="1"/>
      <c r="D169"/>
      <c r="E169" s="1"/>
      <c r="F169" s="1"/>
      <c r="G169" s="1"/>
      <c r="H169" s="1"/>
      <c r="I169" s="1"/>
      <c r="J169" s="1"/>
      <c r="DW169" s="1"/>
      <c r="DX169"/>
      <c r="DY169" s="1"/>
      <c r="DZ169" s="1"/>
      <c r="EA169" s="1"/>
      <c r="EB169" s="1"/>
    </row>
    <row r="170" spans="3:132" x14ac:dyDescent="0.35">
      <c r="C170" s="1"/>
      <c r="D170"/>
      <c r="E170" s="1"/>
      <c r="F170" s="1"/>
      <c r="G170" s="1"/>
      <c r="H170" s="1"/>
      <c r="I170" s="1"/>
      <c r="J170" s="1"/>
      <c r="DW170" s="1"/>
      <c r="DX170"/>
      <c r="DY170" s="1"/>
      <c r="DZ170" s="1"/>
      <c r="EA170" s="1"/>
      <c r="EB170" s="1"/>
    </row>
    <row r="171" spans="3:132" x14ac:dyDescent="0.35">
      <c r="C171" s="1"/>
      <c r="D171"/>
      <c r="E171" s="1"/>
      <c r="F171" s="1"/>
      <c r="G171" s="1"/>
      <c r="H171" s="1"/>
      <c r="I171" s="1"/>
      <c r="J171" s="1"/>
      <c r="DW171" s="1"/>
      <c r="DX171"/>
      <c r="DY171" s="1"/>
      <c r="DZ171" s="1"/>
      <c r="EA171" s="1"/>
      <c r="EB171" s="1"/>
    </row>
    <row r="172" spans="3:132" x14ac:dyDescent="0.35">
      <c r="C172" s="1"/>
      <c r="D172"/>
      <c r="E172" s="1"/>
      <c r="F172" s="1"/>
      <c r="G172" s="1"/>
      <c r="H172" s="1"/>
      <c r="I172" s="1"/>
      <c r="J172" s="1"/>
      <c r="DW172" s="1"/>
      <c r="DX172"/>
      <c r="DY172" s="1"/>
      <c r="DZ172" s="1"/>
      <c r="EA172" s="1"/>
      <c r="EB172" s="1"/>
    </row>
    <row r="173" spans="3:132" x14ac:dyDescent="0.35">
      <c r="C173" s="1"/>
      <c r="D173"/>
      <c r="E173" s="1"/>
      <c r="F173" s="1"/>
      <c r="G173" s="1"/>
      <c r="H173" s="1"/>
      <c r="I173" s="1"/>
      <c r="J173" s="1"/>
      <c r="DW173" s="1"/>
      <c r="DX173"/>
      <c r="DY173" s="1"/>
      <c r="DZ173" s="1"/>
      <c r="EA173" s="1"/>
      <c r="EB173" s="1"/>
    </row>
    <row r="174" spans="3:132" x14ac:dyDescent="0.35">
      <c r="C174" s="1"/>
      <c r="D174"/>
      <c r="E174" s="1"/>
      <c r="F174" s="1"/>
      <c r="G174" s="1"/>
      <c r="H174" s="1"/>
      <c r="I174" s="1"/>
      <c r="J174" s="1"/>
      <c r="DW174" s="1"/>
      <c r="DX174"/>
      <c r="DY174" s="1"/>
      <c r="DZ174" s="1"/>
      <c r="EA174" s="1"/>
      <c r="EB174" s="1"/>
    </row>
    <row r="175" spans="3:132" x14ac:dyDescent="0.35">
      <c r="C175" s="1"/>
      <c r="D175"/>
      <c r="E175" s="1"/>
      <c r="F175" s="1"/>
      <c r="G175" s="1"/>
      <c r="H175" s="1"/>
      <c r="I175" s="1"/>
      <c r="J175" s="1"/>
      <c r="DW175" s="1"/>
      <c r="DX175"/>
      <c r="DY175" s="1"/>
      <c r="DZ175" s="1"/>
      <c r="EA175" s="1"/>
      <c r="EB175" s="1"/>
    </row>
    <row r="176" spans="3:132" x14ac:dyDescent="0.35">
      <c r="C176" s="1"/>
      <c r="D176"/>
      <c r="E176" s="1"/>
      <c r="F176" s="1"/>
      <c r="G176" s="1"/>
      <c r="H176" s="1"/>
      <c r="I176" s="1"/>
      <c r="J176" s="1"/>
      <c r="DW176" s="1"/>
      <c r="DX176"/>
      <c r="DY176" s="1"/>
      <c r="DZ176" s="1"/>
      <c r="EA176" s="1"/>
      <c r="EB176" s="1"/>
    </row>
    <row r="177" spans="3:132" x14ac:dyDescent="0.35">
      <c r="C177" s="1"/>
      <c r="D177"/>
      <c r="E177" s="1"/>
      <c r="F177" s="1"/>
      <c r="G177" s="1"/>
      <c r="H177" s="1"/>
      <c r="I177" s="1"/>
      <c r="J177" s="1"/>
      <c r="DW177" s="1"/>
      <c r="DX177"/>
      <c r="DY177" s="1"/>
      <c r="DZ177" s="1"/>
      <c r="EA177" s="1"/>
      <c r="EB177" s="1"/>
    </row>
    <row r="178" spans="3:132" x14ac:dyDescent="0.35">
      <c r="C178" s="1"/>
      <c r="D178"/>
      <c r="E178" s="1"/>
      <c r="F178" s="1"/>
      <c r="G178" s="1"/>
      <c r="H178" s="1"/>
      <c r="I178" s="1"/>
      <c r="J178" s="1"/>
      <c r="DW178" s="1"/>
      <c r="DX178"/>
      <c r="DY178" s="1"/>
      <c r="DZ178" s="1"/>
      <c r="EA178" s="1"/>
      <c r="EB178" s="1"/>
    </row>
    <row r="179" spans="3:132" x14ac:dyDescent="0.35">
      <c r="C179" s="1"/>
      <c r="D179"/>
      <c r="E179" s="1"/>
      <c r="F179" s="1"/>
      <c r="G179" s="1"/>
      <c r="H179" s="1"/>
      <c r="I179" s="1"/>
      <c r="J179" s="1"/>
      <c r="DW179" s="1"/>
      <c r="DX179"/>
      <c r="DY179" s="1"/>
      <c r="DZ179" s="1"/>
      <c r="EA179" s="1"/>
      <c r="EB179" s="1"/>
    </row>
    <row r="180" spans="3:132" x14ac:dyDescent="0.35">
      <c r="C180" s="1"/>
      <c r="D180"/>
      <c r="E180" s="1"/>
      <c r="F180" s="1"/>
      <c r="G180" s="1"/>
      <c r="H180" s="1"/>
      <c r="I180" s="1"/>
      <c r="J180" s="1"/>
      <c r="DW180" s="1"/>
      <c r="DX180"/>
      <c r="DY180" s="1"/>
      <c r="DZ180" s="1"/>
      <c r="EA180" s="1"/>
      <c r="EB180" s="1"/>
    </row>
    <row r="181" spans="3:132" x14ac:dyDescent="0.35">
      <c r="C181" s="1"/>
      <c r="D181"/>
      <c r="E181" s="1"/>
      <c r="F181" s="1"/>
      <c r="G181" s="1"/>
      <c r="H181" s="1"/>
      <c r="I181" s="1"/>
      <c r="J181" s="1"/>
      <c r="DW181" s="1"/>
      <c r="DX181"/>
      <c r="DY181" s="1"/>
      <c r="DZ181" s="1"/>
      <c r="EA181" s="1"/>
      <c r="EB181" s="1"/>
    </row>
    <row r="182" spans="3:132" x14ac:dyDescent="0.35">
      <c r="C182" s="1"/>
      <c r="D182"/>
      <c r="E182" s="1"/>
      <c r="F182" s="1"/>
      <c r="G182" s="1"/>
      <c r="H182" s="1"/>
      <c r="I182" s="1"/>
      <c r="J182" s="1"/>
      <c r="DW182" s="1"/>
      <c r="DX182"/>
      <c r="DY182" s="1"/>
      <c r="DZ182" s="1"/>
      <c r="EA182" s="1"/>
      <c r="EB182" s="1"/>
    </row>
    <row r="183" spans="3:132" x14ac:dyDescent="0.35">
      <c r="C183" s="1"/>
      <c r="D183"/>
      <c r="E183" s="1"/>
      <c r="F183" s="1"/>
      <c r="G183" s="1"/>
      <c r="H183" s="1"/>
      <c r="I183" s="1"/>
      <c r="J183" s="1"/>
      <c r="DW183" s="1"/>
      <c r="DX183"/>
      <c r="DY183" s="1"/>
      <c r="DZ183" s="1"/>
      <c r="EA183" s="1"/>
      <c r="EB183" s="1"/>
    </row>
    <row r="184" spans="3:132" x14ac:dyDescent="0.35">
      <c r="C184" s="1"/>
      <c r="D184"/>
      <c r="E184" s="1"/>
      <c r="F184" s="1"/>
      <c r="G184" s="1"/>
      <c r="H184" s="1"/>
      <c r="I184" s="1"/>
      <c r="J184" s="1"/>
      <c r="DW184" s="1"/>
      <c r="DX184"/>
      <c r="DY184" s="1"/>
      <c r="DZ184" s="1"/>
      <c r="EA184" s="1"/>
      <c r="EB184" s="1"/>
    </row>
    <row r="185" spans="3:132" x14ac:dyDescent="0.35">
      <c r="C185" s="1"/>
      <c r="D185"/>
      <c r="E185" s="1"/>
      <c r="F185" s="1"/>
      <c r="G185" s="1"/>
      <c r="H185" s="1"/>
      <c r="I185" s="1"/>
      <c r="J185" s="1"/>
      <c r="DW185" s="1"/>
      <c r="DX185"/>
      <c r="DY185" s="1"/>
      <c r="DZ185" s="1"/>
      <c r="EA185" s="1"/>
      <c r="EB185" s="1"/>
    </row>
    <row r="186" spans="3:132" x14ac:dyDescent="0.35">
      <c r="C186" s="1"/>
      <c r="D186"/>
      <c r="E186" s="1"/>
      <c r="F186" s="1"/>
      <c r="G186" s="1"/>
      <c r="H186" s="1"/>
      <c r="I186" s="1"/>
      <c r="J186" s="1"/>
      <c r="DW186" s="1"/>
      <c r="DX186"/>
      <c r="DY186" s="1"/>
      <c r="DZ186" s="1"/>
      <c r="EA186" s="1"/>
      <c r="EB186" s="1"/>
    </row>
    <row r="187" spans="3:132" x14ac:dyDescent="0.35">
      <c r="C187" s="1"/>
      <c r="D187"/>
      <c r="E187" s="1"/>
      <c r="F187" s="1"/>
      <c r="G187" s="1"/>
      <c r="H187" s="1"/>
      <c r="I187" s="1"/>
      <c r="J187" s="1"/>
      <c r="DW187" s="1"/>
      <c r="DX187"/>
      <c r="DY187" s="1"/>
      <c r="DZ187" s="1"/>
      <c r="EA187" s="1"/>
      <c r="EB187" s="1"/>
    </row>
    <row r="188" spans="3:132" x14ac:dyDescent="0.35">
      <c r="C188" s="1"/>
      <c r="D188"/>
      <c r="E188" s="1"/>
      <c r="F188" s="1"/>
      <c r="G188" s="1"/>
      <c r="H188" s="1"/>
      <c r="I188" s="1"/>
      <c r="J188" s="1"/>
      <c r="DW188" s="1"/>
      <c r="DX188"/>
      <c r="DY188" s="1"/>
      <c r="DZ188" s="1"/>
      <c r="EA188" s="1"/>
      <c r="EB188" s="1"/>
    </row>
    <row r="189" spans="3:132" x14ac:dyDescent="0.35">
      <c r="C189" s="1"/>
      <c r="D189"/>
      <c r="E189" s="1"/>
      <c r="F189" s="1"/>
      <c r="G189" s="1"/>
      <c r="H189" s="1"/>
      <c r="I189" s="1"/>
      <c r="J189" s="1"/>
      <c r="DW189" s="1"/>
      <c r="DX189"/>
      <c r="DY189" s="1"/>
      <c r="DZ189" s="1"/>
      <c r="EA189" s="1"/>
      <c r="EB189" s="1"/>
    </row>
    <row r="190" spans="3:132" x14ac:dyDescent="0.35">
      <c r="C190" s="1"/>
      <c r="D190"/>
      <c r="E190" s="1"/>
      <c r="F190" s="1"/>
      <c r="G190" s="1"/>
      <c r="H190" s="1"/>
      <c r="I190" s="1"/>
      <c r="J190" s="1"/>
      <c r="DW190" s="1"/>
      <c r="DX190"/>
      <c r="DY190" s="1"/>
      <c r="DZ190" s="1"/>
      <c r="EA190" s="1"/>
      <c r="EB190" s="1"/>
    </row>
    <row r="191" spans="3:132" x14ac:dyDescent="0.35">
      <c r="C191" s="1"/>
      <c r="D191"/>
      <c r="E191" s="1"/>
      <c r="F191" s="1"/>
      <c r="G191" s="1"/>
      <c r="H191" s="1"/>
      <c r="I191" s="1"/>
      <c r="J191" s="1"/>
      <c r="DW191" s="1"/>
      <c r="DX191"/>
      <c r="DY191" s="1"/>
      <c r="DZ191" s="1"/>
      <c r="EA191" s="1"/>
      <c r="EB191" s="1"/>
    </row>
    <row r="192" spans="3:132" x14ac:dyDescent="0.35">
      <c r="C192"/>
      <c r="DW192"/>
      <c r="DX192"/>
      <c r="DY192" s="1"/>
      <c r="DZ192" s="1"/>
      <c r="EA192" s="1"/>
      <c r="EB192" s="1"/>
    </row>
  </sheetData>
  <mergeCells count="20">
    <mergeCell ref="C10:D10"/>
    <mergeCell ref="C11:D11"/>
    <mergeCell ref="F10:G10"/>
    <mergeCell ref="F11:G11"/>
    <mergeCell ref="B11:B12"/>
    <mergeCell ref="C12:D12"/>
    <mergeCell ref="CE110:CE111"/>
    <mergeCell ref="CE112:CE113"/>
    <mergeCell ref="CE114:CE115"/>
    <mergeCell ref="CE92:CE93"/>
    <mergeCell ref="CN92:CN93"/>
    <mergeCell ref="CE94:CE95"/>
    <mergeCell ref="CN94:CN95"/>
    <mergeCell ref="CE96:CE97"/>
    <mergeCell ref="CN96:CN97"/>
    <mergeCell ref="F13:G13"/>
    <mergeCell ref="F12:G12"/>
    <mergeCell ref="E11:E12"/>
    <mergeCell ref="G25:H25"/>
    <mergeCell ref="I25:J25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C118"/>
  <sheetViews>
    <sheetView topLeftCell="BB52" zoomScaleNormal="100" workbookViewId="0">
      <selection activeCell="BB66" sqref="BB66"/>
    </sheetView>
  </sheetViews>
  <sheetFormatPr baseColWidth="10" defaultColWidth="10.6328125" defaultRowHeight="14.5" x14ac:dyDescent="0.35"/>
  <cols>
    <col min="1" max="1" width="5.36328125" style="1" customWidth="1"/>
    <col min="9" max="9" width="5.90625" customWidth="1"/>
    <col min="10" max="10" width="4.54296875" style="1" customWidth="1"/>
    <col min="18" max="18" width="5.90625" customWidth="1"/>
    <col min="19" max="19" width="5.08984375" style="1" customWidth="1"/>
    <col min="27" max="27" width="5.90625" customWidth="1"/>
    <col min="28" max="28" width="5.453125" style="1" customWidth="1"/>
    <col min="36" max="36" width="5.90625" customWidth="1"/>
    <col min="37" max="37" width="5" style="1" customWidth="1"/>
    <col min="45" max="45" width="5.08984375" customWidth="1"/>
    <col min="54" max="54" width="5.36328125" customWidth="1"/>
    <col min="63" max="63" width="5.36328125" customWidth="1"/>
    <col min="72" max="72" width="5.453125" customWidth="1"/>
    <col min="81" max="81" width="5.54296875" customWidth="1"/>
    <col min="90" max="90" width="5" customWidth="1"/>
    <col min="99" max="99" width="7" customWidth="1"/>
  </cols>
  <sheetData>
    <row r="1" spans="1:107" x14ac:dyDescent="0.35">
      <c r="A1" s="213" t="s">
        <v>0</v>
      </c>
      <c r="B1" s="214"/>
      <c r="C1" s="214"/>
      <c r="D1" s="214"/>
      <c r="E1" s="214"/>
      <c r="F1" s="214"/>
      <c r="G1" s="214"/>
      <c r="H1" s="215"/>
      <c r="J1" s="213" t="s">
        <v>1</v>
      </c>
      <c r="K1" s="214"/>
      <c r="L1" s="214"/>
      <c r="M1" s="214"/>
      <c r="N1" s="214"/>
      <c r="O1" s="214"/>
      <c r="P1" s="214"/>
      <c r="Q1" s="215"/>
      <c r="S1" s="213" t="s">
        <v>2</v>
      </c>
      <c r="T1" s="214"/>
      <c r="U1" s="214"/>
      <c r="V1" s="214"/>
      <c r="W1" s="214"/>
      <c r="X1" s="214"/>
      <c r="Y1" s="214"/>
      <c r="Z1" s="215"/>
      <c r="AB1" s="213" t="s">
        <v>3</v>
      </c>
      <c r="AC1" s="214"/>
      <c r="AD1" s="214"/>
      <c r="AE1" s="214"/>
      <c r="AF1" s="214"/>
      <c r="AG1" s="214"/>
      <c r="AH1" s="214"/>
      <c r="AI1" s="215"/>
      <c r="AK1" s="213" t="s">
        <v>4</v>
      </c>
      <c r="AL1" s="214"/>
      <c r="AM1" s="214"/>
      <c r="AN1" s="214"/>
      <c r="AO1" s="214"/>
      <c r="AP1" s="214"/>
      <c r="AQ1" s="214"/>
      <c r="AR1" s="215"/>
      <c r="AT1" s="213" t="s">
        <v>5</v>
      </c>
      <c r="AU1" s="214"/>
      <c r="AV1" s="214"/>
      <c r="AW1" s="214"/>
      <c r="AX1" s="214"/>
      <c r="AY1" s="214"/>
      <c r="AZ1" s="214"/>
      <c r="BA1" s="215"/>
      <c r="BC1" s="213" t="s">
        <v>6</v>
      </c>
      <c r="BD1" s="214"/>
      <c r="BE1" s="214"/>
      <c r="BF1" s="214"/>
      <c r="BG1" s="214"/>
      <c r="BH1" s="214"/>
      <c r="BI1" s="214"/>
      <c r="BJ1" s="215"/>
      <c r="BL1" s="213" t="s">
        <v>7</v>
      </c>
      <c r="BM1" s="214"/>
      <c r="BN1" s="214"/>
      <c r="BO1" s="214"/>
      <c r="BP1" s="214"/>
      <c r="BQ1" s="214"/>
      <c r="BR1" s="214"/>
      <c r="BS1" s="215"/>
      <c r="BU1" s="213" t="s">
        <v>8</v>
      </c>
      <c r="BV1" s="214"/>
      <c r="BW1" s="214"/>
      <c r="BX1" s="214"/>
      <c r="BY1" s="214"/>
      <c r="BZ1" s="214"/>
      <c r="CA1" s="214"/>
      <c r="CB1" s="215"/>
      <c r="CD1" s="213" t="s">
        <v>9</v>
      </c>
      <c r="CE1" s="214"/>
      <c r="CF1" s="214"/>
      <c r="CG1" s="214"/>
      <c r="CH1" s="214"/>
      <c r="CI1" s="214"/>
      <c r="CJ1" s="214"/>
      <c r="CK1" s="215"/>
      <c r="CM1" s="213" t="s">
        <v>10</v>
      </c>
      <c r="CN1" s="214"/>
      <c r="CO1" s="214"/>
      <c r="CP1" s="214"/>
      <c r="CQ1" s="214"/>
      <c r="CR1" s="214"/>
      <c r="CS1" s="214"/>
      <c r="CT1" s="215"/>
      <c r="CV1" s="213" t="s">
        <v>11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/>
      <c r="N2" s="3"/>
      <c r="O2" s="3"/>
      <c r="P2" s="3" t="s">
        <v>17</v>
      </c>
      <c r="Q2" s="3" t="s">
        <v>18</v>
      </c>
      <c r="T2" s="2"/>
      <c r="U2" s="2"/>
      <c r="V2" s="3"/>
      <c r="W2" s="3"/>
      <c r="X2" s="2"/>
      <c r="Y2" s="2" t="s">
        <v>17</v>
      </c>
      <c r="Z2" s="2" t="s">
        <v>18</v>
      </c>
      <c r="AC2" s="3"/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2"/>
      <c r="AM2" s="3"/>
      <c r="AN2" s="3"/>
      <c r="AO2" s="3" t="s">
        <v>15</v>
      </c>
      <c r="AP2" s="3" t="s">
        <v>16</v>
      </c>
      <c r="AQ2" s="3" t="s">
        <v>17</v>
      </c>
      <c r="AR2" s="2" t="s">
        <v>18</v>
      </c>
      <c r="AU2" s="2"/>
      <c r="AV2" s="2"/>
      <c r="AW2" s="2"/>
      <c r="AX2" s="2"/>
      <c r="AY2" s="2"/>
      <c r="AZ2" s="2"/>
      <c r="BA2" s="2" t="s">
        <v>18</v>
      </c>
      <c r="BD2" s="3"/>
      <c r="BE2" s="3" t="s">
        <v>13</v>
      </c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/>
      <c r="BQ2" s="2" t="s">
        <v>16</v>
      </c>
      <c r="BR2" s="2" t="s">
        <v>17</v>
      </c>
      <c r="BS2" s="2" t="s">
        <v>18</v>
      </c>
      <c r="BV2" s="3" t="s">
        <v>12</v>
      </c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/>
      <c r="CR2" s="3"/>
      <c r="CS2" s="3" t="s">
        <v>17</v>
      </c>
      <c r="CT2" s="2" t="s">
        <v>18</v>
      </c>
      <c r="CW2" s="3" t="s">
        <v>12</v>
      </c>
      <c r="CX2" s="3" t="s">
        <v>13</v>
      </c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1:107" x14ac:dyDescent="0.35">
      <c r="B3" s="2"/>
      <c r="C3" s="2"/>
      <c r="D3" s="2">
        <v>1</v>
      </c>
      <c r="E3" s="2">
        <f>D3+1</f>
        <v>2</v>
      </c>
      <c r="F3" s="2">
        <f>E3+1</f>
        <v>3</v>
      </c>
      <c r="G3" s="2">
        <f>F3+1</f>
        <v>4</v>
      </c>
      <c r="H3" s="2">
        <f>G3+1</f>
        <v>5</v>
      </c>
      <c r="K3" s="2"/>
      <c r="L3" s="2"/>
      <c r="M3" s="2"/>
      <c r="N3" s="2"/>
      <c r="O3" s="2"/>
      <c r="P3" s="2">
        <v>1</v>
      </c>
      <c r="Q3" s="2">
        <f>P3+1</f>
        <v>2</v>
      </c>
      <c r="T3" s="2"/>
      <c r="U3" s="2"/>
      <c r="V3" s="2"/>
      <c r="W3" s="2"/>
      <c r="X3" s="2"/>
      <c r="Y3" s="2">
        <v>1</v>
      </c>
      <c r="Z3" s="2">
        <f>1+Y3</f>
        <v>2</v>
      </c>
      <c r="AC3" s="2"/>
      <c r="AD3" s="2">
        <v>1</v>
      </c>
      <c r="AE3" s="2">
        <f>AD3+1</f>
        <v>2</v>
      </c>
      <c r="AF3" s="2">
        <f>AE3+1</f>
        <v>3</v>
      </c>
      <c r="AG3" s="2">
        <f>AF3+1</f>
        <v>4</v>
      </c>
      <c r="AH3" s="2">
        <f>AG3+1</f>
        <v>5</v>
      </c>
      <c r="AI3" s="2">
        <f>AH3+1</f>
        <v>6</v>
      </c>
      <c r="AL3" s="2"/>
      <c r="AM3" s="2"/>
      <c r="AN3" s="2"/>
      <c r="AO3" s="2">
        <v>1</v>
      </c>
      <c r="AP3" s="2">
        <f>AO3+1</f>
        <v>2</v>
      </c>
      <c r="AQ3" s="2">
        <f>AP3+1</f>
        <v>3</v>
      </c>
      <c r="AR3" s="2">
        <f>AQ3+1</f>
        <v>4</v>
      </c>
      <c r="AU3" s="2"/>
      <c r="AV3" s="2"/>
      <c r="AW3" s="2"/>
      <c r="AX3" s="2"/>
      <c r="AY3" s="2"/>
      <c r="AZ3" s="2"/>
      <c r="BA3" s="2">
        <v>1</v>
      </c>
      <c r="BD3" s="2"/>
      <c r="BE3" s="2">
        <v>1</v>
      </c>
      <c r="BF3" s="2">
        <f>BE3+1</f>
        <v>2</v>
      </c>
      <c r="BG3" s="2">
        <f>BF3+1</f>
        <v>3</v>
      </c>
      <c r="BH3" s="2">
        <f>BG3+1</f>
        <v>4</v>
      </c>
      <c r="BI3" s="2">
        <f>BH3+1</f>
        <v>5</v>
      </c>
      <c r="BJ3" s="2">
        <f>BI3+1</f>
        <v>6</v>
      </c>
      <c r="BM3" s="2"/>
      <c r="BN3" s="2"/>
      <c r="BO3" s="2"/>
      <c r="BP3" s="2"/>
      <c r="BQ3" s="2">
        <v>1</v>
      </c>
      <c r="BR3" s="2">
        <f>BQ3+1</f>
        <v>2</v>
      </c>
      <c r="BS3" s="2">
        <f>BR3+1</f>
        <v>3</v>
      </c>
      <c r="BV3" s="2">
        <v>1</v>
      </c>
      <c r="BW3" s="2">
        <f t="shared" ref="BW3:CB3" si="0">BV3+1</f>
        <v>2</v>
      </c>
      <c r="BX3" s="2">
        <f t="shared" si="0"/>
        <v>3</v>
      </c>
      <c r="BY3" s="2">
        <f t="shared" si="0"/>
        <v>4</v>
      </c>
      <c r="BZ3" s="2">
        <f t="shared" si="0"/>
        <v>5</v>
      </c>
      <c r="CA3" s="2">
        <f t="shared" si="0"/>
        <v>6</v>
      </c>
      <c r="CB3" s="2">
        <f t="shared" si="0"/>
        <v>7</v>
      </c>
      <c r="CE3" s="2"/>
      <c r="CF3" s="2"/>
      <c r="CG3" s="2">
        <v>1</v>
      </c>
      <c r="CH3" s="2">
        <f>CG3+1</f>
        <v>2</v>
      </c>
      <c r="CI3" s="2">
        <f>CH3+1</f>
        <v>3</v>
      </c>
      <c r="CJ3" s="2">
        <f>CI3+1</f>
        <v>4</v>
      </c>
      <c r="CK3" s="2">
        <f>CJ3+1</f>
        <v>5</v>
      </c>
      <c r="CN3" s="2"/>
      <c r="CO3" s="2"/>
      <c r="CP3" s="2"/>
      <c r="CQ3" s="2"/>
      <c r="CR3" s="2"/>
      <c r="CS3" s="2">
        <v>1</v>
      </c>
      <c r="CT3" s="2">
        <f>CS3+1</f>
        <v>2</v>
      </c>
      <c r="CW3" s="2">
        <v>1</v>
      </c>
      <c r="CX3" s="2">
        <f t="shared" ref="CX3:DC3" si="1">CW3+1</f>
        <v>2</v>
      </c>
      <c r="CY3" s="2">
        <f t="shared" si="1"/>
        <v>3</v>
      </c>
      <c r="CZ3" s="2">
        <f t="shared" si="1"/>
        <v>4</v>
      </c>
      <c r="DA3" s="2">
        <f t="shared" si="1"/>
        <v>5</v>
      </c>
      <c r="DB3" s="2">
        <f t="shared" si="1"/>
        <v>6</v>
      </c>
      <c r="DC3" s="2">
        <f t="shared" si="1"/>
        <v>7</v>
      </c>
    </row>
    <row r="4" spans="1:107" x14ac:dyDescent="0.35">
      <c r="A4" s="3">
        <v>8</v>
      </c>
      <c r="B4" s="4"/>
      <c r="C4" s="4"/>
      <c r="D4" s="4"/>
      <c r="E4" s="4" t="s">
        <v>19</v>
      </c>
      <c r="F4" s="4" t="s">
        <v>20</v>
      </c>
      <c r="G4" s="4"/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 t="s">
        <v>21</v>
      </c>
      <c r="AE4" s="4"/>
      <c r="AF4" s="4" t="s">
        <v>22</v>
      </c>
      <c r="AG4" s="4" t="s">
        <v>23</v>
      </c>
      <c r="AH4" s="4"/>
      <c r="AI4" s="4"/>
      <c r="AK4" s="3">
        <v>8</v>
      </c>
      <c r="AL4" s="4"/>
      <c r="AM4" s="4"/>
      <c r="AN4" s="4"/>
      <c r="AO4" s="4"/>
      <c r="AP4" s="4"/>
      <c r="AQ4" s="4"/>
      <c r="AR4" s="4" t="s">
        <v>24</v>
      </c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 t="s">
        <v>25</v>
      </c>
      <c r="BI4" s="4" t="s">
        <v>26</v>
      </c>
      <c r="BJ4" s="4"/>
      <c r="BL4" s="4">
        <v>8</v>
      </c>
      <c r="BM4" s="4"/>
      <c r="BN4" s="4"/>
      <c r="BO4" s="4"/>
      <c r="BP4" s="4"/>
      <c r="BQ4" s="4"/>
      <c r="BR4" s="4"/>
      <c r="BS4" s="4" t="s">
        <v>27</v>
      </c>
      <c r="BU4" s="4">
        <v>8</v>
      </c>
      <c r="BV4" s="4"/>
      <c r="BW4" s="4"/>
      <c r="BX4" s="4" t="s">
        <v>28</v>
      </c>
      <c r="BY4" s="4"/>
      <c r="BZ4" s="4" t="s">
        <v>25</v>
      </c>
      <c r="CA4" s="4"/>
      <c r="CB4" s="4"/>
      <c r="CD4" s="4">
        <v>8</v>
      </c>
      <c r="CE4" s="4"/>
      <c r="CF4" s="4"/>
      <c r="CG4" s="4"/>
      <c r="CH4" s="4"/>
      <c r="CI4" s="4" t="s">
        <v>25</v>
      </c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x14ac:dyDescent="0.35">
      <c r="A5" s="2"/>
      <c r="B5" s="5"/>
      <c r="C5" s="5"/>
      <c r="D5" s="5"/>
      <c r="E5" s="5"/>
      <c r="F5" s="5"/>
      <c r="G5" s="5"/>
      <c r="H5" s="5" t="s">
        <v>29</v>
      </c>
      <c r="J5" s="2"/>
      <c r="K5" s="5"/>
      <c r="L5" s="5"/>
      <c r="M5" s="5"/>
      <c r="N5" s="5"/>
      <c r="O5" s="5"/>
      <c r="P5" s="5"/>
      <c r="Q5" s="5" t="s">
        <v>30</v>
      </c>
      <c r="S5" s="2"/>
      <c r="T5" s="5"/>
      <c r="U5" s="5"/>
      <c r="V5" s="5"/>
      <c r="W5" s="5"/>
      <c r="X5" s="5"/>
      <c r="Y5" s="5" t="s">
        <v>31</v>
      </c>
      <c r="Z5" s="5"/>
      <c r="AB5" s="2"/>
      <c r="AC5" s="5"/>
      <c r="AD5" s="5" t="s">
        <v>32</v>
      </c>
      <c r="AE5" s="5"/>
      <c r="AF5" s="5"/>
      <c r="AG5" s="5"/>
      <c r="AH5" s="5"/>
      <c r="AI5" s="5"/>
      <c r="AK5" s="2"/>
      <c r="AL5" s="5"/>
      <c r="AM5" s="5"/>
      <c r="AN5" s="5"/>
      <c r="AO5" s="5"/>
      <c r="AP5" s="5"/>
      <c r="AQ5" s="5"/>
      <c r="AR5" s="5" t="s">
        <v>33</v>
      </c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 t="s">
        <v>34</v>
      </c>
      <c r="BG5" s="5" t="s">
        <v>35</v>
      </c>
      <c r="BH5" s="5"/>
      <c r="BI5" s="5"/>
      <c r="BJ5" s="5"/>
      <c r="BL5" s="5"/>
      <c r="BM5" s="5"/>
      <c r="BN5" s="5"/>
      <c r="BO5" s="5"/>
      <c r="BP5" s="5"/>
      <c r="BQ5" s="5"/>
      <c r="BR5" s="5"/>
      <c r="BS5" s="5" t="s">
        <v>36</v>
      </c>
      <c r="BU5" s="5"/>
      <c r="BV5" s="5"/>
      <c r="BW5" s="5"/>
      <c r="BX5" s="5" t="s">
        <v>37</v>
      </c>
      <c r="BY5" s="5"/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  <c r="CM5" s="5"/>
      <c r="CN5" s="5"/>
      <c r="CO5" s="5"/>
      <c r="CP5" s="5"/>
      <c r="CQ5" s="5"/>
      <c r="CR5" s="5"/>
      <c r="CS5" s="5"/>
      <c r="CT5" s="5"/>
      <c r="CV5" s="5"/>
      <c r="CW5" s="5" t="s">
        <v>7112</v>
      </c>
      <c r="CX5" s="5" t="s">
        <v>7125</v>
      </c>
      <c r="CY5" s="5"/>
      <c r="CZ5" s="5" t="s">
        <v>7133</v>
      </c>
      <c r="DA5" s="5" t="s">
        <v>7134</v>
      </c>
      <c r="DB5" s="5"/>
      <c r="DC5" s="5"/>
    </row>
    <row r="6" spans="1:107" x14ac:dyDescent="0.35">
      <c r="A6" s="3">
        <v>10</v>
      </c>
      <c r="B6" s="4"/>
      <c r="C6" s="4"/>
      <c r="D6" s="4"/>
      <c r="E6" s="4" t="s">
        <v>38</v>
      </c>
      <c r="F6" s="4" t="s">
        <v>39</v>
      </c>
      <c r="G6" s="4" t="s">
        <v>40</v>
      </c>
      <c r="H6" s="4"/>
      <c r="J6" s="3">
        <v>10</v>
      </c>
      <c r="K6" s="4"/>
      <c r="L6" s="4"/>
      <c r="M6" s="4"/>
      <c r="N6" s="4"/>
      <c r="O6" s="4"/>
      <c r="P6" s="4" t="s">
        <v>38</v>
      </c>
      <c r="Q6" s="4"/>
      <c r="S6" s="3">
        <v>10</v>
      </c>
      <c r="T6" s="4"/>
      <c r="U6" s="4"/>
      <c r="V6" s="4"/>
      <c r="W6" s="4"/>
      <c r="X6" s="4"/>
      <c r="Y6" s="4"/>
      <c r="Z6" s="4"/>
      <c r="AB6" s="3">
        <v>10</v>
      </c>
      <c r="AC6" s="4"/>
      <c r="AD6" s="4" t="s">
        <v>41</v>
      </c>
      <c r="AE6" s="4" t="s">
        <v>42</v>
      </c>
      <c r="AF6" s="4" t="s">
        <v>43</v>
      </c>
      <c r="AG6" s="4" t="s">
        <v>44</v>
      </c>
      <c r="AH6" s="4" t="s">
        <v>45</v>
      </c>
      <c r="AI6" s="4"/>
      <c r="AK6" s="3">
        <v>10</v>
      </c>
      <c r="AL6" s="4"/>
      <c r="AM6" s="4"/>
      <c r="AN6" s="4"/>
      <c r="AO6" s="4" t="s">
        <v>46</v>
      </c>
      <c r="AP6" s="4"/>
      <c r="AQ6" s="4" t="s">
        <v>47</v>
      </c>
      <c r="AR6" s="4"/>
      <c r="AT6" s="4">
        <v>10</v>
      </c>
      <c r="AU6" s="4"/>
      <c r="AV6" s="4"/>
      <c r="AW6" s="4"/>
      <c r="AX6" s="4"/>
      <c r="AY6" s="4"/>
      <c r="AZ6" s="4"/>
      <c r="BA6" s="4"/>
      <c r="BC6" s="4">
        <v>10</v>
      </c>
      <c r="BD6" s="4"/>
      <c r="BE6" s="4"/>
      <c r="BF6" s="4"/>
      <c r="BG6" s="4" t="s">
        <v>48</v>
      </c>
      <c r="BH6" s="4" t="s">
        <v>49</v>
      </c>
      <c r="BI6" s="4"/>
      <c r="BJ6" s="4"/>
      <c r="BL6" s="4">
        <v>10</v>
      </c>
      <c r="BM6" s="4"/>
      <c r="BN6" s="4"/>
      <c r="BO6" s="4"/>
      <c r="BP6" s="4"/>
      <c r="BQ6" s="4"/>
      <c r="BR6" s="4"/>
      <c r="BS6" s="4"/>
      <c r="BU6" s="4">
        <v>10</v>
      </c>
      <c r="BV6" s="4" t="s">
        <v>50</v>
      </c>
      <c r="BW6" s="4" t="s">
        <v>38</v>
      </c>
      <c r="BX6" s="4"/>
      <c r="BY6" s="4" t="s">
        <v>51</v>
      </c>
      <c r="BZ6" s="4" t="s">
        <v>52</v>
      </c>
      <c r="CA6" s="4" t="s">
        <v>53</v>
      </c>
      <c r="CB6" s="4"/>
      <c r="CD6" s="4">
        <v>10</v>
      </c>
      <c r="CE6" s="4"/>
      <c r="CF6" s="4"/>
      <c r="CG6" s="4"/>
      <c r="CH6" s="4" t="s">
        <v>54</v>
      </c>
      <c r="CI6" s="4" t="s">
        <v>55</v>
      </c>
      <c r="CJ6" s="4" t="s">
        <v>56</v>
      </c>
      <c r="CK6" s="4" t="s">
        <v>57</v>
      </c>
      <c r="CM6" s="4">
        <v>10</v>
      </c>
      <c r="CN6" s="4"/>
      <c r="CO6" s="4"/>
      <c r="CP6" s="4"/>
      <c r="CQ6" s="4"/>
      <c r="CR6" s="4"/>
      <c r="CS6" s="4"/>
      <c r="CT6" s="4"/>
      <c r="CV6" s="4">
        <v>10</v>
      </c>
      <c r="CW6" s="4" t="s">
        <v>2266</v>
      </c>
      <c r="CX6" s="4" t="s">
        <v>7123</v>
      </c>
      <c r="CY6" s="4"/>
      <c r="CZ6" s="4" t="s">
        <v>347</v>
      </c>
      <c r="DA6" s="4"/>
      <c r="DB6" s="4" t="s">
        <v>7140</v>
      </c>
      <c r="DC6" s="4"/>
    </row>
    <row r="7" spans="1:107" x14ac:dyDescent="0.35">
      <c r="A7" s="6"/>
      <c r="B7" s="7"/>
      <c r="C7" s="7"/>
      <c r="D7" s="7"/>
      <c r="E7" s="7" t="s">
        <v>58</v>
      </c>
      <c r="F7" s="7"/>
      <c r="G7" s="7"/>
      <c r="H7" s="7"/>
      <c r="J7" s="6"/>
      <c r="K7" s="7"/>
      <c r="L7" s="7"/>
      <c r="M7" s="7"/>
      <c r="N7" s="7"/>
      <c r="O7" s="7"/>
      <c r="P7" s="7"/>
      <c r="Q7" s="7" t="s">
        <v>59</v>
      </c>
      <c r="S7" s="6"/>
      <c r="T7" s="7"/>
      <c r="U7" s="7"/>
      <c r="V7" s="7"/>
      <c r="W7" s="7"/>
      <c r="X7" s="7"/>
      <c r="Y7" s="7"/>
      <c r="Z7" s="7"/>
      <c r="AB7" s="6"/>
      <c r="AC7" s="7"/>
      <c r="AD7" s="7"/>
      <c r="AE7" s="7" t="s">
        <v>60</v>
      </c>
      <c r="AF7" s="7" t="s">
        <v>61</v>
      </c>
      <c r="AG7" s="7" t="s">
        <v>62</v>
      </c>
      <c r="AH7" s="7" t="s">
        <v>63</v>
      </c>
      <c r="AI7" s="7" t="s">
        <v>64</v>
      </c>
      <c r="AK7" s="6"/>
      <c r="AL7" s="7"/>
      <c r="AM7" s="7"/>
      <c r="AN7" s="7"/>
      <c r="AO7" s="7" t="s">
        <v>65</v>
      </c>
      <c r="AP7" s="7"/>
      <c r="AQ7" s="7" t="s">
        <v>66</v>
      </c>
      <c r="AR7" s="7"/>
      <c r="AT7" s="7"/>
      <c r="AU7" s="7"/>
      <c r="AV7" s="7"/>
      <c r="AW7" s="7"/>
      <c r="AX7" s="7"/>
      <c r="AY7" s="7"/>
      <c r="AZ7" s="7"/>
      <c r="BA7" s="7"/>
      <c r="BC7" s="7"/>
      <c r="BD7" s="7"/>
      <c r="BE7" s="7" t="s">
        <v>67</v>
      </c>
      <c r="BF7" s="7"/>
      <c r="BG7" s="7" t="s">
        <v>68</v>
      </c>
      <c r="BH7" s="7" t="s">
        <v>65</v>
      </c>
      <c r="BI7" s="7"/>
      <c r="BJ7" s="7"/>
      <c r="BL7" s="7"/>
      <c r="BM7" s="7"/>
      <c r="BN7" s="7"/>
      <c r="BO7" s="7"/>
      <c r="BP7" s="7"/>
      <c r="BQ7" s="7"/>
      <c r="BR7" s="7"/>
      <c r="BS7" s="7"/>
      <c r="BU7" s="7"/>
      <c r="BV7" s="7" t="s">
        <v>69</v>
      </c>
      <c r="BW7" s="7"/>
      <c r="BX7" s="7"/>
      <c r="BY7" s="7"/>
      <c r="BZ7" s="7"/>
      <c r="CA7" s="7" t="s">
        <v>70</v>
      </c>
      <c r="CB7" s="7"/>
      <c r="CD7" s="7"/>
      <c r="CE7" s="7"/>
      <c r="CF7" s="7"/>
      <c r="CG7" s="7" t="s">
        <v>71</v>
      </c>
      <c r="CH7" s="7" t="s">
        <v>72</v>
      </c>
      <c r="CI7" s="7"/>
      <c r="CJ7" s="7" t="s">
        <v>73</v>
      </c>
      <c r="CK7" s="7" t="s">
        <v>74</v>
      </c>
      <c r="CM7" s="7"/>
      <c r="CN7" s="7"/>
      <c r="CO7" s="7"/>
      <c r="CP7" s="7"/>
      <c r="CQ7" s="7"/>
      <c r="CR7" s="7"/>
      <c r="CS7" s="7" t="s">
        <v>1959</v>
      </c>
      <c r="CT7" s="7" t="s">
        <v>6944</v>
      </c>
      <c r="CV7" s="7"/>
      <c r="CW7" s="7" t="s">
        <v>7114</v>
      </c>
      <c r="CX7" s="7"/>
      <c r="CY7" s="7" t="s">
        <v>369</v>
      </c>
      <c r="CZ7" s="7" t="s">
        <v>7132</v>
      </c>
      <c r="DA7" s="7"/>
      <c r="DB7" s="7" t="s">
        <v>7141</v>
      </c>
      <c r="DC7" s="7"/>
    </row>
    <row r="8" spans="1:107" x14ac:dyDescent="0.35">
      <c r="A8" s="2">
        <v>12</v>
      </c>
      <c r="B8" s="5"/>
      <c r="C8" s="5"/>
      <c r="D8" s="5" t="s">
        <v>75</v>
      </c>
      <c r="E8" s="5"/>
      <c r="F8" s="5"/>
      <c r="G8" s="5"/>
      <c r="H8" s="5" t="s">
        <v>76</v>
      </c>
      <c r="J8" s="2">
        <v>12</v>
      </c>
      <c r="K8" s="5"/>
      <c r="L8" s="5"/>
      <c r="M8" s="5"/>
      <c r="N8" s="5"/>
      <c r="O8" s="5"/>
      <c r="P8" s="5"/>
      <c r="Q8" s="5" t="s">
        <v>77</v>
      </c>
      <c r="S8" s="2">
        <v>12</v>
      </c>
      <c r="T8" s="5"/>
      <c r="U8" s="5"/>
      <c r="V8" s="5"/>
      <c r="W8" s="5"/>
      <c r="X8" s="5"/>
      <c r="Y8" s="5" t="s">
        <v>78</v>
      </c>
      <c r="Z8" s="4"/>
      <c r="AB8" s="2">
        <v>12</v>
      </c>
      <c r="AC8" s="5"/>
      <c r="AD8" s="5" t="s">
        <v>79</v>
      </c>
      <c r="AE8" s="5" t="s">
        <v>80</v>
      </c>
      <c r="AF8" s="5" t="s">
        <v>81</v>
      </c>
      <c r="AG8" s="4" t="s">
        <v>82</v>
      </c>
      <c r="AH8" s="5" t="s">
        <v>83</v>
      </c>
      <c r="AI8" s="5" t="s">
        <v>84</v>
      </c>
      <c r="AK8" s="2">
        <v>12</v>
      </c>
      <c r="AL8" s="5"/>
      <c r="AM8" s="5"/>
      <c r="AN8" s="5"/>
      <c r="AO8" s="5" t="s">
        <v>85</v>
      </c>
      <c r="AP8" s="5"/>
      <c r="AQ8" s="5" t="s">
        <v>86</v>
      </c>
      <c r="AR8" s="5" t="s">
        <v>87</v>
      </c>
      <c r="AT8" s="5">
        <v>12</v>
      </c>
      <c r="AU8" s="5"/>
      <c r="AV8" s="5"/>
      <c r="AW8" s="5"/>
      <c r="AX8" s="5"/>
      <c r="AY8" s="5"/>
      <c r="AZ8" s="5"/>
      <c r="BA8" s="5" t="s">
        <v>88</v>
      </c>
      <c r="BC8" s="5">
        <v>12</v>
      </c>
      <c r="BD8" s="5"/>
      <c r="BE8" s="5" t="s">
        <v>89</v>
      </c>
      <c r="BF8" s="5"/>
      <c r="BG8" s="5"/>
      <c r="BH8" s="5"/>
      <c r="BI8" s="5"/>
      <c r="BJ8" s="5"/>
      <c r="BL8" s="5">
        <v>12</v>
      </c>
      <c r="BM8" s="5"/>
      <c r="BN8" s="5"/>
      <c r="BO8" s="5"/>
      <c r="BP8" s="5"/>
      <c r="BQ8" s="5"/>
      <c r="BR8" s="5"/>
      <c r="BS8" s="5" t="s">
        <v>90</v>
      </c>
      <c r="BU8" s="5">
        <v>12</v>
      </c>
      <c r="BV8" s="5"/>
      <c r="BW8" s="5" t="s">
        <v>89</v>
      </c>
      <c r="BX8" s="5" t="s">
        <v>91</v>
      </c>
      <c r="BY8" s="5"/>
      <c r="BZ8" s="5"/>
      <c r="CA8" s="5"/>
      <c r="CB8" s="5"/>
      <c r="CD8" s="5">
        <v>12</v>
      </c>
      <c r="CE8" s="5"/>
      <c r="CF8" s="5"/>
      <c r="CG8" s="5"/>
      <c r="CH8" s="4"/>
      <c r="CI8" s="5" t="s">
        <v>92</v>
      </c>
      <c r="CJ8" s="5" t="s">
        <v>93</v>
      </c>
      <c r="CK8" s="5"/>
      <c r="CM8" s="5">
        <v>12</v>
      </c>
      <c r="CN8" s="5"/>
      <c r="CO8" s="5"/>
      <c r="CP8" s="5"/>
      <c r="CQ8" s="5"/>
      <c r="CR8" s="5"/>
      <c r="CS8" s="5"/>
      <c r="CT8" s="5" t="s">
        <v>6945</v>
      </c>
      <c r="CV8" s="5">
        <v>12</v>
      </c>
      <c r="CW8" s="5"/>
      <c r="CX8" s="5" t="s">
        <v>89</v>
      </c>
      <c r="CY8" s="5" t="s">
        <v>7127</v>
      </c>
      <c r="CZ8" s="5"/>
      <c r="DA8" s="5"/>
      <c r="DB8" s="5"/>
      <c r="DC8" s="5"/>
    </row>
    <row r="9" spans="1:107" x14ac:dyDescent="0.35">
      <c r="A9" s="2"/>
      <c r="B9" s="5"/>
      <c r="C9" s="5"/>
      <c r="D9" s="5" t="s">
        <v>94</v>
      </c>
      <c r="E9" s="5"/>
      <c r="F9" s="5"/>
      <c r="G9" s="5"/>
      <c r="H9" s="5" t="s">
        <v>95</v>
      </c>
      <c r="J9" s="2"/>
      <c r="K9" s="5"/>
      <c r="L9" s="5"/>
      <c r="M9" s="5"/>
      <c r="N9" s="5"/>
      <c r="O9" s="5"/>
      <c r="P9" s="5"/>
      <c r="Q9" s="5"/>
      <c r="S9" s="2"/>
      <c r="T9" s="5"/>
      <c r="U9" s="5"/>
      <c r="V9" s="5"/>
      <c r="W9" s="5"/>
      <c r="X9" s="5"/>
      <c r="Y9" s="5"/>
      <c r="Z9" s="7" t="s">
        <v>96</v>
      </c>
      <c r="AB9" s="2"/>
      <c r="AC9" s="5"/>
      <c r="AD9" s="5"/>
      <c r="AE9" s="5" t="s">
        <v>97</v>
      </c>
      <c r="AF9" s="5" t="s">
        <v>98</v>
      </c>
      <c r="AG9" s="5" t="s">
        <v>99</v>
      </c>
      <c r="AH9" s="5" t="s">
        <v>100</v>
      </c>
      <c r="AI9" s="5" t="s">
        <v>101</v>
      </c>
      <c r="AK9" s="2"/>
      <c r="AL9" s="5"/>
      <c r="AM9" s="5"/>
      <c r="AN9" s="5"/>
      <c r="AO9" s="5" t="s">
        <v>102</v>
      </c>
      <c r="AP9" s="5"/>
      <c r="AQ9" s="5"/>
      <c r="AR9" s="5"/>
      <c r="AT9" s="5"/>
      <c r="AU9" s="5"/>
      <c r="AV9" s="5"/>
      <c r="AW9" s="5"/>
      <c r="AX9" s="5"/>
      <c r="AY9" s="5"/>
      <c r="AZ9" s="5"/>
      <c r="BA9" s="5" t="s">
        <v>103</v>
      </c>
      <c r="BC9" s="5"/>
      <c r="BD9" s="5"/>
      <c r="BE9" s="5" t="s">
        <v>104</v>
      </c>
      <c r="BF9" s="5"/>
      <c r="BG9" s="5"/>
      <c r="BH9" s="5"/>
      <c r="BI9" s="5"/>
      <c r="BJ9" s="5"/>
      <c r="BL9" s="5"/>
      <c r="BM9" s="5"/>
      <c r="BN9" s="5"/>
      <c r="BO9" s="5"/>
      <c r="BP9" s="5"/>
      <c r="BQ9" s="5" t="s">
        <v>105</v>
      </c>
      <c r="BR9" s="5" t="s">
        <v>106</v>
      </c>
      <c r="BS9" s="5"/>
      <c r="BU9" s="5"/>
      <c r="BV9" s="5"/>
      <c r="BW9" s="5" t="s">
        <v>107</v>
      </c>
      <c r="BX9" s="5" t="s">
        <v>108</v>
      </c>
      <c r="BY9" s="5"/>
      <c r="BZ9" s="5"/>
      <c r="CA9" s="5"/>
      <c r="CB9" s="5" t="s">
        <v>109</v>
      </c>
      <c r="CD9" s="5"/>
      <c r="CE9" s="5"/>
      <c r="CF9" s="5"/>
      <c r="CG9" s="5"/>
      <c r="CH9" s="7" t="s">
        <v>110</v>
      </c>
      <c r="CI9" s="5" t="s">
        <v>111</v>
      </c>
      <c r="CJ9" s="5" t="s">
        <v>112</v>
      </c>
      <c r="CK9" s="5" t="s">
        <v>113</v>
      </c>
      <c r="CM9" s="5"/>
      <c r="CN9" s="5"/>
      <c r="CO9" s="5"/>
      <c r="CP9" s="5"/>
      <c r="CQ9" s="5"/>
      <c r="CR9" s="5"/>
      <c r="CS9" s="5"/>
      <c r="CT9" s="5" t="s">
        <v>6946</v>
      </c>
      <c r="CV9" s="5"/>
      <c r="CW9" s="5"/>
      <c r="CX9" s="5"/>
      <c r="CY9" s="5"/>
      <c r="CZ9" s="5" t="s">
        <v>7131</v>
      </c>
      <c r="DA9" s="5"/>
      <c r="DB9" s="5" t="s">
        <v>2626</v>
      </c>
      <c r="DC9" s="5"/>
    </row>
    <row r="10" spans="1:107" x14ac:dyDescent="0.35">
      <c r="A10" s="3">
        <v>14</v>
      </c>
      <c r="B10" s="4"/>
      <c r="C10" s="4"/>
      <c r="D10" s="4" t="s">
        <v>114</v>
      </c>
      <c r="E10" s="4" t="s">
        <v>115</v>
      </c>
      <c r="F10" s="4"/>
      <c r="G10" s="4"/>
      <c r="H10" s="4"/>
      <c r="J10" s="3">
        <v>14</v>
      </c>
      <c r="K10" s="4"/>
      <c r="L10" s="4"/>
      <c r="M10" s="4"/>
      <c r="N10" s="4"/>
      <c r="O10" s="4"/>
      <c r="P10" s="4"/>
      <c r="Q10" s="4"/>
      <c r="S10" s="3">
        <v>14</v>
      </c>
      <c r="T10" s="4"/>
      <c r="U10" s="4"/>
      <c r="V10" s="4"/>
      <c r="W10" s="4"/>
      <c r="X10" s="4"/>
      <c r="Y10" s="4"/>
      <c r="Z10" s="5" t="s">
        <v>116</v>
      </c>
      <c r="AB10" s="3">
        <v>14</v>
      </c>
      <c r="AC10" s="4"/>
      <c r="AD10" s="4"/>
      <c r="AE10" s="4" t="s">
        <v>117</v>
      </c>
      <c r="AF10" s="4" t="s">
        <v>118</v>
      </c>
      <c r="AG10" s="4" t="s">
        <v>119</v>
      </c>
      <c r="AH10" s="4"/>
      <c r="AI10" s="4"/>
      <c r="AK10" s="3">
        <v>14</v>
      </c>
      <c r="AL10" s="4"/>
      <c r="AM10" s="4"/>
      <c r="AN10" s="4"/>
      <c r="AO10" s="4"/>
      <c r="AP10" s="4" t="s">
        <v>120</v>
      </c>
      <c r="AQ10" s="4" t="s">
        <v>121</v>
      </c>
      <c r="AR10" s="4"/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/>
      <c r="BE10" s="4"/>
      <c r="BF10" s="4" t="s">
        <v>122</v>
      </c>
      <c r="BG10" s="4" t="s">
        <v>123</v>
      </c>
      <c r="BH10" s="4" t="s">
        <v>124</v>
      </c>
      <c r="BI10" s="4" t="s">
        <v>125</v>
      </c>
      <c r="BJ10" s="4"/>
      <c r="BL10" s="4">
        <v>14</v>
      </c>
      <c r="BM10" s="4"/>
      <c r="BN10" s="4"/>
      <c r="BO10" s="4"/>
      <c r="BP10" s="4"/>
      <c r="BQ10" s="4" t="s">
        <v>38</v>
      </c>
      <c r="BR10" s="4" t="s">
        <v>126</v>
      </c>
      <c r="BS10" s="4" t="s">
        <v>127</v>
      </c>
      <c r="BU10" s="4">
        <v>14</v>
      </c>
      <c r="BV10" s="4" t="s">
        <v>128</v>
      </c>
      <c r="BW10" s="4"/>
      <c r="BX10" s="4" t="s">
        <v>38</v>
      </c>
      <c r="BY10" s="4"/>
      <c r="BZ10" s="4" t="s">
        <v>129</v>
      </c>
      <c r="CA10" s="4"/>
      <c r="CB10" s="4" t="s">
        <v>130</v>
      </c>
      <c r="CD10" s="4">
        <v>14</v>
      </c>
      <c r="CE10" s="4"/>
      <c r="CF10" s="4"/>
      <c r="CG10" s="4" t="s">
        <v>131</v>
      </c>
      <c r="CH10" s="4"/>
      <c r="CI10" s="4" t="s">
        <v>132</v>
      </c>
      <c r="CJ10" s="4" t="s">
        <v>133</v>
      </c>
      <c r="CK10" s="4" t="s">
        <v>6937</v>
      </c>
      <c r="CM10" s="4">
        <v>14</v>
      </c>
      <c r="CN10" s="4"/>
      <c r="CO10" s="4"/>
      <c r="CP10" s="4"/>
      <c r="CQ10" s="4"/>
      <c r="CR10" s="4"/>
      <c r="CS10" s="4" t="s">
        <v>38</v>
      </c>
      <c r="CT10" s="4" t="s">
        <v>6947</v>
      </c>
      <c r="CV10" s="4">
        <v>14</v>
      </c>
      <c r="CW10" s="4" t="s">
        <v>7115</v>
      </c>
      <c r="CX10" s="4" t="s">
        <v>7045</v>
      </c>
      <c r="CY10" s="4" t="s">
        <v>7128</v>
      </c>
      <c r="CZ10" s="4" t="s">
        <v>7130</v>
      </c>
      <c r="DA10" s="4"/>
      <c r="DB10" s="4" t="s">
        <v>430</v>
      </c>
      <c r="DC10" s="4" t="s">
        <v>7147</v>
      </c>
    </row>
    <row r="11" spans="1:107" x14ac:dyDescent="0.35">
      <c r="A11" s="6"/>
      <c r="B11" s="7"/>
      <c r="C11" s="7"/>
      <c r="D11" s="7"/>
      <c r="E11" s="7" t="s">
        <v>134</v>
      </c>
      <c r="F11" s="7" t="s">
        <v>135</v>
      </c>
      <c r="G11" s="7" t="s">
        <v>38</v>
      </c>
      <c r="H11" s="7"/>
      <c r="J11" s="6"/>
      <c r="K11" s="7"/>
      <c r="L11" s="7"/>
      <c r="M11" s="7"/>
      <c r="N11" s="7"/>
      <c r="O11" s="7"/>
      <c r="P11" s="7" t="s">
        <v>136</v>
      </c>
      <c r="Q11" s="7" t="s">
        <v>137</v>
      </c>
      <c r="S11" s="6"/>
      <c r="T11" s="7"/>
      <c r="U11" s="7"/>
      <c r="V11" s="7"/>
      <c r="W11" s="7"/>
      <c r="X11" s="7"/>
      <c r="Y11" s="7"/>
      <c r="Z11" s="7" t="s">
        <v>138</v>
      </c>
      <c r="AB11" s="6"/>
      <c r="AC11" s="7"/>
      <c r="AD11" s="7" t="s">
        <v>139</v>
      </c>
      <c r="AE11" s="7" t="s">
        <v>140</v>
      </c>
      <c r="AF11" s="7" t="s">
        <v>141</v>
      </c>
      <c r="AG11" s="7" t="s">
        <v>142</v>
      </c>
      <c r="AH11" s="7" t="s">
        <v>143</v>
      </c>
      <c r="AI11" s="7" t="s">
        <v>144</v>
      </c>
      <c r="AK11" s="6"/>
      <c r="AL11" s="7"/>
      <c r="AM11" s="7"/>
      <c r="AN11" s="7"/>
      <c r="AO11" s="7" t="s">
        <v>145</v>
      </c>
      <c r="AP11" s="7" t="s">
        <v>146</v>
      </c>
      <c r="AQ11" s="7" t="s">
        <v>147</v>
      </c>
      <c r="AR11" s="7" t="s">
        <v>148</v>
      </c>
      <c r="AT11" s="7"/>
      <c r="AU11" s="7"/>
      <c r="AV11" s="7"/>
      <c r="AW11" s="7"/>
      <c r="AX11" s="7"/>
      <c r="AY11" s="7"/>
      <c r="AZ11" s="7"/>
      <c r="BA11" s="7"/>
      <c r="BC11" s="7"/>
      <c r="BD11" s="7"/>
      <c r="BE11" s="7" t="s">
        <v>38</v>
      </c>
      <c r="BF11" s="5" t="s">
        <v>149</v>
      </c>
      <c r="BG11" s="7"/>
      <c r="BH11" s="7"/>
      <c r="BI11" s="7"/>
      <c r="BJ11" s="7"/>
      <c r="BL11" s="7"/>
      <c r="BM11" s="7"/>
      <c r="BN11" s="7"/>
      <c r="BO11" s="7"/>
      <c r="BP11" s="7"/>
      <c r="BQ11" s="7" t="s">
        <v>150</v>
      </c>
      <c r="BR11" s="7" t="s">
        <v>151</v>
      </c>
      <c r="BS11" s="7"/>
      <c r="BU11" s="7"/>
      <c r="BV11" s="7" t="s">
        <v>152</v>
      </c>
      <c r="BW11" s="7" t="s">
        <v>150</v>
      </c>
      <c r="BX11" s="7" t="s">
        <v>153</v>
      </c>
      <c r="BY11" s="7" t="s">
        <v>154</v>
      </c>
      <c r="BZ11" s="7" t="s">
        <v>155</v>
      </c>
      <c r="CA11" s="7" t="s">
        <v>156</v>
      </c>
      <c r="CB11" s="7"/>
      <c r="CD11" s="7"/>
      <c r="CE11" s="7"/>
      <c r="CF11" s="7"/>
      <c r="CG11" s="7" t="s">
        <v>157</v>
      </c>
      <c r="CH11" s="7" t="s">
        <v>158</v>
      </c>
      <c r="CI11" s="7" t="s">
        <v>159</v>
      </c>
      <c r="CJ11" s="7" t="s">
        <v>160</v>
      </c>
      <c r="CK11" s="7" t="s">
        <v>6938</v>
      </c>
      <c r="CM11" s="7"/>
      <c r="CN11" s="7"/>
      <c r="CO11" s="7"/>
      <c r="CP11" s="7"/>
      <c r="CQ11" s="7"/>
      <c r="CR11" s="7"/>
      <c r="CS11" s="7" t="s">
        <v>1212</v>
      </c>
      <c r="CT11" s="7" t="s">
        <v>6959</v>
      </c>
      <c r="CV11" s="7"/>
      <c r="CW11" s="7" t="s">
        <v>7116</v>
      </c>
      <c r="CX11" s="7"/>
      <c r="CY11" s="7" t="s">
        <v>7129</v>
      </c>
      <c r="CZ11" s="7"/>
      <c r="DA11" s="7" t="s">
        <v>7137</v>
      </c>
      <c r="DB11" s="7" t="s">
        <v>7142</v>
      </c>
      <c r="DC11" s="7" t="s">
        <v>4989</v>
      </c>
    </row>
    <row r="12" spans="1:107" x14ac:dyDescent="0.35">
      <c r="A12" s="2">
        <v>16</v>
      </c>
      <c r="B12" s="5"/>
      <c r="C12" s="5"/>
      <c r="D12" s="5" t="s">
        <v>161</v>
      </c>
      <c r="E12" s="5"/>
      <c r="F12" s="5" t="s">
        <v>38</v>
      </c>
      <c r="G12" s="5" t="s">
        <v>162</v>
      </c>
      <c r="H12" s="5"/>
      <c r="J12" s="2">
        <v>16</v>
      </c>
      <c r="K12" s="5"/>
      <c r="L12" s="5"/>
      <c r="M12" s="5"/>
      <c r="N12" s="5"/>
      <c r="O12" s="5"/>
      <c r="P12" s="5"/>
      <c r="Q12" s="5"/>
      <c r="S12" s="2">
        <v>16</v>
      </c>
      <c r="T12" s="5"/>
      <c r="U12" s="5"/>
      <c r="V12" s="5"/>
      <c r="W12" s="5"/>
      <c r="X12" s="5"/>
      <c r="Y12" s="5" t="s">
        <v>163</v>
      </c>
      <c r="Z12" s="5"/>
      <c r="AB12" s="2">
        <v>16</v>
      </c>
      <c r="AC12" s="5"/>
      <c r="AD12" s="5" t="s">
        <v>164</v>
      </c>
      <c r="AE12" s="4" t="s">
        <v>165</v>
      </c>
      <c r="AF12" s="5" t="s">
        <v>166</v>
      </c>
      <c r="AG12" s="5" t="s">
        <v>167</v>
      </c>
      <c r="AH12" s="5"/>
      <c r="AI12" s="5"/>
      <c r="AK12" s="2">
        <v>16</v>
      </c>
      <c r="AL12" s="5"/>
      <c r="AM12" s="5"/>
      <c r="AN12" s="5"/>
      <c r="AO12" s="5" t="s">
        <v>147</v>
      </c>
      <c r="AP12" s="5" t="s">
        <v>168</v>
      </c>
      <c r="AQ12" s="5" t="s">
        <v>169</v>
      </c>
      <c r="AR12" s="5" t="s">
        <v>170</v>
      </c>
      <c r="AT12" s="5">
        <v>16</v>
      </c>
      <c r="AU12" s="5"/>
      <c r="AV12" s="5"/>
      <c r="AW12" s="5"/>
      <c r="AX12" s="5"/>
      <c r="AY12" s="5"/>
      <c r="AZ12" s="5"/>
      <c r="BA12" s="5" t="s">
        <v>171</v>
      </c>
      <c r="BC12" s="5">
        <v>16</v>
      </c>
      <c r="BD12" s="5"/>
      <c r="BE12" s="5" t="s">
        <v>172</v>
      </c>
      <c r="BF12" s="4" t="s">
        <v>173</v>
      </c>
      <c r="BG12" s="5" t="s">
        <v>174</v>
      </c>
      <c r="BH12" s="5" t="s">
        <v>175</v>
      </c>
      <c r="BI12" s="5"/>
      <c r="BJ12" s="5"/>
      <c r="BL12" s="5">
        <v>16</v>
      </c>
      <c r="BM12" s="5"/>
      <c r="BN12" s="5"/>
      <c r="BO12" s="5"/>
      <c r="BP12" s="5"/>
      <c r="BQ12" s="5"/>
      <c r="BR12" s="5"/>
      <c r="BS12" s="5" t="s">
        <v>176</v>
      </c>
      <c r="BU12" s="5">
        <v>16</v>
      </c>
      <c r="BV12" s="5" t="s">
        <v>177</v>
      </c>
      <c r="BW12" s="5" t="s">
        <v>178</v>
      </c>
      <c r="BX12" s="5" t="s">
        <v>179</v>
      </c>
      <c r="BY12" s="5" t="s">
        <v>180</v>
      </c>
      <c r="BZ12" s="5"/>
      <c r="CA12" s="5" t="s">
        <v>38</v>
      </c>
      <c r="CB12" s="5" t="s">
        <v>181</v>
      </c>
      <c r="CD12" s="5">
        <v>16</v>
      </c>
      <c r="CE12" s="5"/>
      <c r="CF12" s="5"/>
      <c r="CG12" s="5"/>
      <c r="CH12" s="5" t="s">
        <v>182</v>
      </c>
      <c r="CI12" s="5" t="s">
        <v>183</v>
      </c>
      <c r="CJ12" s="5" t="s">
        <v>184</v>
      </c>
      <c r="CK12" s="5"/>
      <c r="CM12" s="5">
        <v>16</v>
      </c>
      <c r="CN12" s="5"/>
      <c r="CO12" s="5"/>
      <c r="CP12" s="5"/>
      <c r="CQ12" s="5"/>
      <c r="CR12" s="5"/>
      <c r="CS12" s="5"/>
      <c r="CT12" s="5" t="s">
        <v>6960</v>
      </c>
      <c r="CV12" s="5">
        <v>16</v>
      </c>
      <c r="CW12" s="5" t="s">
        <v>7117</v>
      </c>
      <c r="CX12" s="5" t="s">
        <v>7118</v>
      </c>
      <c r="CY12" s="5" t="s">
        <v>150</v>
      </c>
      <c r="CZ12" s="5" t="s">
        <v>558</v>
      </c>
      <c r="DA12" s="5" t="s">
        <v>7138</v>
      </c>
      <c r="DB12" s="5" t="s">
        <v>7143</v>
      </c>
      <c r="DC12" s="5" t="s">
        <v>7146</v>
      </c>
    </row>
    <row r="13" spans="1:107" x14ac:dyDescent="0.35">
      <c r="A13" s="2"/>
      <c r="B13" s="5"/>
      <c r="C13" s="5"/>
      <c r="D13" s="5" t="s">
        <v>146</v>
      </c>
      <c r="E13" s="5"/>
      <c r="F13" s="5"/>
      <c r="G13" s="5" t="s">
        <v>185</v>
      </c>
      <c r="H13" s="5"/>
      <c r="J13" s="2"/>
      <c r="K13" s="5"/>
      <c r="L13" s="5"/>
      <c r="M13" s="5"/>
      <c r="N13" s="5"/>
      <c r="O13" s="5"/>
      <c r="P13" s="5" t="s">
        <v>38</v>
      </c>
      <c r="Q13" s="5" t="s">
        <v>186</v>
      </c>
      <c r="S13" s="2"/>
      <c r="T13" s="5"/>
      <c r="U13" s="5"/>
      <c r="V13" s="5"/>
      <c r="W13" s="5"/>
      <c r="X13" s="5"/>
      <c r="Y13" s="5" t="s">
        <v>187</v>
      </c>
      <c r="Z13" s="5"/>
      <c r="AB13" s="2"/>
      <c r="AC13" s="5"/>
      <c r="AD13" s="5" t="s">
        <v>188</v>
      </c>
      <c r="AE13" s="5" t="s">
        <v>189</v>
      </c>
      <c r="AF13" s="5"/>
      <c r="AG13" s="5" t="s">
        <v>190</v>
      </c>
      <c r="AH13" s="5"/>
      <c r="AI13" s="5" t="s">
        <v>191</v>
      </c>
      <c r="AK13" s="2"/>
      <c r="AL13" s="5"/>
      <c r="AM13" s="5"/>
      <c r="AN13" s="5"/>
      <c r="AO13" s="5" t="s">
        <v>192</v>
      </c>
      <c r="AP13" s="5" t="s">
        <v>193</v>
      </c>
      <c r="AQ13" s="5"/>
      <c r="AR13" s="5" t="s">
        <v>194</v>
      </c>
      <c r="AT13" s="5"/>
      <c r="AU13" s="5"/>
      <c r="AV13" s="5"/>
      <c r="AW13" s="5"/>
      <c r="AX13" s="5"/>
      <c r="AY13" s="5"/>
      <c r="AZ13" s="7"/>
      <c r="BA13" s="5" t="s">
        <v>130</v>
      </c>
      <c r="BC13" s="5"/>
      <c r="BD13" s="5"/>
      <c r="BE13" s="5" t="s">
        <v>195</v>
      </c>
      <c r="BF13" s="5" t="s">
        <v>158</v>
      </c>
      <c r="BG13" s="5" t="s">
        <v>196</v>
      </c>
      <c r="BH13" s="5" t="s">
        <v>197</v>
      </c>
      <c r="BI13" s="5" t="s">
        <v>198</v>
      </c>
      <c r="BJ13" s="5" t="s">
        <v>199</v>
      </c>
      <c r="BL13" s="5"/>
      <c r="BM13" s="5"/>
      <c r="BN13" s="5"/>
      <c r="BO13" s="5"/>
      <c r="BP13" s="5"/>
      <c r="BQ13" s="5"/>
      <c r="BR13" s="5" t="s">
        <v>200</v>
      </c>
      <c r="BS13" s="5"/>
      <c r="BU13" s="5"/>
      <c r="BV13" s="5"/>
      <c r="BW13" s="5" t="s">
        <v>201</v>
      </c>
      <c r="BX13" s="5" t="s">
        <v>202</v>
      </c>
      <c r="BY13" s="5" t="s">
        <v>203</v>
      </c>
      <c r="BZ13" s="5" t="s">
        <v>204</v>
      </c>
      <c r="CA13" s="5" t="s">
        <v>197</v>
      </c>
      <c r="CB13" s="5" t="s">
        <v>205</v>
      </c>
      <c r="CD13" s="5"/>
      <c r="CE13" s="5"/>
      <c r="CF13" s="5"/>
      <c r="CG13" s="5" t="s">
        <v>206</v>
      </c>
      <c r="CH13" s="5"/>
      <c r="CI13" s="5"/>
      <c r="CJ13" s="5" t="s">
        <v>207</v>
      </c>
      <c r="CK13" s="5" t="s">
        <v>208</v>
      </c>
      <c r="CM13" s="5"/>
      <c r="CN13" s="5"/>
      <c r="CO13" s="5"/>
      <c r="CP13" s="5"/>
      <c r="CQ13" s="5"/>
      <c r="CR13" s="5"/>
      <c r="CS13" s="5" t="s">
        <v>6939</v>
      </c>
      <c r="CT13" s="5" t="s">
        <v>6948</v>
      </c>
      <c r="CV13" s="5"/>
      <c r="CW13" s="5"/>
      <c r="CX13" s="5" t="s">
        <v>7089</v>
      </c>
      <c r="CY13" s="5" t="s">
        <v>7126</v>
      </c>
      <c r="CZ13" s="5"/>
      <c r="DA13" s="5" t="s">
        <v>7139</v>
      </c>
      <c r="DB13" s="5"/>
      <c r="DC13" s="5"/>
    </row>
    <row r="14" spans="1:107" x14ac:dyDescent="0.35">
      <c r="A14" s="3">
        <v>18</v>
      </c>
      <c r="B14" s="4"/>
      <c r="C14" s="4"/>
      <c r="D14" s="4"/>
      <c r="E14" s="4"/>
      <c r="F14" s="4"/>
      <c r="G14" s="4" t="s">
        <v>209</v>
      </c>
      <c r="H14" s="4"/>
      <c r="J14" s="3">
        <v>18</v>
      </c>
      <c r="K14" s="4"/>
      <c r="L14" s="4"/>
      <c r="M14" s="4"/>
      <c r="N14" s="4"/>
      <c r="O14" s="4"/>
      <c r="P14" s="4"/>
      <c r="Q14" s="4"/>
      <c r="S14" s="3">
        <v>18</v>
      </c>
      <c r="T14" s="4"/>
      <c r="U14" s="4"/>
      <c r="V14" s="4"/>
      <c r="W14" s="4"/>
      <c r="X14" s="4"/>
      <c r="Y14" s="4"/>
      <c r="Z14" s="4"/>
      <c r="AB14" s="3">
        <v>18</v>
      </c>
      <c r="AC14" s="4"/>
      <c r="AD14" s="4" t="s">
        <v>210</v>
      </c>
      <c r="AE14" s="4" t="s">
        <v>211</v>
      </c>
      <c r="AF14" s="4" t="s">
        <v>137</v>
      </c>
      <c r="AG14" s="4" t="s">
        <v>212</v>
      </c>
      <c r="AH14" s="4" t="s">
        <v>213</v>
      </c>
      <c r="AI14" s="4" t="s">
        <v>137</v>
      </c>
      <c r="AK14" s="3">
        <v>18</v>
      </c>
      <c r="AL14" s="4"/>
      <c r="AM14" s="4"/>
      <c r="AN14" s="4"/>
      <c r="AO14" s="4"/>
      <c r="AP14" s="4" t="s">
        <v>214</v>
      </c>
      <c r="AQ14" s="4" t="s">
        <v>86</v>
      </c>
      <c r="AR14" s="4"/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/>
      <c r="BE14" s="4" t="s">
        <v>215</v>
      </c>
      <c r="BF14" s="4" t="s">
        <v>216</v>
      </c>
      <c r="BG14" s="4"/>
      <c r="BH14" s="4" t="s">
        <v>217</v>
      </c>
      <c r="BI14" s="4" t="s">
        <v>38</v>
      </c>
      <c r="BJ14" s="4"/>
      <c r="BL14" s="4">
        <v>18</v>
      </c>
      <c r="BM14" s="4"/>
      <c r="BN14" s="4"/>
      <c r="BO14" s="4"/>
      <c r="BP14" s="4"/>
      <c r="BQ14" s="4"/>
      <c r="BR14" s="4" t="s">
        <v>195</v>
      </c>
      <c r="BS14" s="4"/>
      <c r="BU14" s="4">
        <v>18</v>
      </c>
      <c r="BV14" s="4"/>
      <c r="BW14" s="4" t="s">
        <v>218</v>
      </c>
      <c r="BX14" s="4"/>
      <c r="BY14" s="4" t="s">
        <v>219</v>
      </c>
      <c r="BZ14" s="4" t="s">
        <v>220</v>
      </c>
      <c r="CA14" s="4" t="s">
        <v>221</v>
      </c>
      <c r="CB14" s="4" t="s">
        <v>222</v>
      </c>
      <c r="CD14" s="4">
        <v>18</v>
      </c>
      <c r="CE14" s="4"/>
      <c r="CF14" s="4"/>
      <c r="CG14" s="4" t="s">
        <v>223</v>
      </c>
      <c r="CH14" s="4" t="s">
        <v>224</v>
      </c>
      <c r="CI14" s="4"/>
      <c r="CJ14" s="4"/>
      <c r="CK14" s="4"/>
      <c r="CM14" s="4">
        <v>18</v>
      </c>
      <c r="CN14" s="4"/>
      <c r="CO14" s="4"/>
      <c r="CP14" s="4"/>
      <c r="CQ14" s="4"/>
      <c r="CR14" s="4"/>
      <c r="CS14" s="4" t="s">
        <v>6940</v>
      </c>
      <c r="CT14" s="4"/>
      <c r="CV14" s="4">
        <v>18</v>
      </c>
      <c r="CW14" s="4" t="s">
        <v>654</v>
      </c>
      <c r="CX14" s="4" t="s">
        <v>654</v>
      </c>
      <c r="CY14" s="4" t="s">
        <v>7120</v>
      </c>
      <c r="CZ14" s="4" t="s">
        <v>505</v>
      </c>
      <c r="DA14" s="4"/>
      <c r="DB14" s="4"/>
      <c r="DC14" s="4"/>
    </row>
    <row r="15" spans="1:107" x14ac:dyDescent="0.35">
      <c r="A15" s="6"/>
      <c r="B15" s="7"/>
      <c r="C15" s="7"/>
      <c r="D15" s="7"/>
      <c r="E15" s="7"/>
      <c r="F15" s="7"/>
      <c r="G15" s="7"/>
      <c r="H15" s="7"/>
      <c r="J15" s="6"/>
      <c r="K15" s="7"/>
      <c r="L15" s="7"/>
      <c r="M15" s="7"/>
      <c r="N15" s="7"/>
      <c r="O15" s="7"/>
      <c r="P15" s="7"/>
      <c r="Q15" s="7" t="s">
        <v>225</v>
      </c>
      <c r="S15" s="6"/>
      <c r="T15" s="7"/>
      <c r="U15" s="7"/>
      <c r="V15" s="7"/>
      <c r="W15" s="7"/>
      <c r="X15" s="7"/>
      <c r="Y15" s="7" t="s">
        <v>226</v>
      </c>
      <c r="Z15" s="7"/>
      <c r="AB15" s="6"/>
      <c r="AC15" s="7"/>
      <c r="AD15" s="7" t="s">
        <v>227</v>
      </c>
      <c r="AE15" s="7" t="s">
        <v>166</v>
      </c>
      <c r="AF15" s="7"/>
      <c r="AG15" s="7" t="s">
        <v>228</v>
      </c>
      <c r="AH15" s="7" t="s">
        <v>229</v>
      </c>
      <c r="AI15" s="7" t="s">
        <v>230</v>
      </c>
      <c r="AK15" s="6"/>
      <c r="AL15" s="7"/>
      <c r="AM15" s="7"/>
      <c r="AN15" s="7"/>
      <c r="AO15" s="7"/>
      <c r="AP15" s="7" t="s">
        <v>231</v>
      </c>
      <c r="AQ15" s="7" t="s">
        <v>232</v>
      </c>
      <c r="AR15" s="7" t="s">
        <v>233</v>
      </c>
      <c r="AT15" s="7"/>
      <c r="AU15" s="7"/>
      <c r="AV15" s="7"/>
      <c r="AW15" s="7"/>
      <c r="AX15" s="7"/>
      <c r="AY15" s="7"/>
      <c r="AZ15" s="7"/>
      <c r="BA15" s="7"/>
      <c r="BC15" s="7"/>
      <c r="BD15" s="7"/>
      <c r="BE15" s="7" t="s">
        <v>234</v>
      </c>
      <c r="BF15" s="7" t="s">
        <v>235</v>
      </c>
      <c r="BG15" s="7"/>
      <c r="BH15" s="7" t="s">
        <v>236</v>
      </c>
      <c r="BI15" s="7" t="s">
        <v>237</v>
      </c>
      <c r="BJ15" s="7"/>
      <c r="BL15" s="7"/>
      <c r="BM15" s="7"/>
      <c r="BN15" s="7"/>
      <c r="BO15" s="7"/>
      <c r="BP15" s="7"/>
      <c r="BQ15" s="7" t="s">
        <v>238</v>
      </c>
      <c r="BR15" s="7"/>
      <c r="BS15" s="7" t="s">
        <v>239</v>
      </c>
      <c r="BU15" s="7"/>
      <c r="BV15" s="7"/>
      <c r="BW15" s="7"/>
      <c r="BX15" s="7" t="s">
        <v>240</v>
      </c>
      <c r="BY15" s="7"/>
      <c r="BZ15" s="7"/>
      <c r="CA15" s="7"/>
      <c r="CB15" s="7"/>
      <c r="CD15" s="7"/>
      <c r="CE15" s="7"/>
      <c r="CF15" s="7"/>
      <c r="CG15" s="7"/>
      <c r="CH15" s="7"/>
      <c r="CI15" s="7" t="s">
        <v>241</v>
      </c>
      <c r="CJ15" s="7" t="s">
        <v>242</v>
      </c>
      <c r="CK15" s="7"/>
      <c r="CM15" s="7"/>
      <c r="CN15" s="7"/>
      <c r="CO15" s="7"/>
      <c r="CP15" s="7"/>
      <c r="CQ15" s="7"/>
      <c r="CR15" s="7"/>
      <c r="CS15" s="7" t="s">
        <v>6943</v>
      </c>
      <c r="CT15" s="7" t="s">
        <v>6949</v>
      </c>
      <c r="CV15" s="7"/>
      <c r="CW15" s="7" t="s">
        <v>7122</v>
      </c>
      <c r="CX15" s="7"/>
      <c r="CY15" s="7"/>
      <c r="CZ15" s="7"/>
      <c r="DA15" s="7"/>
      <c r="DB15" s="7" t="s">
        <v>1068</v>
      </c>
      <c r="DC15" s="7"/>
    </row>
    <row r="16" spans="1:107" x14ac:dyDescent="0.35">
      <c r="A16" s="2">
        <v>20</v>
      </c>
      <c r="B16" s="5"/>
      <c r="C16" s="5"/>
      <c r="D16" s="5"/>
      <c r="E16" s="5" t="s">
        <v>243</v>
      </c>
      <c r="F16" s="5"/>
      <c r="G16" s="5" t="s">
        <v>244</v>
      </c>
      <c r="H16" s="5"/>
      <c r="J16" s="2">
        <v>20</v>
      </c>
      <c r="K16" s="5"/>
      <c r="L16" s="5"/>
      <c r="M16" s="5"/>
      <c r="N16" s="5"/>
      <c r="O16" s="5"/>
      <c r="P16" s="5"/>
      <c r="Q16" s="5" t="s">
        <v>245</v>
      </c>
      <c r="S16" s="2">
        <v>20</v>
      </c>
      <c r="T16" s="5"/>
      <c r="U16" s="5"/>
      <c r="V16" s="5"/>
      <c r="W16" s="5"/>
      <c r="X16" s="5"/>
      <c r="Y16" s="5" t="s">
        <v>246</v>
      </c>
      <c r="Z16" s="5"/>
      <c r="AB16" s="2">
        <v>20</v>
      </c>
      <c r="AC16" s="5"/>
      <c r="AD16" s="5" t="s">
        <v>102</v>
      </c>
      <c r="AE16" s="5" t="s">
        <v>247</v>
      </c>
      <c r="AF16" s="5" t="s">
        <v>247</v>
      </c>
      <c r="AG16" s="5" t="s">
        <v>248</v>
      </c>
      <c r="AH16" s="5"/>
      <c r="AI16" s="5" t="s">
        <v>137</v>
      </c>
      <c r="AK16" s="2">
        <v>20</v>
      </c>
      <c r="AL16" s="5"/>
      <c r="AM16" s="5"/>
      <c r="AN16" s="5"/>
      <c r="AO16" s="5"/>
      <c r="AP16" s="5" t="s">
        <v>249</v>
      </c>
      <c r="AQ16" s="5" t="s">
        <v>250</v>
      </c>
      <c r="AR16" s="5" t="s">
        <v>251</v>
      </c>
      <c r="AT16" s="5">
        <v>20</v>
      </c>
      <c r="AU16" s="5"/>
      <c r="AV16" s="5"/>
      <c r="AW16" s="5"/>
      <c r="AX16" s="5"/>
      <c r="AY16" s="5"/>
      <c r="AZ16" s="5"/>
      <c r="BA16" s="5"/>
      <c r="BC16" s="5">
        <v>20</v>
      </c>
      <c r="BD16" s="5"/>
      <c r="BE16" s="5" t="s">
        <v>252</v>
      </c>
      <c r="BF16" s="5" t="s">
        <v>253</v>
      </c>
      <c r="BG16" s="5"/>
      <c r="BH16" s="5"/>
      <c r="BI16" s="5" t="s">
        <v>254</v>
      </c>
      <c r="BJ16" s="5"/>
      <c r="BL16" s="5">
        <v>20</v>
      </c>
      <c r="BM16" s="5"/>
      <c r="BN16" s="5"/>
      <c r="BO16" s="5"/>
      <c r="BP16" s="5"/>
      <c r="BQ16" s="5"/>
      <c r="BR16" s="5"/>
      <c r="BS16" s="5" t="s">
        <v>255</v>
      </c>
      <c r="BU16" s="5">
        <v>20</v>
      </c>
      <c r="BV16" s="5"/>
      <c r="BW16" s="5" t="s">
        <v>256</v>
      </c>
      <c r="BX16" s="5"/>
      <c r="BY16" s="5"/>
      <c r="BZ16" s="5"/>
      <c r="CA16" s="5"/>
      <c r="CB16" s="5"/>
      <c r="CD16" s="5">
        <v>20</v>
      </c>
      <c r="CE16" s="5"/>
      <c r="CF16" s="5"/>
      <c r="CG16" s="5" t="s">
        <v>257</v>
      </c>
      <c r="CH16" s="5"/>
      <c r="CI16" s="5"/>
      <c r="CJ16" s="5"/>
      <c r="CK16" s="5"/>
      <c r="CM16" s="5">
        <v>20</v>
      </c>
      <c r="CN16" s="5"/>
      <c r="CO16" s="5"/>
      <c r="CP16" s="5"/>
      <c r="CQ16" s="5"/>
      <c r="CR16" s="5"/>
      <c r="CS16" s="5" t="s">
        <v>6941</v>
      </c>
      <c r="CT16" s="5" t="s">
        <v>7149</v>
      </c>
      <c r="CV16" s="5">
        <v>20</v>
      </c>
      <c r="CW16" s="5" t="s">
        <v>7119</v>
      </c>
      <c r="CX16" s="5"/>
      <c r="CY16" s="5" t="s">
        <v>7020</v>
      </c>
      <c r="CZ16" s="5"/>
      <c r="DA16" s="5" t="s">
        <v>593</v>
      </c>
      <c r="DB16" s="5"/>
      <c r="DC16" s="5" t="s">
        <v>7148</v>
      </c>
    </row>
    <row r="17" spans="1:107" x14ac:dyDescent="0.35">
      <c r="A17" s="6"/>
      <c r="B17" s="7"/>
      <c r="C17" s="7"/>
      <c r="D17" s="7"/>
      <c r="E17" s="7"/>
      <c r="F17" s="7"/>
      <c r="G17" s="7"/>
      <c r="H17" s="7"/>
      <c r="J17" s="6"/>
      <c r="K17" s="7"/>
      <c r="L17" s="7"/>
      <c r="M17" s="7"/>
      <c r="N17" s="7"/>
      <c r="O17" s="7"/>
      <c r="P17" s="7"/>
      <c r="Q17" s="7"/>
      <c r="S17" s="6"/>
      <c r="T17" s="7"/>
      <c r="U17" s="7"/>
      <c r="V17" s="7"/>
      <c r="W17" s="7"/>
      <c r="X17" s="7"/>
      <c r="Y17" s="7" t="s">
        <v>258</v>
      </c>
      <c r="Z17" s="7"/>
      <c r="AB17" s="6"/>
      <c r="AC17" s="7"/>
      <c r="AD17" s="7"/>
      <c r="AE17" s="7" t="s">
        <v>259</v>
      </c>
      <c r="AF17" s="7" t="s">
        <v>259</v>
      </c>
      <c r="AG17" s="7" t="s">
        <v>260</v>
      </c>
      <c r="AH17" s="7"/>
      <c r="AI17" s="7"/>
      <c r="AK17" s="6"/>
      <c r="AL17" s="7"/>
      <c r="AM17" s="7"/>
      <c r="AN17" s="7"/>
      <c r="AO17" s="7"/>
      <c r="AP17" s="7"/>
      <c r="AQ17" s="7" t="s">
        <v>261</v>
      </c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 t="s">
        <v>262</v>
      </c>
      <c r="BG17" s="7"/>
      <c r="BH17" s="7" t="s">
        <v>263</v>
      </c>
      <c r="BI17" s="7" t="s">
        <v>264</v>
      </c>
      <c r="BJ17" s="7"/>
      <c r="BL17" s="7"/>
      <c r="BM17" s="7"/>
      <c r="BN17" s="7"/>
      <c r="BO17" s="7"/>
      <c r="BP17" s="7"/>
      <c r="BQ17" s="7" t="s">
        <v>265</v>
      </c>
      <c r="BR17" s="7"/>
      <c r="BS17" s="7"/>
      <c r="BU17" s="7"/>
      <c r="BV17" s="7" t="s">
        <v>266</v>
      </c>
      <c r="BW17" s="7" t="s">
        <v>267</v>
      </c>
      <c r="BX17" s="7"/>
      <c r="BY17" s="7"/>
      <c r="BZ17" s="7"/>
      <c r="CA17" s="7"/>
      <c r="CB17" s="7"/>
      <c r="CD17" s="7"/>
      <c r="CE17" s="7"/>
      <c r="CF17" s="7"/>
      <c r="CG17" s="7"/>
      <c r="CH17" s="7"/>
      <c r="CI17" s="7" t="s">
        <v>268</v>
      </c>
      <c r="CJ17" s="7"/>
      <c r="CK17" s="7"/>
      <c r="CM17" s="7"/>
      <c r="CN17" s="7"/>
      <c r="CO17" s="7"/>
      <c r="CP17" s="7"/>
      <c r="CQ17" s="7"/>
      <c r="CR17" s="7"/>
      <c r="CS17" s="7" t="s">
        <v>6942</v>
      </c>
      <c r="CT17" s="7"/>
      <c r="CV17" s="7"/>
      <c r="CW17" s="7" t="s">
        <v>7135</v>
      </c>
      <c r="CX17" s="7"/>
      <c r="CY17" s="7"/>
      <c r="CZ17" s="7"/>
      <c r="DA17" s="7"/>
      <c r="DB17" s="7"/>
      <c r="DC17" s="7"/>
    </row>
    <row r="19" spans="1:107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B20" s="2">
        <f>H3+1</f>
        <v>6</v>
      </c>
      <c r="C20" s="2">
        <f t="shared" ref="C20:H20" si="2">B20+1</f>
        <v>7</v>
      </c>
      <c r="D20" s="2">
        <f t="shared" si="2"/>
        <v>8</v>
      </c>
      <c r="E20" s="2">
        <f t="shared" si="2"/>
        <v>9</v>
      </c>
      <c r="F20" s="2">
        <f t="shared" si="2"/>
        <v>10</v>
      </c>
      <c r="G20" s="2">
        <f t="shared" si="2"/>
        <v>11</v>
      </c>
      <c r="H20" s="2">
        <f t="shared" si="2"/>
        <v>12</v>
      </c>
      <c r="K20" s="2">
        <f>Q3+1</f>
        <v>3</v>
      </c>
      <c r="L20" s="2">
        <f t="shared" ref="L20:Q20" si="3">K20+1</f>
        <v>4</v>
      </c>
      <c r="M20" s="2">
        <f t="shared" si="3"/>
        <v>5</v>
      </c>
      <c r="N20" s="2">
        <f t="shared" si="3"/>
        <v>6</v>
      </c>
      <c r="O20" s="2">
        <f t="shared" si="3"/>
        <v>7</v>
      </c>
      <c r="P20" s="2">
        <f t="shared" si="3"/>
        <v>8</v>
      </c>
      <c r="Q20" s="2">
        <f t="shared" si="3"/>
        <v>9</v>
      </c>
      <c r="T20" s="2">
        <f>Z3+1</f>
        <v>3</v>
      </c>
      <c r="U20" s="2">
        <f t="shared" ref="U20:Z20" si="4">T20+1</f>
        <v>4</v>
      </c>
      <c r="V20" s="2">
        <f t="shared" si="4"/>
        <v>5</v>
      </c>
      <c r="W20" s="2">
        <f t="shared" si="4"/>
        <v>6</v>
      </c>
      <c r="X20" s="2">
        <f t="shared" si="4"/>
        <v>7</v>
      </c>
      <c r="Y20" s="2">
        <f t="shared" si="4"/>
        <v>8</v>
      </c>
      <c r="Z20" s="2">
        <f t="shared" si="4"/>
        <v>9</v>
      </c>
      <c r="AC20" s="2">
        <f>AI3+1</f>
        <v>7</v>
      </c>
      <c r="AD20" s="2">
        <f t="shared" ref="AD20:AI20" si="5">AC20+1</f>
        <v>8</v>
      </c>
      <c r="AE20" s="2">
        <f t="shared" si="5"/>
        <v>9</v>
      </c>
      <c r="AF20" s="2">
        <f t="shared" si="5"/>
        <v>10</v>
      </c>
      <c r="AG20" s="2">
        <f t="shared" si="5"/>
        <v>11</v>
      </c>
      <c r="AH20" s="2">
        <f t="shared" si="5"/>
        <v>12</v>
      </c>
      <c r="AI20" s="2">
        <f t="shared" si="5"/>
        <v>13</v>
      </c>
      <c r="AL20" s="2">
        <f>AR3+1</f>
        <v>5</v>
      </c>
      <c r="AM20" s="2">
        <f t="shared" ref="AM20:AR20" si="6">AL20+1</f>
        <v>6</v>
      </c>
      <c r="AN20" s="2">
        <f t="shared" si="6"/>
        <v>7</v>
      </c>
      <c r="AO20" s="2">
        <f t="shared" si="6"/>
        <v>8</v>
      </c>
      <c r="AP20" s="2">
        <f t="shared" si="6"/>
        <v>9</v>
      </c>
      <c r="AQ20" s="2">
        <f t="shared" si="6"/>
        <v>10</v>
      </c>
      <c r="AR20" s="2">
        <f t="shared" si="6"/>
        <v>11</v>
      </c>
      <c r="AU20" s="2">
        <f>BA3+1</f>
        <v>2</v>
      </c>
      <c r="AV20" s="2">
        <f t="shared" ref="AV20:BA20" si="7">AU20+1</f>
        <v>3</v>
      </c>
      <c r="AW20" s="2">
        <f t="shared" si="7"/>
        <v>4</v>
      </c>
      <c r="AX20" s="2">
        <f t="shared" si="7"/>
        <v>5</v>
      </c>
      <c r="AY20" s="2">
        <f t="shared" si="7"/>
        <v>6</v>
      </c>
      <c r="AZ20" s="2">
        <f t="shared" si="7"/>
        <v>7</v>
      </c>
      <c r="BA20" s="2">
        <f t="shared" si="7"/>
        <v>8</v>
      </c>
      <c r="BD20" s="2">
        <f>BJ3+1</f>
        <v>7</v>
      </c>
      <c r="BE20" s="2">
        <f t="shared" ref="BE20:BJ20" si="8">BD20+1</f>
        <v>8</v>
      </c>
      <c r="BF20" s="2">
        <f t="shared" si="8"/>
        <v>9</v>
      </c>
      <c r="BG20" s="2">
        <f t="shared" si="8"/>
        <v>10</v>
      </c>
      <c r="BH20" s="2">
        <f t="shared" si="8"/>
        <v>11</v>
      </c>
      <c r="BI20" s="2">
        <f t="shared" si="8"/>
        <v>12</v>
      </c>
      <c r="BJ20" s="2">
        <f t="shared" si="8"/>
        <v>13</v>
      </c>
      <c r="BM20" s="2">
        <f>BS3+1</f>
        <v>4</v>
      </c>
      <c r="BN20" s="2">
        <f t="shared" ref="BN20:BS20" si="9">BM20+1</f>
        <v>5</v>
      </c>
      <c r="BO20" s="2">
        <f t="shared" si="9"/>
        <v>6</v>
      </c>
      <c r="BP20" s="2">
        <f t="shared" si="9"/>
        <v>7</v>
      </c>
      <c r="BQ20" s="2">
        <f t="shared" si="9"/>
        <v>8</v>
      </c>
      <c r="BR20" s="2">
        <f t="shared" si="9"/>
        <v>9</v>
      </c>
      <c r="BS20" s="2">
        <f t="shared" si="9"/>
        <v>10</v>
      </c>
      <c r="BV20" s="2">
        <f>CB3+1</f>
        <v>8</v>
      </c>
      <c r="BW20" s="2">
        <f t="shared" ref="BW20:CB20" si="10">BV20+1</f>
        <v>9</v>
      </c>
      <c r="BX20" s="2">
        <f t="shared" si="10"/>
        <v>10</v>
      </c>
      <c r="BY20" s="2">
        <f t="shared" si="10"/>
        <v>11</v>
      </c>
      <c r="BZ20" s="2">
        <f t="shared" si="10"/>
        <v>12</v>
      </c>
      <c r="CA20" s="2">
        <f t="shared" si="10"/>
        <v>13</v>
      </c>
      <c r="CB20" s="2">
        <f t="shared" si="10"/>
        <v>14</v>
      </c>
      <c r="CE20" s="2">
        <f>CK3+1</f>
        <v>6</v>
      </c>
      <c r="CF20" s="2">
        <f t="shared" ref="CF20:CK20" si="11">CE20+1</f>
        <v>7</v>
      </c>
      <c r="CG20" s="2">
        <f t="shared" si="11"/>
        <v>8</v>
      </c>
      <c r="CH20" s="2">
        <f t="shared" si="11"/>
        <v>9</v>
      </c>
      <c r="CI20" s="2">
        <f t="shared" si="11"/>
        <v>10</v>
      </c>
      <c r="CJ20" s="2">
        <f t="shared" si="11"/>
        <v>11</v>
      </c>
      <c r="CK20" s="2">
        <f t="shared" si="11"/>
        <v>12</v>
      </c>
      <c r="CN20" s="2">
        <f>CT3+1</f>
        <v>3</v>
      </c>
      <c r="CO20" s="2">
        <f t="shared" ref="CO20:CT20" si="12">CN20+1</f>
        <v>4</v>
      </c>
      <c r="CP20" s="2">
        <f t="shared" si="12"/>
        <v>5</v>
      </c>
      <c r="CQ20" s="2">
        <f t="shared" si="12"/>
        <v>6</v>
      </c>
      <c r="CR20" s="2">
        <f t="shared" si="12"/>
        <v>7</v>
      </c>
      <c r="CS20" s="2">
        <f t="shared" si="12"/>
        <v>8</v>
      </c>
      <c r="CT20" s="2">
        <f t="shared" si="12"/>
        <v>9</v>
      </c>
      <c r="CW20" s="2">
        <f>DC3+1</f>
        <v>8</v>
      </c>
      <c r="CX20" s="2">
        <f t="shared" ref="CX20:DC20" si="13">CW20+1</f>
        <v>9</v>
      </c>
      <c r="CY20" s="2">
        <f t="shared" si="13"/>
        <v>10</v>
      </c>
      <c r="CZ20" s="2">
        <f t="shared" si="13"/>
        <v>11</v>
      </c>
      <c r="DA20" s="2">
        <f t="shared" si="13"/>
        <v>12</v>
      </c>
      <c r="DB20" s="2">
        <f t="shared" si="13"/>
        <v>13</v>
      </c>
      <c r="DC20" s="2">
        <f t="shared" si="13"/>
        <v>14</v>
      </c>
    </row>
    <row r="21" spans="1:107" x14ac:dyDescent="0.35">
      <c r="A21" s="3">
        <v>8</v>
      </c>
      <c r="B21" s="4"/>
      <c r="C21" s="4"/>
      <c r="D21" s="4"/>
      <c r="E21" s="4" t="s">
        <v>269</v>
      </c>
      <c r="F21" s="4" t="s">
        <v>270</v>
      </c>
      <c r="G21" s="4"/>
      <c r="H21" s="4"/>
      <c r="J21" s="3">
        <v>8</v>
      </c>
      <c r="K21" s="4"/>
      <c r="L21" s="4"/>
      <c r="M21" s="4"/>
      <c r="N21" s="4"/>
      <c r="O21" s="4"/>
      <c r="P21" s="4"/>
      <c r="Q21" s="4"/>
      <c r="S21" s="3">
        <v>8</v>
      </c>
      <c r="T21" s="4"/>
      <c r="U21" s="4"/>
      <c r="V21" s="4" t="s">
        <v>271</v>
      </c>
      <c r="W21" s="4"/>
      <c r="X21" s="4"/>
      <c r="Y21" s="4"/>
      <c r="Z21" s="4"/>
      <c r="AB21" s="3">
        <v>8</v>
      </c>
      <c r="AC21" s="4" t="s">
        <v>272</v>
      </c>
      <c r="AD21" s="4"/>
      <c r="AE21" s="4"/>
      <c r="AF21" s="4" t="s">
        <v>19</v>
      </c>
      <c r="AG21" s="4"/>
      <c r="AH21" s="4" t="s">
        <v>273</v>
      </c>
      <c r="AI21" s="3"/>
      <c r="AK21" s="3">
        <v>8</v>
      </c>
      <c r="AL21" s="4" t="s">
        <v>274</v>
      </c>
      <c r="AM21" s="4"/>
      <c r="AN21" s="4"/>
      <c r="AO21" s="4"/>
      <c r="AP21" s="4"/>
      <c r="AQ21" s="4"/>
      <c r="AR21" s="4"/>
      <c r="AT21" s="4">
        <v>8</v>
      </c>
      <c r="AU21" s="4"/>
      <c r="AV21" s="4" t="s">
        <v>275</v>
      </c>
      <c r="AW21" s="4" t="s">
        <v>276</v>
      </c>
      <c r="AX21" s="4" t="s">
        <v>277</v>
      </c>
      <c r="AY21" s="4" t="s">
        <v>25</v>
      </c>
      <c r="AZ21" s="4"/>
      <c r="BA21" s="4"/>
      <c r="BC21" s="4">
        <v>8</v>
      </c>
      <c r="BD21" s="4"/>
      <c r="BE21" s="4" t="s">
        <v>278</v>
      </c>
      <c r="BF21" s="4" t="s">
        <v>279</v>
      </c>
      <c r="BG21" s="4" t="s">
        <v>280</v>
      </c>
      <c r="BH21" s="4" t="s">
        <v>25</v>
      </c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 t="s">
        <v>281</v>
      </c>
      <c r="BX21" s="4"/>
      <c r="BY21" s="4"/>
      <c r="BZ21" s="4" t="s">
        <v>25</v>
      </c>
      <c r="CA21" s="4"/>
      <c r="CB21" s="4"/>
      <c r="CD21" s="4">
        <v>8</v>
      </c>
      <c r="CE21" s="4"/>
      <c r="CF21" s="4"/>
      <c r="CG21" s="4" t="s">
        <v>282</v>
      </c>
      <c r="CH21" s="4"/>
      <c r="CI21" s="4" t="s">
        <v>25</v>
      </c>
      <c r="CJ21" s="4"/>
      <c r="CK21" s="4"/>
      <c r="CM21" s="4">
        <v>8</v>
      </c>
      <c r="CN21" s="4"/>
      <c r="CO21" s="4"/>
      <c r="CP21" s="4" t="s">
        <v>316</v>
      </c>
      <c r="CQ21" s="4"/>
      <c r="CR21" s="4" t="s">
        <v>25</v>
      </c>
      <c r="CS21" s="4"/>
      <c r="CT21" s="4"/>
      <c r="CV21" s="4">
        <v>8</v>
      </c>
      <c r="CW21" s="4"/>
      <c r="CX21" s="4"/>
      <c r="CY21" s="4"/>
      <c r="CZ21" s="4"/>
      <c r="DA21" s="4" t="s">
        <v>19</v>
      </c>
      <c r="DB21" s="4" t="s">
        <v>7165</v>
      </c>
      <c r="DC21" s="4"/>
    </row>
    <row r="22" spans="1:107" x14ac:dyDescent="0.35">
      <c r="A22" s="2"/>
      <c r="B22" s="5" t="s">
        <v>283</v>
      </c>
      <c r="C22" s="5" t="s">
        <v>38</v>
      </c>
      <c r="D22" s="5" t="s">
        <v>284</v>
      </c>
      <c r="E22" s="5" t="s">
        <v>285</v>
      </c>
      <c r="F22" s="5" t="s">
        <v>286</v>
      </c>
      <c r="G22" s="5" t="s">
        <v>287</v>
      </c>
      <c r="H22" s="5"/>
      <c r="J22" s="2"/>
      <c r="K22" s="5"/>
      <c r="L22" s="5" t="s">
        <v>288</v>
      </c>
      <c r="M22" s="5"/>
      <c r="N22" s="5" t="s">
        <v>289</v>
      </c>
      <c r="O22" s="5" t="s">
        <v>290</v>
      </c>
      <c r="P22" s="5"/>
      <c r="Q22" s="5"/>
      <c r="S22" s="2"/>
      <c r="T22" s="5"/>
      <c r="U22" s="5"/>
      <c r="V22" s="5"/>
      <c r="W22" s="5" t="s">
        <v>291</v>
      </c>
      <c r="X22" s="5"/>
      <c r="Y22" s="5"/>
      <c r="Z22" s="5"/>
      <c r="AB22" s="2"/>
      <c r="AC22" s="5" t="s">
        <v>292</v>
      </c>
      <c r="AD22" s="5" t="s">
        <v>293</v>
      </c>
      <c r="AE22" s="5" t="s">
        <v>294</v>
      </c>
      <c r="AF22" s="5" t="s">
        <v>295</v>
      </c>
      <c r="AG22" s="5" t="s">
        <v>38</v>
      </c>
      <c r="AH22" s="5" t="s">
        <v>296</v>
      </c>
      <c r="AI22" s="5"/>
      <c r="AK22" s="2"/>
      <c r="AL22" s="5" t="s">
        <v>297</v>
      </c>
      <c r="AM22" s="5" t="s">
        <v>298</v>
      </c>
      <c r="AN22" s="5" t="s">
        <v>299</v>
      </c>
      <c r="AO22" s="5"/>
      <c r="AP22" s="5"/>
      <c r="AQ22" s="5"/>
      <c r="AR22" s="5" t="s">
        <v>300</v>
      </c>
      <c r="AT22" s="5"/>
      <c r="AU22" s="5" t="s">
        <v>301</v>
      </c>
      <c r="AV22" s="5"/>
      <c r="AW22" s="5" t="s">
        <v>302</v>
      </c>
      <c r="AX22" s="5" t="s">
        <v>303</v>
      </c>
      <c r="AY22" s="5" t="s">
        <v>304</v>
      </c>
      <c r="AZ22" s="5"/>
      <c r="BA22" s="5" t="s">
        <v>305</v>
      </c>
      <c r="BC22" s="5"/>
      <c r="BD22" s="5"/>
      <c r="BE22" s="5" t="s">
        <v>306</v>
      </c>
      <c r="BF22" s="5" t="s">
        <v>307</v>
      </c>
      <c r="BG22" s="5" t="s">
        <v>308</v>
      </c>
      <c r="BH22" s="5" t="s">
        <v>309</v>
      </c>
      <c r="BI22" s="5"/>
      <c r="BJ22" s="5"/>
      <c r="BL22" s="5"/>
      <c r="BM22" s="5"/>
      <c r="BN22" s="5"/>
      <c r="BO22" s="5"/>
      <c r="BP22" s="5"/>
      <c r="BQ22" s="5"/>
      <c r="BR22" s="5"/>
      <c r="BS22" s="5"/>
      <c r="BU22" s="5"/>
      <c r="BV22" s="5" t="s">
        <v>310</v>
      </c>
      <c r="BW22" s="5"/>
      <c r="BX22" s="5" t="s">
        <v>311</v>
      </c>
      <c r="BY22" s="5"/>
      <c r="BZ22" s="5"/>
      <c r="CA22" s="5" t="s">
        <v>312</v>
      </c>
      <c r="CB22" s="5"/>
      <c r="CD22" s="5"/>
      <c r="CE22" s="5"/>
      <c r="CF22" s="5"/>
      <c r="CG22" s="5" t="s">
        <v>313</v>
      </c>
      <c r="CH22" s="5" t="s">
        <v>314</v>
      </c>
      <c r="CI22" s="5"/>
      <c r="CJ22" s="5" t="s">
        <v>315</v>
      </c>
      <c r="CK22" s="5"/>
      <c r="CM22" s="5"/>
      <c r="CN22" s="5"/>
      <c r="CO22" s="5"/>
      <c r="CP22" s="5" t="s">
        <v>6964</v>
      </c>
      <c r="CQ22" s="5"/>
      <c r="CR22" s="5" t="s">
        <v>6982</v>
      </c>
      <c r="CS22" s="7"/>
      <c r="CT22" s="7"/>
      <c r="CV22" s="5"/>
      <c r="CW22" s="5" t="s">
        <v>7150</v>
      </c>
      <c r="CX22" s="5"/>
      <c r="CY22" s="5"/>
      <c r="CZ22" s="5"/>
      <c r="DA22" s="5" t="s">
        <v>1739</v>
      </c>
      <c r="DB22" s="5" t="s">
        <v>7167</v>
      </c>
      <c r="DC22" s="5"/>
    </row>
    <row r="23" spans="1:107" x14ac:dyDescent="0.35">
      <c r="A23" s="3">
        <v>10</v>
      </c>
      <c r="B23" s="4"/>
      <c r="C23" s="4" t="s">
        <v>317</v>
      </c>
      <c r="D23" s="4"/>
      <c r="E23" s="4" t="s">
        <v>318</v>
      </c>
      <c r="F23" s="4" t="s">
        <v>121</v>
      </c>
      <c r="G23" s="4" t="s">
        <v>319</v>
      </c>
      <c r="H23" s="4"/>
      <c r="J23" s="3">
        <v>10</v>
      </c>
      <c r="K23" s="4"/>
      <c r="L23" s="4" t="s">
        <v>320</v>
      </c>
      <c r="M23" s="4"/>
      <c r="N23" s="4"/>
      <c r="O23" s="4" t="s">
        <v>321</v>
      </c>
      <c r="P23" s="4"/>
      <c r="Q23" s="4"/>
      <c r="S23" s="3">
        <v>10</v>
      </c>
      <c r="T23" s="4"/>
      <c r="U23" s="4"/>
      <c r="V23" s="4"/>
      <c r="W23" s="4" t="s">
        <v>322</v>
      </c>
      <c r="X23" s="4"/>
      <c r="Y23" s="4"/>
      <c r="Z23" s="4"/>
      <c r="AB23" s="3">
        <v>10</v>
      </c>
      <c r="AC23" s="4" t="s">
        <v>323</v>
      </c>
      <c r="AD23" s="4" t="s">
        <v>324</v>
      </c>
      <c r="AE23" s="4"/>
      <c r="AF23" s="4" t="s">
        <v>325</v>
      </c>
      <c r="AG23" s="4" t="s">
        <v>150</v>
      </c>
      <c r="AH23" s="4" t="s">
        <v>326</v>
      </c>
      <c r="AI23" s="4"/>
      <c r="AK23" s="3">
        <v>10</v>
      </c>
      <c r="AL23" s="4"/>
      <c r="AM23" s="4" t="s">
        <v>327</v>
      </c>
      <c r="AN23" s="4" t="s">
        <v>328</v>
      </c>
      <c r="AO23" s="4" t="s">
        <v>329</v>
      </c>
      <c r="AP23" s="4" t="s">
        <v>330</v>
      </c>
      <c r="AQ23" s="4" t="s">
        <v>331</v>
      </c>
      <c r="AR23" s="4" t="s">
        <v>332</v>
      </c>
      <c r="AT23" s="4">
        <v>10</v>
      </c>
      <c r="AU23" s="4" t="s">
        <v>38</v>
      </c>
      <c r="AV23" s="4" t="s">
        <v>333</v>
      </c>
      <c r="AW23" s="4" t="s">
        <v>334</v>
      </c>
      <c r="AX23" s="4" t="s">
        <v>335</v>
      </c>
      <c r="AY23" s="4"/>
      <c r="AZ23" s="4"/>
      <c r="BA23" s="4"/>
      <c r="BC23" s="4">
        <v>10</v>
      </c>
      <c r="BD23" s="4"/>
      <c r="BE23" s="4" t="s">
        <v>336</v>
      </c>
      <c r="BF23" s="4" t="s">
        <v>337</v>
      </c>
      <c r="BG23" s="4" t="s">
        <v>338</v>
      </c>
      <c r="BH23" s="4" t="s">
        <v>58</v>
      </c>
      <c r="BI23" s="4"/>
      <c r="BJ23" s="4"/>
      <c r="BL23" s="4">
        <v>10</v>
      </c>
      <c r="BM23" s="4" t="s">
        <v>339</v>
      </c>
      <c r="BN23" s="4" t="s">
        <v>340</v>
      </c>
      <c r="BO23" s="4" t="s">
        <v>71</v>
      </c>
      <c r="BP23" s="4"/>
      <c r="BQ23" s="4"/>
      <c r="BR23" s="4"/>
      <c r="BS23" s="4"/>
      <c r="BU23" s="4">
        <v>10</v>
      </c>
      <c r="BV23" s="4" t="s">
        <v>341</v>
      </c>
      <c r="BW23" s="4" t="s">
        <v>342</v>
      </c>
      <c r="BX23" s="4"/>
      <c r="BY23" s="4"/>
      <c r="BZ23" s="4" t="s">
        <v>343</v>
      </c>
      <c r="CA23" s="4" t="s">
        <v>344</v>
      </c>
      <c r="CB23" s="4" t="s">
        <v>345</v>
      </c>
      <c r="CD23" s="4">
        <v>10</v>
      </c>
      <c r="CE23" s="4"/>
      <c r="CF23" s="4"/>
      <c r="CG23" s="4" t="s">
        <v>346</v>
      </c>
      <c r="CH23" s="4" t="s">
        <v>347</v>
      </c>
      <c r="CI23" s="4"/>
      <c r="CJ23" s="4"/>
      <c r="CK23" s="4" t="s">
        <v>348</v>
      </c>
      <c r="CM23" s="4">
        <v>10</v>
      </c>
      <c r="CN23" s="4" t="s">
        <v>6953</v>
      </c>
      <c r="CO23" s="4"/>
      <c r="CP23" s="4" t="s">
        <v>6967</v>
      </c>
      <c r="CQ23" s="4" t="s">
        <v>347</v>
      </c>
      <c r="CR23" s="4"/>
      <c r="CS23" s="4"/>
      <c r="CT23" s="4" t="s">
        <v>6992</v>
      </c>
      <c r="CV23" s="4">
        <v>10</v>
      </c>
      <c r="CW23" s="4" t="s">
        <v>7151</v>
      </c>
      <c r="CX23" s="4" t="s">
        <v>7154</v>
      </c>
      <c r="CY23" s="4"/>
      <c r="CZ23" s="4" t="s">
        <v>347</v>
      </c>
      <c r="DA23" s="4" t="s">
        <v>38</v>
      </c>
      <c r="DB23" s="4" t="s">
        <v>7166</v>
      </c>
      <c r="DC23" s="4" t="s">
        <v>7196</v>
      </c>
    </row>
    <row r="24" spans="1:107" x14ac:dyDescent="0.35">
      <c r="A24" s="6"/>
      <c r="B24" s="7"/>
      <c r="C24" s="7" t="s">
        <v>349</v>
      </c>
      <c r="D24" s="7"/>
      <c r="E24" s="7"/>
      <c r="F24" s="7"/>
      <c r="G24" s="7" t="s">
        <v>350</v>
      </c>
      <c r="H24" s="7"/>
      <c r="J24" s="6"/>
      <c r="K24" s="7"/>
      <c r="L24" s="7"/>
      <c r="M24" s="7" t="s">
        <v>71</v>
      </c>
      <c r="N24" s="7" t="s">
        <v>351</v>
      </c>
      <c r="O24" s="7" t="s">
        <v>352</v>
      </c>
      <c r="P24" s="7" t="s">
        <v>150</v>
      </c>
      <c r="Q24" s="7"/>
      <c r="S24" s="6"/>
      <c r="T24" s="7"/>
      <c r="U24" s="7" t="s">
        <v>353</v>
      </c>
      <c r="V24" s="7" t="s">
        <v>354</v>
      </c>
      <c r="W24" s="7"/>
      <c r="X24" s="7"/>
      <c r="Y24" s="7" t="s">
        <v>355</v>
      </c>
      <c r="Z24" s="7"/>
      <c r="AB24" s="6"/>
      <c r="AC24" s="7" t="s">
        <v>356</v>
      </c>
      <c r="AD24" s="7" t="s">
        <v>357</v>
      </c>
      <c r="AE24" s="7"/>
      <c r="AF24" s="7" t="s">
        <v>358</v>
      </c>
      <c r="AG24" s="7"/>
      <c r="AH24" s="7"/>
      <c r="AI24" s="7"/>
      <c r="AK24" s="6"/>
      <c r="AL24" s="7" t="s">
        <v>359</v>
      </c>
      <c r="AM24" s="7" t="s">
        <v>360</v>
      </c>
      <c r="AN24" s="7" t="s">
        <v>361</v>
      </c>
      <c r="AO24" s="7" t="s">
        <v>362</v>
      </c>
      <c r="AP24" s="7" t="s">
        <v>363</v>
      </c>
      <c r="AQ24" s="7" t="s">
        <v>364</v>
      </c>
      <c r="AR24" s="7"/>
      <c r="AT24" s="7"/>
      <c r="AU24" s="7" t="s">
        <v>365</v>
      </c>
      <c r="AV24" s="7" t="s">
        <v>366</v>
      </c>
      <c r="AW24" s="7"/>
      <c r="AX24" s="7"/>
      <c r="AY24" s="7"/>
      <c r="AZ24" s="7"/>
      <c r="BA24" s="7" t="s">
        <v>367</v>
      </c>
      <c r="BC24" s="7"/>
      <c r="BD24" s="7" t="s">
        <v>368</v>
      </c>
      <c r="BE24" s="7" t="s">
        <v>369</v>
      </c>
      <c r="BF24" s="7" t="s">
        <v>370</v>
      </c>
      <c r="BG24" s="7" t="s">
        <v>349</v>
      </c>
      <c r="BH24" s="7" t="s">
        <v>371</v>
      </c>
      <c r="BI24" s="7"/>
      <c r="BJ24" s="7" t="s">
        <v>372</v>
      </c>
      <c r="BL24" s="7"/>
      <c r="BM24" s="7" t="s">
        <v>373</v>
      </c>
      <c r="BN24" s="7" t="s">
        <v>374</v>
      </c>
      <c r="BO24" s="7" t="s">
        <v>375</v>
      </c>
      <c r="BP24" s="7"/>
      <c r="BQ24" s="7"/>
      <c r="BR24" s="7"/>
      <c r="BS24" s="7"/>
      <c r="BU24" s="7"/>
      <c r="BV24" s="7" t="s">
        <v>38</v>
      </c>
      <c r="BW24" s="7"/>
      <c r="BX24" s="7" t="s">
        <v>150</v>
      </c>
      <c r="BY24" s="7"/>
      <c r="BZ24" s="7" t="s">
        <v>38</v>
      </c>
      <c r="CA24" s="7" t="s">
        <v>376</v>
      </c>
      <c r="CB24" s="7" t="s">
        <v>377</v>
      </c>
      <c r="CD24" s="7"/>
      <c r="CE24" s="7"/>
      <c r="CF24" s="7"/>
      <c r="CG24" s="7"/>
      <c r="CH24" s="7"/>
      <c r="CI24" s="7"/>
      <c r="CJ24" s="7" t="s">
        <v>378</v>
      </c>
      <c r="CK24" s="7"/>
      <c r="CM24" s="7"/>
      <c r="CN24" s="7" t="s">
        <v>6954</v>
      </c>
      <c r="CO24" s="7"/>
      <c r="CP24" s="7" t="s">
        <v>6966</v>
      </c>
      <c r="CQ24" s="7" t="s">
        <v>38</v>
      </c>
      <c r="CR24" s="7" t="s">
        <v>6983</v>
      </c>
      <c r="CS24" s="7" t="s">
        <v>6988</v>
      </c>
      <c r="CT24" s="7" t="s">
        <v>1156</v>
      </c>
      <c r="CV24" s="7"/>
      <c r="CW24" s="7" t="s">
        <v>7152</v>
      </c>
      <c r="CX24" s="7" t="s">
        <v>7136</v>
      </c>
      <c r="CY24" s="7" t="s">
        <v>71</v>
      </c>
      <c r="CZ24" s="7"/>
      <c r="DA24" s="7" t="s">
        <v>7173</v>
      </c>
      <c r="DB24" s="7" t="s">
        <v>7168</v>
      </c>
      <c r="DC24" s="7" t="s">
        <v>7197</v>
      </c>
    </row>
    <row r="25" spans="1:107" x14ac:dyDescent="0.35">
      <c r="A25" s="2">
        <v>12</v>
      </c>
      <c r="B25" s="5" t="s">
        <v>379</v>
      </c>
      <c r="C25" s="5" t="s">
        <v>89</v>
      </c>
      <c r="D25" s="5"/>
      <c r="E25" s="5"/>
      <c r="F25" s="5"/>
      <c r="G25" s="5"/>
      <c r="H25" s="5"/>
      <c r="J25" s="2">
        <v>12</v>
      </c>
      <c r="K25" s="5" t="s">
        <v>379</v>
      </c>
      <c r="L25" s="5" t="s">
        <v>89</v>
      </c>
      <c r="M25" s="5" t="s">
        <v>380</v>
      </c>
      <c r="N25" s="5"/>
      <c r="O25" s="5"/>
      <c r="P25" s="5"/>
      <c r="Q25" s="5"/>
      <c r="S25" s="2">
        <v>12</v>
      </c>
      <c r="T25" s="5" t="s">
        <v>381</v>
      </c>
      <c r="U25" s="5" t="s">
        <v>89</v>
      </c>
      <c r="V25" s="5" t="s">
        <v>382</v>
      </c>
      <c r="W25" s="5" t="s">
        <v>383</v>
      </c>
      <c r="X25" s="5"/>
      <c r="Y25" s="5" t="s">
        <v>384</v>
      </c>
      <c r="Z25" s="5"/>
      <c r="AB25" s="2">
        <v>12</v>
      </c>
      <c r="AC25" s="5" t="s">
        <v>385</v>
      </c>
      <c r="AD25" s="5"/>
      <c r="AE25" s="5"/>
      <c r="AF25" s="5" t="s">
        <v>386</v>
      </c>
      <c r="AG25" s="5"/>
      <c r="AH25" s="5"/>
      <c r="AI25" s="5"/>
      <c r="AK25" s="2">
        <v>12</v>
      </c>
      <c r="AL25" s="5" t="s">
        <v>387</v>
      </c>
      <c r="AM25" s="5" t="s">
        <v>388</v>
      </c>
      <c r="AN25" s="5" t="s">
        <v>389</v>
      </c>
      <c r="AO25" s="5" t="s">
        <v>390</v>
      </c>
      <c r="AP25" s="5" t="s">
        <v>391</v>
      </c>
      <c r="AQ25" s="5" t="s">
        <v>392</v>
      </c>
      <c r="AR25" s="5" t="s">
        <v>393</v>
      </c>
      <c r="AT25" s="5">
        <v>12</v>
      </c>
      <c r="AU25" s="5" t="s">
        <v>394</v>
      </c>
      <c r="AV25" s="5" t="s">
        <v>89</v>
      </c>
      <c r="AW25" s="5"/>
      <c r="AX25" s="5" t="s">
        <v>91</v>
      </c>
      <c r="AY25" s="5" t="s">
        <v>395</v>
      </c>
      <c r="AZ25" s="5" t="s">
        <v>396</v>
      </c>
      <c r="BA25" s="5" t="s">
        <v>397</v>
      </c>
      <c r="BC25" s="5">
        <v>12</v>
      </c>
      <c r="BD25" s="5"/>
      <c r="BE25" s="5" t="s">
        <v>89</v>
      </c>
      <c r="BF25" s="5"/>
      <c r="BG25" s="5"/>
      <c r="BH25" s="5" t="s">
        <v>398</v>
      </c>
      <c r="BI25" s="5" t="s">
        <v>399</v>
      </c>
      <c r="BJ25" s="5"/>
      <c r="BL25" s="5">
        <v>12</v>
      </c>
      <c r="BM25" s="5" t="s">
        <v>400</v>
      </c>
      <c r="BN25" s="5" t="s">
        <v>401</v>
      </c>
      <c r="BO25" s="5" t="s">
        <v>402</v>
      </c>
      <c r="BP25" s="5" t="s">
        <v>402</v>
      </c>
      <c r="BQ25" s="5" t="s">
        <v>403</v>
      </c>
      <c r="BR25" s="5" t="s">
        <v>403</v>
      </c>
      <c r="BS25" s="5" t="s">
        <v>403</v>
      </c>
      <c r="BU25" s="5">
        <v>12</v>
      </c>
      <c r="BV25" s="5"/>
      <c r="BW25" s="5" t="s">
        <v>404</v>
      </c>
      <c r="BX25" s="5"/>
      <c r="BY25" s="5" t="s">
        <v>405</v>
      </c>
      <c r="BZ25" s="5" t="s">
        <v>404</v>
      </c>
      <c r="CA25" s="5" t="s">
        <v>406</v>
      </c>
      <c r="CB25" s="5"/>
      <c r="CD25" s="5">
        <v>12</v>
      </c>
      <c r="CE25" s="5"/>
      <c r="CF25" s="5" t="s">
        <v>89</v>
      </c>
      <c r="CG25" s="5"/>
      <c r="CH25" s="5"/>
      <c r="CI25" s="5" t="s">
        <v>407</v>
      </c>
      <c r="CJ25" s="5" t="s">
        <v>408</v>
      </c>
      <c r="CK25" s="5" t="s">
        <v>409</v>
      </c>
      <c r="CM25" s="5">
        <v>12</v>
      </c>
      <c r="CN25" s="5" t="s">
        <v>6955</v>
      </c>
      <c r="CO25" s="5" t="s">
        <v>89</v>
      </c>
      <c r="CP25" s="5" t="s">
        <v>6968</v>
      </c>
      <c r="CQ25" s="5"/>
      <c r="CR25" s="5"/>
      <c r="CS25" s="5"/>
      <c r="CT25" s="5"/>
      <c r="CV25" s="5">
        <v>12</v>
      </c>
      <c r="CW25" s="5"/>
      <c r="CX25" s="5" t="s">
        <v>89</v>
      </c>
      <c r="CY25" s="5" t="s">
        <v>7157</v>
      </c>
      <c r="CZ25" s="5"/>
      <c r="DA25" s="5" t="s">
        <v>7174</v>
      </c>
      <c r="DB25" s="5"/>
      <c r="DC25" s="5" t="s">
        <v>7198</v>
      </c>
    </row>
    <row r="26" spans="1:107" x14ac:dyDescent="0.35">
      <c r="A26" s="2"/>
      <c r="B26" s="5" t="s">
        <v>410</v>
      </c>
      <c r="C26" s="5"/>
      <c r="D26" s="5" t="s">
        <v>411</v>
      </c>
      <c r="E26" s="5" t="s">
        <v>412</v>
      </c>
      <c r="F26" s="5"/>
      <c r="G26" s="5" t="s">
        <v>413</v>
      </c>
      <c r="H26" s="5"/>
      <c r="J26" s="2"/>
      <c r="K26" s="5"/>
      <c r="L26" s="5" t="s">
        <v>414</v>
      </c>
      <c r="M26" s="5"/>
      <c r="N26" s="5" t="s">
        <v>415</v>
      </c>
      <c r="O26" s="5"/>
      <c r="P26" s="5"/>
      <c r="Q26" s="5"/>
      <c r="S26" s="2"/>
      <c r="T26" s="5" t="s">
        <v>416</v>
      </c>
      <c r="U26" s="5"/>
      <c r="V26" s="5"/>
      <c r="W26" s="5"/>
      <c r="X26" s="5"/>
      <c r="Y26" s="5" t="s">
        <v>417</v>
      </c>
      <c r="Z26" s="5"/>
      <c r="AB26" s="2"/>
      <c r="AC26" s="5" t="s">
        <v>418</v>
      </c>
      <c r="AD26" s="5" t="s">
        <v>419</v>
      </c>
      <c r="AE26" s="5" t="s">
        <v>420</v>
      </c>
      <c r="AF26" s="5" t="s">
        <v>421</v>
      </c>
      <c r="AG26" s="5" t="s">
        <v>422</v>
      </c>
      <c r="AH26" s="5" t="s">
        <v>423</v>
      </c>
      <c r="AI26" s="5"/>
      <c r="AK26" s="2"/>
      <c r="AL26" s="5"/>
      <c r="AM26" s="5" t="s">
        <v>424</v>
      </c>
      <c r="AN26" s="5"/>
      <c r="AO26" s="5" t="s">
        <v>425</v>
      </c>
      <c r="AP26" s="5" t="s">
        <v>426</v>
      </c>
      <c r="AQ26" s="5"/>
      <c r="AR26" s="5"/>
      <c r="AT26" s="5"/>
      <c r="AU26" s="5" t="s">
        <v>102</v>
      </c>
      <c r="AV26" s="5" t="s">
        <v>427</v>
      </c>
      <c r="AW26" s="5" t="s">
        <v>428</v>
      </c>
      <c r="AX26" s="5" t="s">
        <v>108</v>
      </c>
      <c r="AY26" s="5" t="s">
        <v>429</v>
      </c>
      <c r="AZ26" s="5" t="s">
        <v>430</v>
      </c>
      <c r="BA26" s="5"/>
      <c r="BC26" s="5"/>
      <c r="BD26" s="5"/>
      <c r="BE26" s="5" t="s">
        <v>431</v>
      </c>
      <c r="BF26" s="5"/>
      <c r="BG26" s="5"/>
      <c r="BH26" s="5"/>
      <c r="BI26" s="5" t="s">
        <v>430</v>
      </c>
      <c r="BJ26" s="5" t="s">
        <v>432</v>
      </c>
      <c r="BL26" s="5"/>
      <c r="BM26" s="5"/>
      <c r="BN26" s="5" t="s">
        <v>433</v>
      </c>
      <c r="BO26" s="5"/>
      <c r="BP26" s="5"/>
      <c r="BQ26" s="5"/>
      <c r="BR26" s="5"/>
      <c r="BS26" s="5"/>
      <c r="BU26" s="5"/>
      <c r="BV26" s="5"/>
      <c r="BW26" s="5"/>
      <c r="BX26" s="5" t="s">
        <v>434</v>
      </c>
      <c r="BY26" s="5" t="s">
        <v>404</v>
      </c>
      <c r="BZ26" s="5" t="s">
        <v>435</v>
      </c>
      <c r="CA26" s="5"/>
      <c r="CB26" s="5"/>
      <c r="CD26" s="5"/>
      <c r="CE26" s="5" t="s">
        <v>436</v>
      </c>
      <c r="CF26" s="5"/>
      <c r="CG26" s="5" t="s">
        <v>437</v>
      </c>
      <c r="CH26" s="5" t="s">
        <v>438</v>
      </c>
      <c r="CI26" s="5" t="s">
        <v>439</v>
      </c>
      <c r="CJ26" s="5" t="s">
        <v>440</v>
      </c>
      <c r="CK26" s="5" t="s">
        <v>441</v>
      </c>
      <c r="CM26" s="5"/>
      <c r="CN26" s="5"/>
      <c r="CO26" s="5" t="s">
        <v>6962</v>
      </c>
      <c r="CP26" s="5" t="s">
        <v>6969</v>
      </c>
      <c r="CQ26" s="5"/>
      <c r="CR26" s="5" t="s">
        <v>442</v>
      </c>
      <c r="CS26" s="7"/>
      <c r="CT26" s="5"/>
      <c r="CV26" s="5"/>
      <c r="CW26" s="5"/>
      <c r="CX26" s="5"/>
      <c r="CY26" s="5" t="s">
        <v>7160</v>
      </c>
      <c r="CZ26" s="5"/>
      <c r="DA26" s="5"/>
      <c r="DB26" s="5" t="s">
        <v>7169</v>
      </c>
      <c r="DC26" s="5" t="s">
        <v>7202</v>
      </c>
    </row>
    <row r="27" spans="1:107" x14ac:dyDescent="0.35">
      <c r="A27" s="3">
        <v>14</v>
      </c>
      <c r="B27" s="4" t="s">
        <v>443</v>
      </c>
      <c r="C27" s="4" t="s">
        <v>444</v>
      </c>
      <c r="D27" s="4" t="s">
        <v>38</v>
      </c>
      <c r="E27" s="4" t="s">
        <v>445</v>
      </c>
      <c r="F27" s="4"/>
      <c r="G27" s="4" t="s">
        <v>446</v>
      </c>
      <c r="H27" s="4"/>
      <c r="J27" s="3">
        <v>14</v>
      </c>
      <c r="K27" s="4" t="s">
        <v>447</v>
      </c>
      <c r="L27" s="4" t="s">
        <v>448</v>
      </c>
      <c r="M27" s="4"/>
      <c r="N27" s="4" t="s">
        <v>449</v>
      </c>
      <c r="O27" s="4" t="s">
        <v>450</v>
      </c>
      <c r="P27" s="4"/>
      <c r="Q27" s="4" t="s">
        <v>451</v>
      </c>
      <c r="S27" s="3">
        <v>14</v>
      </c>
      <c r="T27" s="4" t="s">
        <v>452</v>
      </c>
      <c r="U27" s="4" t="s">
        <v>453</v>
      </c>
      <c r="V27" s="4" t="s">
        <v>454</v>
      </c>
      <c r="W27" s="4" t="s">
        <v>455</v>
      </c>
      <c r="X27" s="4"/>
      <c r="Y27" s="4" t="s">
        <v>456</v>
      </c>
      <c r="Z27" s="4" t="s">
        <v>457</v>
      </c>
      <c r="AB27" s="3">
        <v>14</v>
      </c>
      <c r="AC27" s="4" t="s">
        <v>458</v>
      </c>
      <c r="AD27" s="4" t="s">
        <v>459</v>
      </c>
      <c r="AE27" s="4" t="s">
        <v>460</v>
      </c>
      <c r="AF27" s="4" t="s">
        <v>461</v>
      </c>
      <c r="AG27" s="4"/>
      <c r="AH27" s="4"/>
      <c r="AI27" s="4" t="s">
        <v>462</v>
      </c>
      <c r="AK27" s="3">
        <v>14</v>
      </c>
      <c r="AL27" s="4" t="s">
        <v>463</v>
      </c>
      <c r="AM27" s="4" t="s">
        <v>464</v>
      </c>
      <c r="AN27" s="4" t="s">
        <v>465</v>
      </c>
      <c r="AO27" s="4" t="s">
        <v>466</v>
      </c>
      <c r="AP27" s="4"/>
      <c r="AQ27" s="4" t="s">
        <v>467</v>
      </c>
      <c r="AR27" s="4" t="s">
        <v>468</v>
      </c>
      <c r="AT27" s="4">
        <v>14</v>
      </c>
      <c r="AU27" s="4" t="s">
        <v>469</v>
      </c>
      <c r="AV27" s="4"/>
      <c r="AW27" s="4" t="s">
        <v>470</v>
      </c>
      <c r="AX27" s="4" t="s">
        <v>471</v>
      </c>
      <c r="AY27" s="4"/>
      <c r="AZ27" s="4"/>
      <c r="BA27" s="4" t="s">
        <v>472</v>
      </c>
      <c r="BC27" s="4">
        <v>14</v>
      </c>
      <c r="BD27" s="4" t="s">
        <v>121</v>
      </c>
      <c r="BE27" s="4" t="s">
        <v>67</v>
      </c>
      <c r="BF27" s="4" t="s">
        <v>473</v>
      </c>
      <c r="BG27" s="4" t="s">
        <v>474</v>
      </c>
      <c r="BH27" s="4" t="s">
        <v>475</v>
      </c>
      <c r="BI27" s="4" t="s">
        <v>476</v>
      </c>
      <c r="BJ27" s="4" t="s">
        <v>477</v>
      </c>
      <c r="BL27" s="4">
        <v>14</v>
      </c>
      <c r="BM27" s="4" t="s">
        <v>478</v>
      </c>
      <c r="BN27" s="4"/>
      <c r="BO27" s="4"/>
      <c r="BP27" s="4" t="s">
        <v>479</v>
      </c>
      <c r="BQ27" s="4"/>
      <c r="BR27" s="4" t="s">
        <v>480</v>
      </c>
      <c r="BS27" s="4" t="s">
        <v>481</v>
      </c>
      <c r="BU27" s="4">
        <v>14</v>
      </c>
      <c r="BV27" s="4" t="s">
        <v>482</v>
      </c>
      <c r="BW27" s="4" t="s">
        <v>483</v>
      </c>
      <c r="BX27" s="4"/>
      <c r="BY27" s="4" t="s">
        <v>484</v>
      </c>
      <c r="BZ27" s="4" t="s">
        <v>485</v>
      </c>
      <c r="CA27" s="4"/>
      <c r="CB27" s="4"/>
      <c r="CD27" s="4">
        <v>14</v>
      </c>
      <c r="CE27" s="4" t="s">
        <v>38</v>
      </c>
      <c r="CF27" s="4" t="s">
        <v>150</v>
      </c>
      <c r="CG27" s="4" t="s">
        <v>486</v>
      </c>
      <c r="CH27" s="4" t="s">
        <v>487</v>
      </c>
      <c r="CI27" s="4"/>
      <c r="CJ27" s="4" t="s">
        <v>38</v>
      </c>
      <c r="CK27" s="4" t="s">
        <v>488</v>
      </c>
      <c r="CM27" s="4">
        <v>14</v>
      </c>
      <c r="CN27" s="4" t="s">
        <v>1562</v>
      </c>
      <c r="CO27" s="4"/>
      <c r="CP27" s="4" t="s">
        <v>6970</v>
      </c>
      <c r="CQ27" s="4" t="s">
        <v>6977</v>
      </c>
      <c r="CR27" s="4" t="s">
        <v>6927</v>
      </c>
      <c r="CS27" s="5" t="s">
        <v>864</v>
      </c>
      <c r="CT27" s="4" t="s">
        <v>6014</v>
      </c>
      <c r="CV27" s="4">
        <v>14</v>
      </c>
      <c r="CW27" s="4" t="s">
        <v>1559</v>
      </c>
      <c r="CX27" s="4"/>
      <c r="CY27" s="4"/>
      <c r="CZ27" s="4" t="s">
        <v>7124</v>
      </c>
      <c r="DA27" s="4" t="s">
        <v>7175</v>
      </c>
      <c r="DB27" s="4" t="s">
        <v>7191</v>
      </c>
      <c r="DC27" s="4" t="s">
        <v>753</v>
      </c>
    </row>
    <row r="28" spans="1:107" x14ac:dyDescent="0.35">
      <c r="A28" s="6"/>
      <c r="B28" s="7"/>
      <c r="C28" s="7" t="s">
        <v>490</v>
      </c>
      <c r="D28" s="7" t="s">
        <v>149</v>
      </c>
      <c r="E28" s="7"/>
      <c r="F28" s="7"/>
      <c r="G28" s="7" t="s">
        <v>491</v>
      </c>
      <c r="H28" s="7" t="s">
        <v>492</v>
      </c>
      <c r="J28" s="6"/>
      <c r="K28" s="7" t="s">
        <v>493</v>
      </c>
      <c r="L28" s="7" t="s">
        <v>494</v>
      </c>
      <c r="M28" s="7" t="s">
        <v>495</v>
      </c>
      <c r="N28" s="7" t="s">
        <v>38</v>
      </c>
      <c r="O28" s="7" t="s">
        <v>38</v>
      </c>
      <c r="P28" s="7" t="s">
        <v>496</v>
      </c>
      <c r="Q28" s="7" t="s">
        <v>497</v>
      </c>
      <c r="S28" s="6"/>
      <c r="T28" s="7"/>
      <c r="U28" s="7" t="s">
        <v>498</v>
      </c>
      <c r="V28" s="7" t="s">
        <v>499</v>
      </c>
      <c r="W28" s="7" t="s">
        <v>38</v>
      </c>
      <c r="X28" s="7"/>
      <c r="Y28" s="7"/>
      <c r="Z28" s="7" t="s">
        <v>500</v>
      </c>
      <c r="AB28" s="6"/>
      <c r="AC28" s="7" t="s">
        <v>501</v>
      </c>
      <c r="AD28" s="7" t="s">
        <v>502</v>
      </c>
      <c r="AE28" s="7" t="s">
        <v>503</v>
      </c>
      <c r="AF28" s="7" t="s">
        <v>504</v>
      </c>
      <c r="AG28" s="7" t="s">
        <v>505</v>
      </c>
      <c r="AH28" s="7"/>
      <c r="AI28" s="7" t="s">
        <v>506</v>
      </c>
      <c r="AK28" s="6"/>
      <c r="AL28" s="7"/>
      <c r="AM28" s="7" t="s">
        <v>507</v>
      </c>
      <c r="AN28" s="7" t="s">
        <v>508</v>
      </c>
      <c r="AO28" s="7" t="s">
        <v>509</v>
      </c>
      <c r="AP28" s="7" t="s">
        <v>510</v>
      </c>
      <c r="AQ28" s="7" t="s">
        <v>511</v>
      </c>
      <c r="AR28" s="7"/>
      <c r="AT28" s="7"/>
      <c r="AU28" s="7" t="s">
        <v>512</v>
      </c>
      <c r="AV28" s="7"/>
      <c r="AW28" s="7" t="s">
        <v>513</v>
      </c>
      <c r="AX28" s="7" t="s">
        <v>514</v>
      </c>
      <c r="AY28" s="7"/>
      <c r="AZ28" s="7" t="s">
        <v>515</v>
      </c>
      <c r="BA28" s="7"/>
      <c r="BC28" s="7"/>
      <c r="BD28" s="7" t="s">
        <v>516</v>
      </c>
      <c r="BE28" s="7"/>
      <c r="BF28" s="7" t="s">
        <v>517</v>
      </c>
      <c r="BG28" s="7" t="s">
        <v>518</v>
      </c>
      <c r="BH28" s="7"/>
      <c r="BI28" s="7"/>
      <c r="BJ28" s="7"/>
      <c r="BL28" s="7"/>
      <c r="BM28" s="7"/>
      <c r="BN28" s="7"/>
      <c r="BO28" s="7"/>
      <c r="BP28" s="7" t="s">
        <v>519</v>
      </c>
      <c r="BQ28" s="7"/>
      <c r="BR28" s="7" t="s">
        <v>520</v>
      </c>
      <c r="BS28" s="7"/>
      <c r="BU28" s="7"/>
      <c r="BV28" s="7" t="s">
        <v>521</v>
      </c>
      <c r="BW28" s="7"/>
      <c r="BX28" s="7" t="s">
        <v>522</v>
      </c>
      <c r="BY28" s="7" t="s">
        <v>523</v>
      </c>
      <c r="BZ28" s="7"/>
      <c r="CA28" s="7" t="s">
        <v>524</v>
      </c>
      <c r="CB28" s="7" t="s">
        <v>130</v>
      </c>
      <c r="CD28" s="7"/>
      <c r="CE28" s="7" t="s">
        <v>525</v>
      </c>
      <c r="CF28" s="7" t="s">
        <v>526</v>
      </c>
      <c r="CG28" s="7" t="s">
        <v>38</v>
      </c>
      <c r="CH28" s="7" t="s">
        <v>38</v>
      </c>
      <c r="CI28" s="7"/>
      <c r="CJ28" s="7" t="s">
        <v>527</v>
      </c>
      <c r="CK28" s="7"/>
      <c r="CM28" s="7"/>
      <c r="CN28" s="7" t="s">
        <v>6952</v>
      </c>
      <c r="CO28" s="7"/>
      <c r="CP28" s="7" t="s">
        <v>6951</v>
      </c>
      <c r="CQ28" s="7" t="s">
        <v>6978</v>
      </c>
      <c r="CR28" s="7" t="s">
        <v>7090</v>
      </c>
      <c r="CS28" s="7"/>
      <c r="CT28" s="7" t="s">
        <v>6993</v>
      </c>
      <c r="CV28" s="7"/>
      <c r="CW28" s="7" t="s">
        <v>7153</v>
      </c>
      <c r="CX28" s="7"/>
      <c r="CY28" s="7"/>
      <c r="CZ28" s="7" t="s">
        <v>7171</v>
      </c>
      <c r="DA28" s="7" t="s">
        <v>7177</v>
      </c>
      <c r="DB28" s="7" t="s">
        <v>7192</v>
      </c>
      <c r="DC28" s="7" t="s">
        <v>7199</v>
      </c>
    </row>
    <row r="29" spans="1:107" x14ac:dyDescent="0.35">
      <c r="A29" s="2">
        <v>16</v>
      </c>
      <c r="B29" s="5" t="s">
        <v>528</v>
      </c>
      <c r="C29" s="5" t="s">
        <v>352</v>
      </c>
      <c r="D29" s="5" t="s">
        <v>529</v>
      </c>
      <c r="E29" s="5" t="s">
        <v>530</v>
      </c>
      <c r="F29" s="5" t="s">
        <v>531</v>
      </c>
      <c r="G29" s="5" t="s">
        <v>38</v>
      </c>
      <c r="H29" s="5" t="s">
        <v>532</v>
      </c>
      <c r="J29" s="2">
        <v>16</v>
      </c>
      <c r="K29" s="5"/>
      <c r="L29" s="5" t="s">
        <v>448</v>
      </c>
      <c r="M29" s="5" t="s">
        <v>38</v>
      </c>
      <c r="N29" s="5"/>
      <c r="O29" s="5"/>
      <c r="P29" s="5" t="s">
        <v>533</v>
      </c>
      <c r="Q29" s="5" t="s">
        <v>534</v>
      </c>
      <c r="S29" s="2">
        <v>16</v>
      </c>
      <c r="T29" s="5"/>
      <c r="U29" s="5" t="s">
        <v>535</v>
      </c>
      <c r="V29" s="5" t="s">
        <v>536</v>
      </c>
      <c r="W29" s="5" t="s">
        <v>537</v>
      </c>
      <c r="X29" s="5"/>
      <c r="Y29" s="5" t="s">
        <v>538</v>
      </c>
      <c r="Z29" s="5" t="s">
        <v>539</v>
      </c>
      <c r="AB29" s="2">
        <v>16</v>
      </c>
      <c r="AC29" s="5" t="s">
        <v>430</v>
      </c>
      <c r="AD29" s="5"/>
      <c r="AE29" s="5" t="s">
        <v>540</v>
      </c>
      <c r="AF29" s="5" t="s">
        <v>541</v>
      </c>
      <c r="AG29" s="5" t="s">
        <v>505</v>
      </c>
      <c r="AH29" s="5" t="s">
        <v>542</v>
      </c>
      <c r="AI29" s="5" t="s">
        <v>543</v>
      </c>
      <c r="AK29" s="2">
        <v>16</v>
      </c>
      <c r="AL29" s="5" t="s">
        <v>544</v>
      </c>
      <c r="AM29" s="5" t="s">
        <v>545</v>
      </c>
      <c r="AN29" s="5" t="s">
        <v>546</v>
      </c>
      <c r="AO29" s="5" t="s">
        <v>390</v>
      </c>
      <c r="AP29" s="5"/>
      <c r="AQ29" s="5" t="s">
        <v>547</v>
      </c>
      <c r="AR29" s="5" t="s">
        <v>548</v>
      </c>
      <c r="AT29" s="5">
        <v>16</v>
      </c>
      <c r="AU29" s="5" t="s">
        <v>549</v>
      </c>
      <c r="AV29" s="5"/>
      <c r="AW29" s="5" t="s">
        <v>38</v>
      </c>
      <c r="AX29" s="5" t="s">
        <v>550</v>
      </c>
      <c r="AY29" s="5"/>
      <c r="AZ29" s="5" t="s">
        <v>551</v>
      </c>
      <c r="BA29" s="5" t="s">
        <v>552</v>
      </c>
      <c r="BB29" s="1"/>
      <c r="BC29" s="5">
        <v>16</v>
      </c>
      <c r="BD29" s="5" t="s">
        <v>38</v>
      </c>
      <c r="BE29" s="5" t="s">
        <v>553</v>
      </c>
      <c r="BF29" s="5" t="s">
        <v>86</v>
      </c>
      <c r="BG29" s="5" t="s">
        <v>554</v>
      </c>
      <c r="BH29" s="5"/>
      <c r="BI29" s="5" t="s">
        <v>67</v>
      </c>
      <c r="BJ29" s="5"/>
      <c r="BL29" s="5">
        <v>16</v>
      </c>
      <c r="BM29" s="5" t="s">
        <v>555</v>
      </c>
      <c r="BN29" s="5"/>
      <c r="BO29" s="5" t="s">
        <v>556</v>
      </c>
      <c r="BP29" s="5"/>
      <c r="BQ29" s="5"/>
      <c r="BR29" s="5"/>
      <c r="BS29" s="5" t="s">
        <v>557</v>
      </c>
      <c r="BU29" s="5">
        <v>16</v>
      </c>
      <c r="BV29" s="5" t="s">
        <v>558</v>
      </c>
      <c r="BW29" s="5"/>
      <c r="BX29" s="5" t="s">
        <v>559</v>
      </c>
      <c r="BY29" s="5"/>
      <c r="BZ29" s="5" t="s">
        <v>560</v>
      </c>
      <c r="CA29" s="5" t="s">
        <v>561</v>
      </c>
      <c r="CB29" s="5" t="s">
        <v>562</v>
      </c>
      <c r="CD29" s="5">
        <v>16</v>
      </c>
      <c r="CE29" s="5" t="s">
        <v>563</v>
      </c>
      <c r="CF29" s="5"/>
      <c r="CG29" s="5" t="s">
        <v>564</v>
      </c>
      <c r="CH29" s="5" t="s">
        <v>565</v>
      </c>
      <c r="CI29" s="5" t="s">
        <v>566</v>
      </c>
      <c r="CJ29" s="5" t="s">
        <v>567</v>
      </c>
      <c r="CK29" s="5"/>
      <c r="CM29" s="5">
        <v>16</v>
      </c>
      <c r="CN29" s="5" t="s">
        <v>38</v>
      </c>
      <c r="CO29" s="5" t="s">
        <v>6950</v>
      </c>
      <c r="CP29" s="5" t="s">
        <v>6965</v>
      </c>
      <c r="CQ29" s="5" t="s">
        <v>6979</v>
      </c>
      <c r="CR29" s="5" t="s">
        <v>6985</v>
      </c>
      <c r="CS29" s="5" t="s">
        <v>6989</v>
      </c>
      <c r="CT29" s="5"/>
      <c r="CV29" s="5">
        <v>16</v>
      </c>
      <c r="CW29" s="5"/>
      <c r="CX29" s="5" t="s">
        <v>7155</v>
      </c>
      <c r="CY29" s="5" t="s">
        <v>7163</v>
      </c>
      <c r="CZ29" s="5" t="s">
        <v>349</v>
      </c>
      <c r="DA29" s="5" t="s">
        <v>7176</v>
      </c>
      <c r="DB29" s="5"/>
      <c r="DC29" s="5" t="s">
        <v>7186</v>
      </c>
    </row>
    <row r="30" spans="1:107" x14ac:dyDescent="0.35">
      <c r="A30" s="2"/>
      <c r="B30" s="5" t="s">
        <v>568</v>
      </c>
      <c r="C30" s="5" t="s">
        <v>569</v>
      </c>
      <c r="D30" s="5" t="s">
        <v>570</v>
      </c>
      <c r="E30" s="5" t="s">
        <v>571</v>
      </c>
      <c r="F30" s="5"/>
      <c r="G30" s="5"/>
      <c r="H30" s="5" t="s">
        <v>130</v>
      </c>
      <c r="J30" s="2"/>
      <c r="K30" s="5" t="s">
        <v>572</v>
      </c>
      <c r="L30" s="5" t="s">
        <v>505</v>
      </c>
      <c r="M30" s="5" t="s">
        <v>573</v>
      </c>
      <c r="N30" s="5"/>
      <c r="O30" s="5" t="s">
        <v>574</v>
      </c>
      <c r="P30" s="5"/>
      <c r="Q30" s="5"/>
      <c r="S30" s="2"/>
      <c r="T30" s="5"/>
      <c r="U30" s="5" t="s">
        <v>575</v>
      </c>
      <c r="V30" s="5" t="s">
        <v>576</v>
      </c>
      <c r="W30" s="5"/>
      <c r="X30" s="5" t="s">
        <v>577</v>
      </c>
      <c r="Y30" s="5" t="s">
        <v>578</v>
      </c>
      <c r="Z30" s="5" t="s">
        <v>579</v>
      </c>
      <c r="AB30" s="2"/>
      <c r="AC30" s="5" t="s">
        <v>580</v>
      </c>
      <c r="AD30" s="5" t="s">
        <v>137</v>
      </c>
      <c r="AE30" s="5" t="s">
        <v>581</v>
      </c>
      <c r="AF30" s="5"/>
      <c r="AG30" s="5"/>
      <c r="AH30" s="5" t="s">
        <v>582</v>
      </c>
      <c r="AI30" s="5"/>
      <c r="AK30" s="2"/>
      <c r="AL30" s="5"/>
      <c r="AM30" s="5" t="s">
        <v>583</v>
      </c>
      <c r="AN30" s="5"/>
      <c r="AO30" s="5" t="s">
        <v>584</v>
      </c>
      <c r="AP30" s="5" t="s">
        <v>585</v>
      </c>
      <c r="AQ30" s="5" t="s">
        <v>586</v>
      </c>
      <c r="AR30" s="5" t="s">
        <v>587</v>
      </c>
      <c r="AT30" s="5"/>
      <c r="AU30" s="5" t="s">
        <v>588</v>
      </c>
      <c r="AV30" s="5" t="s">
        <v>589</v>
      </c>
      <c r="AW30" s="5"/>
      <c r="AX30" s="5" t="s">
        <v>590</v>
      </c>
      <c r="AY30" s="5" t="s">
        <v>591</v>
      </c>
      <c r="AZ30" s="5"/>
      <c r="BA30" s="5" t="s">
        <v>592</v>
      </c>
      <c r="BC30" s="5"/>
      <c r="BD30" s="5"/>
      <c r="BE30" s="5" t="s">
        <v>593</v>
      </c>
      <c r="BF30" s="5"/>
      <c r="BG30" s="5" t="s">
        <v>594</v>
      </c>
      <c r="BH30" s="5" t="s">
        <v>595</v>
      </c>
      <c r="BI30" s="5"/>
      <c r="BJ30" s="5"/>
      <c r="BL30" s="5"/>
      <c r="BM30" s="5"/>
      <c r="BN30" s="5" t="s">
        <v>596</v>
      </c>
      <c r="BO30" s="5" t="s">
        <v>597</v>
      </c>
      <c r="BP30" s="5" t="s">
        <v>598</v>
      </c>
      <c r="BQ30" s="5"/>
      <c r="BR30" s="5"/>
      <c r="BS30" s="5"/>
      <c r="BU30" s="5"/>
      <c r="BV30" s="5"/>
      <c r="BW30" s="5"/>
      <c r="BX30" s="5"/>
      <c r="BY30" s="5" t="s">
        <v>599</v>
      </c>
      <c r="BZ30" s="5"/>
      <c r="CA30" s="5" t="s">
        <v>67</v>
      </c>
      <c r="CB30" s="5"/>
      <c r="CD30" s="5"/>
      <c r="CE30" s="5"/>
      <c r="CF30" s="5" t="s">
        <v>600</v>
      </c>
      <c r="CG30" s="5" t="s">
        <v>601</v>
      </c>
      <c r="CH30" s="5"/>
      <c r="CI30" s="5"/>
      <c r="CJ30" s="5" t="s">
        <v>602</v>
      </c>
      <c r="CK30" s="5"/>
      <c r="CM30" s="5"/>
      <c r="CN30" s="5" t="s">
        <v>6961</v>
      </c>
      <c r="CO30" s="5" t="s">
        <v>6963</v>
      </c>
      <c r="CP30" s="5" t="s">
        <v>1646</v>
      </c>
      <c r="CQ30" s="5"/>
      <c r="CR30" s="5" t="s">
        <v>6975</v>
      </c>
      <c r="CS30" s="5" t="s">
        <v>6994</v>
      </c>
      <c r="CT30" s="5" t="s">
        <v>1849</v>
      </c>
      <c r="CV30" s="5"/>
      <c r="CW30" s="5"/>
      <c r="CX30" s="5"/>
      <c r="CY30" s="5"/>
      <c r="CZ30" s="5" t="s">
        <v>7159</v>
      </c>
      <c r="DA30" s="5"/>
      <c r="DB30" s="5" t="s">
        <v>7193</v>
      </c>
      <c r="DC30" s="5" t="s">
        <v>7201</v>
      </c>
    </row>
    <row r="31" spans="1:107" x14ac:dyDescent="0.35">
      <c r="A31" s="3">
        <v>18</v>
      </c>
      <c r="B31" s="4"/>
      <c r="C31" s="4"/>
      <c r="D31" s="4" t="s">
        <v>223</v>
      </c>
      <c r="E31" s="4"/>
      <c r="F31" s="4"/>
      <c r="G31" s="4"/>
      <c r="H31" s="4"/>
      <c r="J31" s="3">
        <v>18</v>
      </c>
      <c r="K31" s="8" t="s">
        <v>603</v>
      </c>
      <c r="L31" s="4"/>
      <c r="M31" s="4" t="s">
        <v>223</v>
      </c>
      <c r="N31" s="4"/>
      <c r="O31" s="4" t="s">
        <v>604</v>
      </c>
      <c r="P31" s="4" t="s">
        <v>605</v>
      </c>
      <c r="Q31" s="4" t="s">
        <v>606</v>
      </c>
      <c r="S31" s="3">
        <v>18</v>
      </c>
      <c r="T31" s="4"/>
      <c r="U31" s="4"/>
      <c r="V31" s="4"/>
      <c r="W31" s="4"/>
      <c r="X31" s="4" t="s">
        <v>505</v>
      </c>
      <c r="Y31" s="4"/>
      <c r="Z31" s="4" t="s">
        <v>607</v>
      </c>
      <c r="AB31" s="3">
        <v>18</v>
      </c>
      <c r="AC31" s="4"/>
      <c r="AD31" s="4"/>
      <c r="AE31" s="4" t="s">
        <v>608</v>
      </c>
      <c r="AF31" s="4"/>
      <c r="AG31" s="4" t="s">
        <v>67</v>
      </c>
      <c r="AH31" s="4" t="s">
        <v>609</v>
      </c>
      <c r="AI31" s="4" t="s">
        <v>610</v>
      </c>
      <c r="AK31" s="3">
        <v>18</v>
      </c>
      <c r="AL31" s="4" t="s">
        <v>611</v>
      </c>
      <c r="AM31" s="4" t="s">
        <v>612</v>
      </c>
      <c r="AN31" s="4" t="s">
        <v>613</v>
      </c>
      <c r="AO31" s="4" t="s">
        <v>614</v>
      </c>
      <c r="AP31" s="4" t="s">
        <v>615</v>
      </c>
      <c r="AQ31" s="4"/>
      <c r="AR31" s="4" t="s">
        <v>616</v>
      </c>
      <c r="AT31" s="4">
        <v>18</v>
      </c>
      <c r="AU31" s="4" t="s">
        <v>617</v>
      </c>
      <c r="AV31" s="4" t="s">
        <v>618</v>
      </c>
      <c r="AW31" s="4" t="s">
        <v>223</v>
      </c>
      <c r="AX31" s="4" t="s">
        <v>619</v>
      </c>
      <c r="AY31" s="4" t="s">
        <v>620</v>
      </c>
      <c r="AZ31" s="4"/>
      <c r="BA31" s="4" t="s">
        <v>514</v>
      </c>
      <c r="BC31" s="4">
        <v>18</v>
      </c>
      <c r="BD31" s="4"/>
      <c r="BE31" s="4"/>
      <c r="BF31" s="4" t="s">
        <v>621</v>
      </c>
      <c r="BG31" s="4" t="s">
        <v>622</v>
      </c>
      <c r="BH31" s="4"/>
      <c r="BI31" s="4"/>
      <c r="BJ31" s="4"/>
      <c r="BL31" s="4">
        <v>18</v>
      </c>
      <c r="BM31" s="4"/>
      <c r="BN31" s="4"/>
      <c r="BO31" s="4"/>
      <c r="BP31" s="4"/>
      <c r="BQ31" s="4"/>
      <c r="BR31" s="4"/>
      <c r="BS31" s="4"/>
      <c r="BU31" s="4">
        <v>18</v>
      </c>
      <c r="BV31" s="4"/>
      <c r="BW31" s="4" t="s">
        <v>623</v>
      </c>
      <c r="BX31" s="4" t="s">
        <v>624</v>
      </c>
      <c r="BY31" s="4" t="s">
        <v>623</v>
      </c>
      <c r="BZ31" s="4" t="s">
        <v>67</v>
      </c>
      <c r="CA31" s="4" t="s">
        <v>625</v>
      </c>
      <c r="CB31" s="4"/>
      <c r="CD31" s="4">
        <v>18</v>
      </c>
      <c r="CE31" s="4" t="s">
        <v>626</v>
      </c>
      <c r="CF31" s="4"/>
      <c r="CG31" s="4" t="s">
        <v>223</v>
      </c>
      <c r="CH31" s="4" t="s">
        <v>627</v>
      </c>
      <c r="CI31" s="4" t="s">
        <v>628</v>
      </c>
      <c r="CJ31" s="4" t="s">
        <v>629</v>
      </c>
      <c r="CK31" s="4"/>
      <c r="CM31" s="4">
        <v>18</v>
      </c>
      <c r="CN31" s="4" t="s">
        <v>6956</v>
      </c>
      <c r="CO31" s="4"/>
      <c r="CP31" s="4" t="s">
        <v>223</v>
      </c>
      <c r="CQ31" s="4" t="s">
        <v>6981</v>
      </c>
      <c r="CR31" s="4"/>
      <c r="CS31" s="4"/>
      <c r="CT31" s="4"/>
      <c r="CV31" s="4">
        <v>18</v>
      </c>
      <c r="CW31" s="4"/>
      <c r="CX31" s="4" t="s">
        <v>150</v>
      </c>
      <c r="CY31" s="4" t="s">
        <v>223</v>
      </c>
      <c r="CZ31" s="4" t="s">
        <v>7172</v>
      </c>
      <c r="DA31" s="4" t="s">
        <v>7178</v>
      </c>
      <c r="DB31" s="4" t="s">
        <v>7194</v>
      </c>
      <c r="DC31" s="4" t="s">
        <v>7187</v>
      </c>
    </row>
    <row r="32" spans="1:107" x14ac:dyDescent="0.35">
      <c r="A32" s="6"/>
      <c r="B32" s="7"/>
      <c r="C32" s="7"/>
      <c r="D32" s="7"/>
      <c r="E32" s="7"/>
      <c r="F32" s="7"/>
      <c r="G32" s="7"/>
      <c r="H32" s="7" t="s">
        <v>630</v>
      </c>
      <c r="J32" s="6"/>
      <c r="K32" s="7"/>
      <c r="L32" s="7"/>
      <c r="M32" s="7"/>
      <c r="N32" s="7" t="s">
        <v>631</v>
      </c>
      <c r="O32" s="7"/>
      <c r="P32" s="7" t="s">
        <v>632</v>
      </c>
      <c r="Q32" s="7"/>
      <c r="S32" s="6"/>
      <c r="T32" s="7"/>
      <c r="U32" s="7" t="s">
        <v>67</v>
      </c>
      <c r="V32" s="7" t="s">
        <v>633</v>
      </c>
      <c r="W32" s="7"/>
      <c r="X32" s="7" t="s">
        <v>634</v>
      </c>
      <c r="Y32" s="7"/>
      <c r="Z32" s="7"/>
      <c r="AB32" s="6"/>
      <c r="AC32" s="7"/>
      <c r="AD32" s="7"/>
      <c r="AE32" s="7"/>
      <c r="AF32" s="7"/>
      <c r="AG32" s="7" t="s">
        <v>635</v>
      </c>
      <c r="AH32" s="7" t="s">
        <v>636</v>
      </c>
      <c r="AI32" s="7" t="s">
        <v>637</v>
      </c>
      <c r="AK32" s="6"/>
      <c r="AL32" s="7" t="s">
        <v>638</v>
      </c>
      <c r="AM32" s="7" t="s">
        <v>638</v>
      </c>
      <c r="AN32" s="7" t="s">
        <v>638</v>
      </c>
      <c r="AO32" s="7" t="s">
        <v>639</v>
      </c>
      <c r="AP32" s="7"/>
      <c r="AQ32" s="7" t="s">
        <v>640</v>
      </c>
      <c r="AR32" s="7" t="s">
        <v>641</v>
      </c>
      <c r="AT32" s="7"/>
      <c r="AU32" s="7" t="s">
        <v>642</v>
      </c>
      <c r="AV32" s="7"/>
      <c r="AW32" s="7"/>
      <c r="AX32" s="7" t="s">
        <v>643</v>
      </c>
      <c r="AY32" s="7"/>
      <c r="AZ32" s="7" t="s">
        <v>644</v>
      </c>
      <c r="BA32" s="7" t="s">
        <v>645</v>
      </c>
      <c r="BC32" s="7"/>
      <c r="BD32" s="7"/>
      <c r="BE32" s="7" t="s">
        <v>67</v>
      </c>
      <c r="BF32" s="7"/>
      <c r="BG32" s="7"/>
      <c r="BH32" s="7"/>
      <c r="BI32" s="7"/>
      <c r="BJ32" s="7" t="s">
        <v>646</v>
      </c>
      <c r="BL32" s="7"/>
      <c r="BM32" s="7" t="s">
        <v>647</v>
      </c>
      <c r="BN32" s="7" t="s">
        <v>648</v>
      </c>
      <c r="BO32" s="7" t="s">
        <v>648</v>
      </c>
      <c r="BP32" s="7" t="s">
        <v>649</v>
      </c>
      <c r="BQ32" s="7" t="s">
        <v>649</v>
      </c>
      <c r="BR32" s="7" t="s">
        <v>650</v>
      </c>
      <c r="BS32" s="7" t="s">
        <v>649</v>
      </c>
      <c r="BU32" s="7"/>
      <c r="BV32" s="7"/>
      <c r="BW32" s="7" t="s">
        <v>624</v>
      </c>
      <c r="BX32" s="7" t="s">
        <v>651</v>
      </c>
      <c r="BY32" s="7" t="s">
        <v>652</v>
      </c>
      <c r="BZ32" s="7" t="s">
        <v>653</v>
      </c>
      <c r="CA32" s="7"/>
      <c r="CB32" s="7" t="s">
        <v>624</v>
      </c>
      <c r="CD32" s="7"/>
      <c r="CE32" s="7"/>
      <c r="CF32" s="7" t="s">
        <v>654</v>
      </c>
      <c r="CG32" s="7"/>
      <c r="CH32" s="7" t="s">
        <v>655</v>
      </c>
      <c r="CI32" s="7"/>
      <c r="CJ32" s="7"/>
      <c r="CK32" s="7"/>
      <c r="CM32" s="7"/>
      <c r="CN32" s="7"/>
      <c r="CO32" s="7" t="s">
        <v>654</v>
      </c>
      <c r="CP32" s="7" t="s">
        <v>6976</v>
      </c>
      <c r="CQ32" s="7" t="s">
        <v>1076</v>
      </c>
      <c r="CR32" s="7" t="s">
        <v>6986</v>
      </c>
      <c r="CS32" s="7" t="s">
        <v>6990</v>
      </c>
      <c r="CT32" s="7" t="s">
        <v>1068</v>
      </c>
      <c r="CV32" s="7"/>
      <c r="CW32" s="7" t="s">
        <v>7156</v>
      </c>
      <c r="CX32" s="7" t="s">
        <v>7144</v>
      </c>
      <c r="CY32" s="7"/>
      <c r="CZ32" s="7" t="s">
        <v>7158</v>
      </c>
      <c r="DA32" s="7" t="s">
        <v>7200</v>
      </c>
      <c r="DB32" s="7"/>
      <c r="DC32" s="7" t="s">
        <v>7190</v>
      </c>
    </row>
    <row r="33" spans="1:107" x14ac:dyDescent="0.35">
      <c r="A33" s="2">
        <v>20</v>
      </c>
      <c r="B33" s="5" t="s">
        <v>656</v>
      </c>
      <c r="C33" s="5"/>
      <c r="D33" s="5"/>
      <c r="E33" s="5"/>
      <c r="F33" s="5"/>
      <c r="G33" s="5"/>
      <c r="H33" s="5" t="s">
        <v>102</v>
      </c>
      <c r="J33" s="2">
        <v>20</v>
      </c>
      <c r="K33" s="5"/>
      <c r="L33" s="5"/>
      <c r="M33" s="5"/>
      <c r="N33" s="5"/>
      <c r="O33" s="5"/>
      <c r="P33" s="5" t="s">
        <v>657</v>
      </c>
      <c r="Q33" s="5" t="s">
        <v>7402</v>
      </c>
      <c r="S33" s="2">
        <v>20</v>
      </c>
      <c r="T33" s="5"/>
      <c r="U33" s="5" t="s">
        <v>658</v>
      </c>
      <c r="V33" s="5" t="s">
        <v>111</v>
      </c>
      <c r="W33" s="5"/>
      <c r="X33" s="5" t="s">
        <v>659</v>
      </c>
      <c r="Y33" s="5"/>
      <c r="Z33" s="5"/>
      <c r="AB33" s="2">
        <v>20</v>
      </c>
      <c r="AC33" s="5" t="s">
        <v>660</v>
      </c>
      <c r="AD33" s="5" t="s">
        <v>660</v>
      </c>
      <c r="AE33" s="5"/>
      <c r="AF33" s="5"/>
      <c r="AG33" s="5"/>
      <c r="AH33" s="5"/>
      <c r="AI33" s="5"/>
      <c r="AK33" s="2">
        <v>20</v>
      </c>
      <c r="AL33" s="5" t="s">
        <v>661</v>
      </c>
      <c r="AM33" s="5" t="s">
        <v>662</v>
      </c>
      <c r="AN33" s="5" t="s">
        <v>663</v>
      </c>
      <c r="AO33" s="5" t="s">
        <v>664</v>
      </c>
      <c r="AP33" s="5" t="s">
        <v>665</v>
      </c>
      <c r="AQ33" s="5" t="s">
        <v>666</v>
      </c>
      <c r="AR33" s="5" t="s">
        <v>667</v>
      </c>
      <c r="AT33" s="5">
        <v>20</v>
      </c>
      <c r="AU33" s="5"/>
      <c r="AV33" s="5"/>
      <c r="AW33" s="5"/>
      <c r="AX33" s="5" t="s">
        <v>668</v>
      </c>
      <c r="AY33" s="5"/>
      <c r="AZ33" s="5" t="s">
        <v>669</v>
      </c>
      <c r="BA33" s="5" t="s">
        <v>669</v>
      </c>
      <c r="BC33" s="5">
        <v>20</v>
      </c>
      <c r="BD33" s="5"/>
      <c r="BE33" s="5" t="s">
        <v>670</v>
      </c>
      <c r="BF33" s="5" t="s">
        <v>671</v>
      </c>
      <c r="BG33" s="5"/>
      <c r="BH33" s="5"/>
      <c r="BI33" s="5"/>
      <c r="BJ33" s="5" t="s">
        <v>672</v>
      </c>
      <c r="BL33" s="5">
        <v>20</v>
      </c>
      <c r="BM33" s="5" t="s">
        <v>255</v>
      </c>
      <c r="BN33" s="5"/>
      <c r="BO33" s="5"/>
      <c r="BP33" s="5"/>
      <c r="BQ33" s="5"/>
      <c r="BR33" s="5"/>
      <c r="BS33" s="5"/>
      <c r="BU33" s="5">
        <v>20</v>
      </c>
      <c r="BV33" s="5"/>
      <c r="BW33" s="5" t="s">
        <v>673</v>
      </c>
      <c r="BX33" s="5" t="s">
        <v>674</v>
      </c>
      <c r="BY33" s="5" t="s">
        <v>675</v>
      </c>
      <c r="BZ33" s="5" t="s">
        <v>676</v>
      </c>
      <c r="CA33" s="5" t="s">
        <v>677</v>
      </c>
      <c r="CB33" s="5" t="s">
        <v>678</v>
      </c>
      <c r="CD33" s="5">
        <v>20</v>
      </c>
      <c r="CE33" s="5"/>
      <c r="CF33" s="5"/>
      <c r="CG33" s="5"/>
      <c r="CH33" s="5"/>
      <c r="CI33" s="5"/>
      <c r="CJ33" s="5"/>
      <c r="CK33" s="5"/>
      <c r="CM33" s="5">
        <v>20</v>
      </c>
      <c r="CN33" s="5" t="s">
        <v>172</v>
      </c>
      <c r="CO33" s="5" t="s">
        <v>6957</v>
      </c>
      <c r="CP33" s="5" t="s">
        <v>6971</v>
      </c>
      <c r="CQ33" s="5" t="s">
        <v>6974</v>
      </c>
      <c r="CR33" s="5" t="s">
        <v>6987</v>
      </c>
      <c r="CS33" s="5" t="s">
        <v>6991</v>
      </c>
      <c r="CT33" s="5"/>
      <c r="CV33" s="5">
        <v>20</v>
      </c>
      <c r="CW33" s="5" t="s">
        <v>654</v>
      </c>
      <c r="CX33" s="5"/>
      <c r="CY33" s="5" t="s">
        <v>7161</v>
      </c>
      <c r="CZ33" s="5"/>
      <c r="DA33" s="5" t="s">
        <v>7145</v>
      </c>
      <c r="DB33" s="5" t="s">
        <v>7195</v>
      </c>
      <c r="DC33" s="5" t="s">
        <v>7189</v>
      </c>
    </row>
    <row r="34" spans="1:107" x14ac:dyDescent="0.35">
      <c r="A34" s="6"/>
      <c r="B34" s="7"/>
      <c r="C34" s="7"/>
      <c r="D34" s="7" t="s">
        <v>679</v>
      </c>
      <c r="E34" s="7"/>
      <c r="F34" s="7"/>
      <c r="G34" s="7"/>
      <c r="H34" s="7" t="s">
        <v>532</v>
      </c>
      <c r="J34" s="6"/>
      <c r="K34" s="7"/>
      <c r="L34" s="7"/>
      <c r="M34" s="7"/>
      <c r="N34" s="7"/>
      <c r="O34" s="7"/>
      <c r="P34" s="7" t="s">
        <v>680</v>
      </c>
      <c r="Q34" s="7"/>
      <c r="S34" s="6"/>
      <c r="T34" s="7"/>
      <c r="U34" s="7" t="s">
        <v>681</v>
      </c>
      <c r="V34" s="7" t="s">
        <v>682</v>
      </c>
      <c r="W34" s="7"/>
      <c r="X34" s="7"/>
      <c r="Y34" s="7"/>
      <c r="Z34" s="7"/>
      <c r="AB34" s="6"/>
      <c r="AC34" s="7" t="s">
        <v>683</v>
      </c>
      <c r="AD34" s="7" t="s">
        <v>684</v>
      </c>
      <c r="AE34" s="7"/>
      <c r="AF34" s="7"/>
      <c r="AG34" s="7"/>
      <c r="AH34" s="7"/>
      <c r="AI34" s="7"/>
      <c r="AK34" s="6"/>
      <c r="AL34" s="7" t="s">
        <v>685</v>
      </c>
      <c r="AM34" s="7"/>
      <c r="AN34" s="7" t="s">
        <v>686</v>
      </c>
      <c r="AO34" s="7" t="s">
        <v>662</v>
      </c>
      <c r="AP34" s="7"/>
      <c r="AQ34" s="7" t="s">
        <v>137</v>
      </c>
      <c r="AR34" s="7" t="s">
        <v>687</v>
      </c>
      <c r="AT34" s="7"/>
      <c r="AU34" s="7"/>
      <c r="AV34" s="7"/>
      <c r="AW34" s="7"/>
      <c r="AX34" s="7"/>
      <c r="AY34" s="7"/>
      <c r="AZ34" s="7" t="s">
        <v>688</v>
      </c>
      <c r="BA34" s="7"/>
      <c r="BC34" s="7"/>
      <c r="BD34" s="7"/>
      <c r="BE34" s="7" t="s">
        <v>308</v>
      </c>
      <c r="BF34" s="7" t="s">
        <v>689</v>
      </c>
      <c r="BG34" s="7"/>
      <c r="BH34" s="7"/>
      <c r="BI34" s="7"/>
      <c r="BJ34" s="7" t="s">
        <v>690</v>
      </c>
      <c r="BL34" s="7"/>
      <c r="BM34" s="7" t="s">
        <v>691</v>
      </c>
      <c r="BN34" s="7"/>
      <c r="BO34" s="7"/>
      <c r="BP34" s="7"/>
      <c r="BQ34" s="7"/>
      <c r="BR34" s="7"/>
      <c r="BS34" s="7"/>
      <c r="BU34" s="7"/>
      <c r="BV34" s="7"/>
      <c r="BW34" s="7"/>
      <c r="BX34" s="7"/>
      <c r="BY34" s="7"/>
      <c r="BZ34" s="7" t="s">
        <v>692</v>
      </c>
      <c r="CA34" s="7" t="s">
        <v>693</v>
      </c>
      <c r="CB34" s="7" t="s">
        <v>694</v>
      </c>
      <c r="CD34" s="7"/>
      <c r="CE34" s="7"/>
      <c r="CF34" s="7"/>
      <c r="CG34" s="7"/>
      <c r="CH34" s="7" t="s">
        <v>695</v>
      </c>
      <c r="CI34" s="7" t="s">
        <v>696</v>
      </c>
      <c r="CJ34" s="7"/>
      <c r="CK34" s="7"/>
      <c r="CM34" s="7"/>
      <c r="CN34" s="7"/>
      <c r="CO34" s="7" t="s">
        <v>6958</v>
      </c>
      <c r="CP34" s="7"/>
      <c r="CQ34" s="7" t="s">
        <v>6980</v>
      </c>
      <c r="CR34" s="7"/>
      <c r="CS34" s="7" t="s">
        <v>1974</v>
      </c>
      <c r="CT34" s="7"/>
      <c r="CV34" s="7"/>
      <c r="CW34" s="7"/>
      <c r="CX34" s="7"/>
      <c r="CY34" s="7" t="s">
        <v>7162</v>
      </c>
      <c r="CZ34" s="7"/>
      <c r="DA34" s="7"/>
      <c r="DB34" s="7"/>
      <c r="DC34" s="7" t="s">
        <v>7188</v>
      </c>
    </row>
    <row r="36" spans="1:107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B37" s="2">
        <f>H20+1</f>
        <v>13</v>
      </c>
      <c r="C37" s="2">
        <f t="shared" ref="C37:H37" si="14">B37+1</f>
        <v>14</v>
      </c>
      <c r="D37" s="2">
        <f t="shared" si="14"/>
        <v>15</v>
      </c>
      <c r="E37" s="2">
        <f t="shared" si="14"/>
        <v>16</v>
      </c>
      <c r="F37" s="2">
        <f t="shared" si="14"/>
        <v>17</v>
      </c>
      <c r="G37" s="2">
        <f t="shared" si="14"/>
        <v>18</v>
      </c>
      <c r="H37" s="2">
        <f t="shared" si="14"/>
        <v>19</v>
      </c>
      <c r="K37" s="2">
        <f>Q20+1</f>
        <v>10</v>
      </c>
      <c r="L37" s="2">
        <f t="shared" ref="L37:Q37" si="15">K37+1</f>
        <v>11</v>
      </c>
      <c r="M37" s="2">
        <f t="shared" si="15"/>
        <v>12</v>
      </c>
      <c r="N37" s="2">
        <f t="shared" si="15"/>
        <v>13</v>
      </c>
      <c r="O37" s="2">
        <f t="shared" si="15"/>
        <v>14</v>
      </c>
      <c r="P37" s="2">
        <f t="shared" si="15"/>
        <v>15</v>
      </c>
      <c r="Q37" s="2">
        <f t="shared" si="15"/>
        <v>16</v>
      </c>
      <c r="T37" s="2">
        <f>Z20+1</f>
        <v>10</v>
      </c>
      <c r="U37" s="2">
        <f t="shared" ref="U37:Z37" si="16">T37+1</f>
        <v>11</v>
      </c>
      <c r="V37" s="2">
        <f t="shared" si="16"/>
        <v>12</v>
      </c>
      <c r="W37" s="2">
        <f t="shared" si="16"/>
        <v>13</v>
      </c>
      <c r="X37" s="2">
        <f t="shared" si="16"/>
        <v>14</v>
      </c>
      <c r="Y37" s="2">
        <f t="shared" si="16"/>
        <v>15</v>
      </c>
      <c r="Z37" s="2">
        <f t="shared" si="16"/>
        <v>16</v>
      </c>
      <c r="AC37" s="2">
        <f>AI20+1</f>
        <v>14</v>
      </c>
      <c r="AD37" s="2">
        <f t="shared" ref="AD37:AI37" si="17">AC37+1</f>
        <v>15</v>
      </c>
      <c r="AE37" s="2">
        <f t="shared" si="17"/>
        <v>16</v>
      </c>
      <c r="AF37" s="2">
        <f t="shared" si="17"/>
        <v>17</v>
      </c>
      <c r="AG37" s="2">
        <f t="shared" si="17"/>
        <v>18</v>
      </c>
      <c r="AH37" s="2">
        <f t="shared" si="17"/>
        <v>19</v>
      </c>
      <c r="AI37" s="2">
        <f t="shared" si="17"/>
        <v>20</v>
      </c>
      <c r="AL37" s="2">
        <f>AR20+1</f>
        <v>12</v>
      </c>
      <c r="AM37" s="2">
        <f t="shared" ref="AM37:AR37" si="18">AL37+1</f>
        <v>13</v>
      </c>
      <c r="AN37" s="2">
        <f t="shared" si="18"/>
        <v>14</v>
      </c>
      <c r="AO37" s="2">
        <f t="shared" si="18"/>
        <v>15</v>
      </c>
      <c r="AP37" s="2">
        <f t="shared" si="18"/>
        <v>16</v>
      </c>
      <c r="AQ37" s="2">
        <f t="shared" si="18"/>
        <v>17</v>
      </c>
      <c r="AR37" s="2">
        <f t="shared" si="18"/>
        <v>18</v>
      </c>
      <c r="AU37" s="2">
        <f>BA20+1</f>
        <v>9</v>
      </c>
      <c r="AV37" s="2">
        <f t="shared" ref="AV37:BA37" si="19">AU37+1</f>
        <v>10</v>
      </c>
      <c r="AW37" s="2">
        <f t="shared" si="19"/>
        <v>11</v>
      </c>
      <c r="AX37" s="2">
        <f t="shared" si="19"/>
        <v>12</v>
      </c>
      <c r="AY37" s="2">
        <f t="shared" si="19"/>
        <v>13</v>
      </c>
      <c r="AZ37" s="2">
        <f t="shared" si="19"/>
        <v>14</v>
      </c>
      <c r="BA37" s="2">
        <f t="shared" si="19"/>
        <v>15</v>
      </c>
      <c r="BD37" s="2">
        <f>BJ20+1</f>
        <v>14</v>
      </c>
      <c r="BE37" s="2">
        <f t="shared" ref="BE37:BJ37" si="20">BD37+1</f>
        <v>15</v>
      </c>
      <c r="BF37" s="2">
        <f t="shared" si="20"/>
        <v>16</v>
      </c>
      <c r="BG37" s="2">
        <f t="shared" si="20"/>
        <v>17</v>
      </c>
      <c r="BH37" s="2">
        <f t="shared" si="20"/>
        <v>18</v>
      </c>
      <c r="BI37" s="2">
        <f t="shared" si="20"/>
        <v>19</v>
      </c>
      <c r="BJ37" s="2">
        <f t="shared" si="20"/>
        <v>20</v>
      </c>
      <c r="BM37" s="2">
        <f>BS20+1</f>
        <v>11</v>
      </c>
      <c r="BN37" s="2">
        <f t="shared" ref="BN37:BS37" si="21">BM37+1</f>
        <v>12</v>
      </c>
      <c r="BO37" s="2">
        <f t="shared" si="21"/>
        <v>13</v>
      </c>
      <c r="BP37" s="2">
        <f t="shared" si="21"/>
        <v>14</v>
      </c>
      <c r="BQ37" s="2">
        <f t="shared" si="21"/>
        <v>15</v>
      </c>
      <c r="BR37" s="2">
        <f t="shared" si="21"/>
        <v>16</v>
      </c>
      <c r="BS37" s="2">
        <f t="shared" si="21"/>
        <v>17</v>
      </c>
      <c r="BV37" s="2">
        <f>CB20+1</f>
        <v>15</v>
      </c>
      <c r="BW37" s="2">
        <f t="shared" ref="BW37:CB37" si="22">BV37+1</f>
        <v>16</v>
      </c>
      <c r="BX37" s="2">
        <f t="shared" si="22"/>
        <v>17</v>
      </c>
      <c r="BY37" s="2">
        <f t="shared" si="22"/>
        <v>18</v>
      </c>
      <c r="BZ37" s="2">
        <f t="shared" si="22"/>
        <v>19</v>
      </c>
      <c r="CA37" s="2">
        <f t="shared" si="22"/>
        <v>20</v>
      </c>
      <c r="CB37" s="2">
        <f t="shared" si="22"/>
        <v>21</v>
      </c>
      <c r="CE37" s="2">
        <f>CK20+1</f>
        <v>13</v>
      </c>
      <c r="CF37" s="2">
        <f t="shared" ref="CF37:CK37" si="23">CE37+1</f>
        <v>14</v>
      </c>
      <c r="CG37" s="2">
        <f t="shared" si="23"/>
        <v>15</v>
      </c>
      <c r="CH37" s="2">
        <f t="shared" si="23"/>
        <v>16</v>
      </c>
      <c r="CI37" s="2">
        <f t="shared" si="23"/>
        <v>17</v>
      </c>
      <c r="CJ37" s="2">
        <f t="shared" si="23"/>
        <v>18</v>
      </c>
      <c r="CK37" s="2">
        <f t="shared" si="23"/>
        <v>19</v>
      </c>
      <c r="CN37" s="2">
        <f>CT20+1</f>
        <v>10</v>
      </c>
      <c r="CO37" s="2">
        <f t="shared" ref="CO37:CT37" si="24">CN37+1</f>
        <v>11</v>
      </c>
      <c r="CP37" s="2">
        <f t="shared" si="24"/>
        <v>12</v>
      </c>
      <c r="CQ37" s="2">
        <f t="shared" si="24"/>
        <v>13</v>
      </c>
      <c r="CR37" s="2">
        <f t="shared" si="24"/>
        <v>14</v>
      </c>
      <c r="CS37" s="2">
        <f t="shared" si="24"/>
        <v>15</v>
      </c>
      <c r="CT37" s="2">
        <f t="shared" si="24"/>
        <v>16</v>
      </c>
      <c r="CW37" s="2">
        <f>DC20+1</f>
        <v>15</v>
      </c>
      <c r="CX37" s="2">
        <f t="shared" ref="CX37:DC37" si="25">CW37+1</f>
        <v>16</v>
      </c>
      <c r="CY37" s="2">
        <f t="shared" si="25"/>
        <v>17</v>
      </c>
      <c r="CZ37" s="2">
        <f t="shared" si="25"/>
        <v>18</v>
      </c>
      <c r="DA37" s="2">
        <f t="shared" si="25"/>
        <v>19</v>
      </c>
      <c r="DB37" s="2">
        <f t="shared" si="25"/>
        <v>20</v>
      </c>
      <c r="DC37" s="2">
        <f t="shared" si="25"/>
        <v>21</v>
      </c>
    </row>
    <row r="38" spans="1:107" x14ac:dyDescent="0.35">
      <c r="A38" s="3">
        <v>8</v>
      </c>
      <c r="B38" s="4"/>
      <c r="C38" s="4"/>
      <c r="D38" s="4"/>
      <c r="E38" s="4" t="s">
        <v>19</v>
      </c>
      <c r="F38" s="4"/>
      <c r="G38" s="4"/>
      <c r="H38" s="4"/>
      <c r="J38" s="3">
        <v>8</v>
      </c>
      <c r="K38" s="4"/>
      <c r="L38" s="4"/>
      <c r="M38" s="4"/>
      <c r="N38" s="4" t="s">
        <v>19</v>
      </c>
      <c r="O38" s="4" t="s">
        <v>697</v>
      </c>
      <c r="P38" s="4"/>
      <c r="Q38" s="4"/>
      <c r="S38" s="3">
        <v>8</v>
      </c>
      <c r="T38" s="4"/>
      <c r="U38" s="4"/>
      <c r="V38" s="4"/>
      <c r="W38" s="4" t="s">
        <v>698</v>
      </c>
      <c r="X38" s="4"/>
      <c r="Y38" s="4"/>
      <c r="Z38" s="4"/>
      <c r="AB38" s="3">
        <v>8</v>
      </c>
      <c r="AC38" s="4" t="s">
        <v>699</v>
      </c>
      <c r="AD38" s="4"/>
      <c r="AE38" s="4"/>
      <c r="AF38" s="4"/>
      <c r="AG38" s="4"/>
      <c r="AH38" s="4"/>
      <c r="AI38" s="4" t="s">
        <v>700</v>
      </c>
      <c r="AK38" s="3">
        <v>8</v>
      </c>
      <c r="AL38" s="4"/>
      <c r="AM38" s="4"/>
      <c r="AN38" s="4"/>
      <c r="AO38" s="4" t="s">
        <v>25</v>
      </c>
      <c r="AP38" s="4"/>
      <c r="AQ38" s="4"/>
      <c r="AR38" s="4"/>
      <c r="AT38" s="4">
        <v>8</v>
      </c>
      <c r="AU38" s="4" t="s">
        <v>701</v>
      </c>
      <c r="AV38" s="4" t="s">
        <v>702</v>
      </c>
      <c r="AW38" s="4"/>
      <c r="AX38" s="4"/>
      <c r="AY38" s="4" t="s">
        <v>19</v>
      </c>
      <c r="AZ38" s="4"/>
      <c r="BA38" s="4" t="s">
        <v>703</v>
      </c>
      <c r="BC38" s="4">
        <v>8</v>
      </c>
      <c r="BD38" s="4" t="s">
        <v>704</v>
      </c>
      <c r="BE38" s="4"/>
      <c r="BF38" s="4"/>
      <c r="BG38" s="4"/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/>
      <c r="BW38" s="4" t="s">
        <v>705</v>
      </c>
      <c r="BX38" s="4"/>
      <c r="BY38" s="4"/>
      <c r="BZ38" s="4" t="s">
        <v>706</v>
      </c>
      <c r="CA38" s="4"/>
      <c r="CB38" s="4"/>
      <c r="CD38" s="4">
        <v>8</v>
      </c>
      <c r="CE38" s="4"/>
      <c r="CF38" s="4"/>
      <c r="CG38" s="4"/>
      <c r="CH38" s="4"/>
      <c r="CI38" s="4" t="s">
        <v>25</v>
      </c>
      <c r="CJ38" s="4" t="s">
        <v>707</v>
      </c>
      <c r="CK38" s="4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V38" s="4">
        <v>8</v>
      </c>
      <c r="CW38" s="4" t="s">
        <v>7185</v>
      </c>
      <c r="CX38" s="4"/>
      <c r="CY38" s="4" t="s">
        <v>7205</v>
      </c>
      <c r="CZ38" s="4"/>
      <c r="DA38" s="4" t="s">
        <v>7214</v>
      </c>
      <c r="DB38" s="4"/>
      <c r="DC38" s="4" t="s">
        <v>7225</v>
      </c>
    </row>
    <row r="39" spans="1:107" x14ac:dyDescent="0.35">
      <c r="A39" s="2"/>
      <c r="B39" s="5" t="s">
        <v>270</v>
      </c>
      <c r="C39" s="5"/>
      <c r="D39" s="5" t="s">
        <v>283</v>
      </c>
      <c r="E39" s="5" t="s">
        <v>283</v>
      </c>
      <c r="F39" s="5" t="s">
        <v>708</v>
      </c>
      <c r="G39" s="5"/>
      <c r="H39" s="5"/>
      <c r="J39" s="2"/>
      <c r="K39" s="5"/>
      <c r="L39" s="5" t="s">
        <v>38</v>
      </c>
      <c r="M39" s="5"/>
      <c r="N39" s="5"/>
      <c r="O39" s="5"/>
      <c r="P39" s="5"/>
      <c r="Q39" s="5"/>
      <c r="S39" s="2"/>
      <c r="T39" s="5"/>
      <c r="U39" s="5" t="s">
        <v>709</v>
      </c>
      <c r="V39" s="5" t="s">
        <v>710</v>
      </c>
      <c r="W39" s="5"/>
      <c r="X39" s="5"/>
      <c r="Y39" s="5"/>
      <c r="Z39" s="5"/>
      <c r="AB39" s="2"/>
      <c r="AC39" s="5" t="s">
        <v>711</v>
      </c>
      <c r="AD39" s="5"/>
      <c r="AE39" s="5"/>
      <c r="AF39" s="5" t="s">
        <v>712</v>
      </c>
      <c r="AG39" s="5"/>
      <c r="AH39" s="5" t="s">
        <v>38</v>
      </c>
      <c r="AI39" s="5"/>
      <c r="AK39" s="2"/>
      <c r="AL39" s="5"/>
      <c r="AM39" s="5" t="s">
        <v>713</v>
      </c>
      <c r="AN39" s="5" t="s">
        <v>714</v>
      </c>
      <c r="AO39" s="5" t="s">
        <v>715</v>
      </c>
      <c r="AP39" s="5" t="s">
        <v>716</v>
      </c>
      <c r="AQ39" s="5"/>
      <c r="AR39" s="5"/>
      <c r="AT39" s="5"/>
      <c r="AU39" s="5" t="s">
        <v>717</v>
      </c>
      <c r="AV39" s="5"/>
      <c r="AW39" s="5"/>
      <c r="AX39" s="5"/>
      <c r="AY39" s="5"/>
      <c r="AZ39" s="5"/>
      <c r="BA39" s="5" t="s">
        <v>718</v>
      </c>
      <c r="BC39" s="5"/>
      <c r="BD39" s="5"/>
      <c r="BE39" s="5"/>
      <c r="BF39" s="5"/>
      <c r="BG39" s="5"/>
      <c r="BH39" s="5" t="s">
        <v>38</v>
      </c>
      <c r="BI39" s="5"/>
      <c r="BJ39" s="5" t="s">
        <v>544</v>
      </c>
      <c r="BL39" s="5"/>
      <c r="BM39" s="5"/>
      <c r="BN39" s="5"/>
      <c r="BO39" s="5" t="s">
        <v>719</v>
      </c>
      <c r="BP39" s="5"/>
      <c r="BQ39" s="5" t="s">
        <v>720</v>
      </c>
      <c r="BR39" s="5"/>
      <c r="BS39" s="5"/>
      <c r="BU39" s="5"/>
      <c r="BV39" s="5"/>
      <c r="BW39" s="5" t="s">
        <v>721</v>
      </c>
      <c r="BX39" s="5"/>
      <c r="BY39" s="5" t="s">
        <v>722</v>
      </c>
      <c r="BZ39" s="5" t="s">
        <v>25</v>
      </c>
      <c r="CA39" s="5" t="s">
        <v>723</v>
      </c>
      <c r="CB39" s="5"/>
      <c r="CD39" s="5"/>
      <c r="CE39" s="5" t="s">
        <v>724</v>
      </c>
      <c r="CF39" s="5" t="s">
        <v>724</v>
      </c>
      <c r="CG39" s="5"/>
      <c r="CH39" s="5"/>
      <c r="CI39" s="5" t="s">
        <v>725</v>
      </c>
      <c r="CJ39" s="5" t="s">
        <v>726</v>
      </c>
      <c r="CK39" s="5"/>
      <c r="CM39" s="5"/>
      <c r="CN39" s="5"/>
      <c r="CO39" s="5" t="s">
        <v>7000</v>
      </c>
      <c r="CP39" s="5" t="s">
        <v>1109</v>
      </c>
      <c r="CQ39" s="5" t="s">
        <v>7012</v>
      </c>
      <c r="CR39" s="5"/>
      <c r="CS39" s="5"/>
      <c r="CT39" s="5"/>
      <c r="CV39" s="5"/>
      <c r="CW39" s="5"/>
      <c r="CX39" s="5"/>
      <c r="CY39" s="5"/>
      <c r="CZ39" s="5" t="s">
        <v>7133</v>
      </c>
      <c r="DA39" s="5"/>
      <c r="DB39" s="5"/>
      <c r="DC39" s="5"/>
    </row>
    <row r="40" spans="1:107" x14ac:dyDescent="0.35">
      <c r="A40" s="3">
        <v>10</v>
      </c>
      <c r="B40" s="4" t="s">
        <v>286</v>
      </c>
      <c r="C40" s="4"/>
      <c r="D40" s="4"/>
      <c r="E40" s="4" t="s">
        <v>102</v>
      </c>
      <c r="F40" s="4" t="s">
        <v>727</v>
      </c>
      <c r="G40" s="4"/>
      <c r="H40" s="4"/>
      <c r="J40" s="3">
        <v>10</v>
      </c>
      <c r="K40" s="4" t="s">
        <v>728</v>
      </c>
      <c r="L40" s="4" t="s">
        <v>729</v>
      </c>
      <c r="M40" s="4"/>
      <c r="N40" s="4"/>
      <c r="O40" s="4" t="s">
        <v>729</v>
      </c>
      <c r="P40" s="4"/>
      <c r="Q40" s="4"/>
      <c r="S40" s="3">
        <v>10</v>
      </c>
      <c r="T40" s="4" t="s">
        <v>730</v>
      </c>
      <c r="U40" s="4"/>
      <c r="V40" s="4" t="s">
        <v>731</v>
      </c>
      <c r="W40" s="4" t="s">
        <v>732</v>
      </c>
      <c r="X40" s="4" t="s">
        <v>733</v>
      </c>
      <c r="Y40" s="4"/>
      <c r="Z40" s="4" t="s">
        <v>734</v>
      </c>
      <c r="AB40" s="3">
        <v>10</v>
      </c>
      <c r="AC40" s="4" t="s">
        <v>38</v>
      </c>
      <c r="AD40" s="4" t="s">
        <v>735</v>
      </c>
      <c r="AE40" s="4"/>
      <c r="AF40" s="4" t="s">
        <v>736</v>
      </c>
      <c r="AG40" s="4"/>
      <c r="AH40" s="4"/>
      <c r="AI40" s="4"/>
      <c r="AK40" s="3">
        <v>10</v>
      </c>
      <c r="AL40" s="4"/>
      <c r="AM40" s="4" t="s">
        <v>58</v>
      </c>
      <c r="AN40" s="4" t="s">
        <v>737</v>
      </c>
      <c r="AO40" s="4" t="s">
        <v>738</v>
      </c>
      <c r="AP40" s="4" t="s">
        <v>739</v>
      </c>
      <c r="AQ40" s="4" t="s">
        <v>740</v>
      </c>
      <c r="AR40" s="4" t="s">
        <v>741</v>
      </c>
      <c r="AT40" s="4">
        <v>10</v>
      </c>
      <c r="AU40" s="4" t="s">
        <v>742</v>
      </c>
      <c r="AV40" s="4" t="s">
        <v>38</v>
      </c>
      <c r="AW40" s="4" t="s">
        <v>71</v>
      </c>
      <c r="AX40" s="4" t="s">
        <v>743</v>
      </c>
      <c r="AY40" s="4" t="s">
        <v>744</v>
      </c>
      <c r="AZ40" s="4"/>
      <c r="BA40" s="4" t="s">
        <v>745</v>
      </c>
      <c r="BC40" s="4">
        <v>10</v>
      </c>
      <c r="BD40" s="4"/>
      <c r="BE40" s="4"/>
      <c r="BF40" s="4" t="s">
        <v>746</v>
      </c>
      <c r="BG40" s="4" t="s">
        <v>38</v>
      </c>
      <c r="BH40" s="4"/>
      <c r="BI40" s="4" t="s">
        <v>747</v>
      </c>
      <c r="BJ40" s="4"/>
      <c r="BL40" s="4">
        <v>10</v>
      </c>
      <c r="BM40" s="4"/>
      <c r="BN40" s="4"/>
      <c r="BO40" s="4"/>
      <c r="BP40" s="4"/>
      <c r="BQ40" s="4" t="s">
        <v>748</v>
      </c>
      <c r="BR40" s="4" t="s">
        <v>749</v>
      </c>
      <c r="BS40" s="4" t="s">
        <v>720</v>
      </c>
      <c r="BU40" s="4">
        <v>10</v>
      </c>
      <c r="BV40" s="4" t="s">
        <v>750</v>
      </c>
      <c r="BW40" s="4"/>
      <c r="BX40" s="4"/>
      <c r="BY40" s="4" t="s">
        <v>751</v>
      </c>
      <c r="BZ40" s="4" t="s">
        <v>752</v>
      </c>
      <c r="CA40" s="4" t="s">
        <v>753</v>
      </c>
      <c r="CB40" s="4"/>
      <c r="CD40" s="4">
        <v>10</v>
      </c>
      <c r="CE40" s="4"/>
      <c r="CF40" s="4"/>
      <c r="CG40" s="4"/>
      <c r="CH40" s="4" t="s">
        <v>347</v>
      </c>
      <c r="CI40" s="4" t="s">
        <v>754</v>
      </c>
      <c r="CJ40" s="4"/>
      <c r="CK40" s="4" t="s">
        <v>755</v>
      </c>
      <c r="CM40" s="4">
        <v>10</v>
      </c>
      <c r="CN40" s="4"/>
      <c r="CO40" s="4" t="s">
        <v>7006</v>
      </c>
      <c r="CP40" s="4" t="s">
        <v>38</v>
      </c>
      <c r="CQ40" s="4" t="s">
        <v>7017</v>
      </c>
      <c r="CR40" s="4" t="s">
        <v>6984</v>
      </c>
      <c r="CS40" s="4" t="s">
        <v>6973</v>
      </c>
      <c r="CT40" s="4" t="s">
        <v>7030</v>
      </c>
      <c r="CV40" s="4">
        <v>10</v>
      </c>
      <c r="CW40" s="4"/>
      <c r="CX40" s="4"/>
      <c r="CY40" s="4" t="s">
        <v>7121</v>
      </c>
      <c r="CZ40" s="4" t="s">
        <v>7203</v>
      </c>
      <c r="DA40" s="4" t="s">
        <v>3940</v>
      </c>
      <c r="DB40" s="4" t="s">
        <v>1489</v>
      </c>
      <c r="DC40" s="4"/>
    </row>
    <row r="41" spans="1:107" x14ac:dyDescent="0.35">
      <c r="A41" s="6"/>
      <c r="B41" s="7" t="s">
        <v>729</v>
      </c>
      <c r="C41" s="7"/>
      <c r="D41" s="7" t="s">
        <v>71</v>
      </c>
      <c r="E41" s="7"/>
      <c r="F41" s="7"/>
      <c r="G41" s="7"/>
      <c r="H41" s="7"/>
      <c r="J41" s="6"/>
      <c r="K41" s="7"/>
      <c r="L41" s="7"/>
      <c r="M41" s="7"/>
      <c r="N41" s="7"/>
      <c r="O41" s="7" t="s">
        <v>756</v>
      </c>
      <c r="P41" s="7" t="s">
        <v>757</v>
      </c>
      <c r="Q41" s="7"/>
      <c r="S41" s="6"/>
      <c r="T41" s="7" t="s">
        <v>729</v>
      </c>
      <c r="U41" s="7" t="s">
        <v>758</v>
      </c>
      <c r="V41" s="7" t="s">
        <v>759</v>
      </c>
      <c r="W41" s="7"/>
      <c r="X41" s="7" t="s">
        <v>760</v>
      </c>
      <c r="Y41" s="7"/>
      <c r="Z41" s="7" t="s">
        <v>543</v>
      </c>
      <c r="AB41" s="6"/>
      <c r="AC41" s="7"/>
      <c r="AD41" s="7"/>
      <c r="AE41" s="7" t="s">
        <v>761</v>
      </c>
      <c r="AF41" s="7" t="s">
        <v>762</v>
      </c>
      <c r="AG41" s="7"/>
      <c r="AH41" s="7"/>
      <c r="AI41" s="7"/>
      <c r="AK41" s="6"/>
      <c r="AL41" s="7"/>
      <c r="AM41" s="7"/>
      <c r="AN41" s="7" t="s">
        <v>763</v>
      </c>
      <c r="AO41" s="7" t="s">
        <v>764</v>
      </c>
      <c r="AP41" s="7"/>
      <c r="AQ41" s="7" t="s">
        <v>765</v>
      </c>
      <c r="AR41" s="7" t="s">
        <v>766</v>
      </c>
      <c r="AT41" s="7"/>
      <c r="AU41" s="7" t="s">
        <v>367</v>
      </c>
      <c r="AV41" s="7"/>
      <c r="AW41" s="7" t="s">
        <v>38</v>
      </c>
      <c r="AX41" s="7"/>
      <c r="AY41" s="7"/>
      <c r="AZ41" s="7"/>
      <c r="BA41" s="7"/>
      <c r="BC41" s="7"/>
      <c r="BD41" s="7" t="s">
        <v>38</v>
      </c>
      <c r="BE41" s="7"/>
      <c r="BF41" s="7" t="s">
        <v>767</v>
      </c>
      <c r="BG41" s="7"/>
      <c r="BH41" s="7"/>
      <c r="BI41" s="7" t="s">
        <v>768</v>
      </c>
      <c r="BJ41" s="7"/>
      <c r="BL41" s="7"/>
      <c r="BM41" s="7"/>
      <c r="BN41" s="7"/>
      <c r="BO41" s="7"/>
      <c r="BP41" s="7"/>
      <c r="BQ41" s="7" t="s">
        <v>769</v>
      </c>
      <c r="BR41" s="7" t="s">
        <v>770</v>
      </c>
      <c r="BS41" s="7" t="s">
        <v>771</v>
      </c>
      <c r="BU41" s="7"/>
      <c r="BV41" s="7" t="s">
        <v>772</v>
      </c>
      <c r="BW41" s="7"/>
      <c r="BX41" s="7" t="s">
        <v>38</v>
      </c>
      <c r="BY41" s="7"/>
      <c r="BZ41" s="7" t="s">
        <v>773</v>
      </c>
      <c r="CA41" s="7" t="s">
        <v>774</v>
      </c>
      <c r="CB41" s="7"/>
      <c r="CD41" s="7"/>
      <c r="CE41" s="7" t="s">
        <v>775</v>
      </c>
      <c r="CF41" s="7" t="s">
        <v>776</v>
      </c>
      <c r="CG41" s="7"/>
      <c r="CH41" s="7" t="s">
        <v>777</v>
      </c>
      <c r="CI41" s="7"/>
      <c r="CJ41" s="7" t="s">
        <v>778</v>
      </c>
      <c r="CK41" s="7" t="s">
        <v>779</v>
      </c>
      <c r="CM41" s="7"/>
      <c r="CN41" s="7" t="s">
        <v>195</v>
      </c>
      <c r="CO41" s="7" t="s">
        <v>7001</v>
      </c>
      <c r="CP41" s="7"/>
      <c r="CQ41" s="7"/>
      <c r="CR41" s="7"/>
      <c r="CS41" s="7" t="s">
        <v>7026</v>
      </c>
      <c r="CT41" s="7" t="s">
        <v>7031</v>
      </c>
      <c r="CV41" s="7"/>
      <c r="CW41" s="7" t="s">
        <v>7170</v>
      </c>
      <c r="CX41" s="7"/>
      <c r="CY41" s="7"/>
      <c r="CZ41" s="7" t="s">
        <v>7211</v>
      </c>
      <c r="DA41" s="7" t="s">
        <v>38</v>
      </c>
      <c r="DB41" s="7"/>
      <c r="DC41" s="7"/>
    </row>
    <row r="42" spans="1:107" x14ac:dyDescent="0.35">
      <c r="A42" s="2">
        <v>12</v>
      </c>
      <c r="B42" s="5" t="s">
        <v>168</v>
      </c>
      <c r="C42" s="5" t="s">
        <v>780</v>
      </c>
      <c r="D42" s="5"/>
      <c r="E42" s="5"/>
      <c r="F42" s="5"/>
      <c r="G42" s="4"/>
      <c r="H42" s="5" t="s">
        <v>781</v>
      </c>
      <c r="J42" s="2">
        <v>12</v>
      </c>
      <c r="K42" s="5" t="s">
        <v>379</v>
      </c>
      <c r="L42" s="5" t="s">
        <v>89</v>
      </c>
      <c r="M42" s="5"/>
      <c r="N42" s="5"/>
      <c r="O42" s="5"/>
      <c r="P42" s="5"/>
      <c r="Q42" s="5"/>
      <c r="S42" s="2">
        <v>12</v>
      </c>
      <c r="T42" s="5"/>
      <c r="U42" s="5"/>
      <c r="V42" s="5" t="s">
        <v>38</v>
      </c>
      <c r="W42" s="5"/>
      <c r="X42" s="5"/>
      <c r="Y42" s="5" t="s">
        <v>782</v>
      </c>
      <c r="Z42" s="5" t="s">
        <v>783</v>
      </c>
      <c r="AB42" s="2">
        <v>12</v>
      </c>
      <c r="AC42" s="5" t="s">
        <v>379</v>
      </c>
      <c r="AD42" s="5" t="s">
        <v>89</v>
      </c>
      <c r="AE42" s="5"/>
      <c r="AF42" s="5"/>
      <c r="AG42" s="5"/>
      <c r="AH42" s="5" t="s">
        <v>784</v>
      </c>
      <c r="AI42" s="5"/>
      <c r="AK42" s="2">
        <v>12</v>
      </c>
      <c r="AL42" s="5" t="s">
        <v>379</v>
      </c>
      <c r="AM42" s="5" t="s">
        <v>89</v>
      </c>
      <c r="AN42" s="5" t="s">
        <v>785</v>
      </c>
      <c r="AO42" s="5" t="s">
        <v>786</v>
      </c>
      <c r="AP42" s="5" t="s">
        <v>396</v>
      </c>
      <c r="AQ42" s="5" t="s">
        <v>787</v>
      </c>
      <c r="AR42" s="5" t="s">
        <v>788</v>
      </c>
      <c r="AT42" s="5">
        <v>12</v>
      </c>
      <c r="AU42" s="5" t="s">
        <v>789</v>
      </c>
      <c r="AV42" s="5" t="s">
        <v>89</v>
      </c>
      <c r="AW42" s="5"/>
      <c r="AX42" s="5" t="s">
        <v>790</v>
      </c>
      <c r="AY42" s="5" t="s">
        <v>791</v>
      </c>
      <c r="AZ42" s="5"/>
      <c r="BA42" s="5"/>
      <c r="BC42" s="5">
        <v>12</v>
      </c>
      <c r="BD42" s="5" t="s">
        <v>404</v>
      </c>
      <c r="BE42" s="5" t="s">
        <v>404</v>
      </c>
      <c r="BF42" s="5" t="s">
        <v>792</v>
      </c>
      <c r="BG42" s="5" t="s">
        <v>793</v>
      </c>
      <c r="BH42" s="5" t="s">
        <v>794</v>
      </c>
      <c r="BI42" s="5" t="s">
        <v>794</v>
      </c>
      <c r="BJ42" s="5" t="s">
        <v>795</v>
      </c>
      <c r="BL42" s="5">
        <v>12</v>
      </c>
      <c r="BM42" s="5" t="s">
        <v>403</v>
      </c>
      <c r="BN42" s="5" t="s">
        <v>796</v>
      </c>
      <c r="BO42" s="5" t="s">
        <v>796</v>
      </c>
      <c r="BP42" s="5" t="s">
        <v>796</v>
      </c>
      <c r="BQ42" s="5"/>
      <c r="BR42" s="5" t="s">
        <v>797</v>
      </c>
      <c r="BS42" s="5"/>
      <c r="BU42" s="5">
        <v>12</v>
      </c>
      <c r="BV42" s="5"/>
      <c r="BW42" s="5" t="s">
        <v>89</v>
      </c>
      <c r="BX42" s="5" t="s">
        <v>404</v>
      </c>
      <c r="BY42" s="5" t="s">
        <v>798</v>
      </c>
      <c r="BZ42" s="5" t="s">
        <v>799</v>
      </c>
      <c r="CA42" s="5" t="s">
        <v>800</v>
      </c>
      <c r="CB42" s="5"/>
      <c r="CD42" s="5">
        <v>12</v>
      </c>
      <c r="CE42" s="5" t="s">
        <v>801</v>
      </c>
      <c r="CF42" s="5" t="s">
        <v>89</v>
      </c>
      <c r="CG42" s="5"/>
      <c r="CH42" s="5" t="s">
        <v>784</v>
      </c>
      <c r="CI42" s="5"/>
      <c r="CJ42" s="5" t="s">
        <v>802</v>
      </c>
      <c r="CK42" s="5" t="s">
        <v>803</v>
      </c>
      <c r="CM42" s="5">
        <v>12</v>
      </c>
      <c r="CN42" s="5"/>
      <c r="CO42" s="5" t="s">
        <v>7002</v>
      </c>
      <c r="CP42" s="5"/>
      <c r="CQ42" s="5" t="s">
        <v>7013</v>
      </c>
      <c r="CR42" s="5" t="s">
        <v>7022</v>
      </c>
      <c r="CS42" s="5" t="s">
        <v>7027</v>
      </c>
      <c r="CT42" s="5"/>
      <c r="CV42" s="5">
        <v>12</v>
      </c>
      <c r="CW42" s="5" t="s">
        <v>7179</v>
      </c>
      <c r="CX42" s="5" t="s">
        <v>89</v>
      </c>
      <c r="CY42" s="5"/>
      <c r="CZ42" s="5" t="s">
        <v>7209</v>
      </c>
      <c r="DA42" s="5"/>
      <c r="DB42" s="5"/>
      <c r="DC42" s="5"/>
    </row>
    <row r="43" spans="1:107" x14ac:dyDescent="0.35">
      <c r="A43" s="2"/>
      <c r="B43" s="5" t="s">
        <v>379</v>
      </c>
      <c r="C43" s="5" t="s">
        <v>804</v>
      </c>
      <c r="D43" s="5"/>
      <c r="E43" s="5"/>
      <c r="F43" s="5"/>
      <c r="G43" s="5"/>
      <c r="H43" s="5" t="s">
        <v>805</v>
      </c>
      <c r="J43" s="2"/>
      <c r="K43" s="5"/>
      <c r="L43" s="5"/>
      <c r="M43" s="5" t="s">
        <v>806</v>
      </c>
      <c r="N43" s="5"/>
      <c r="O43" s="5"/>
      <c r="P43" s="5"/>
      <c r="Q43" s="5"/>
      <c r="S43" s="2"/>
      <c r="T43" s="5"/>
      <c r="U43" s="5"/>
      <c r="V43" s="5"/>
      <c r="W43" s="5"/>
      <c r="X43" s="5"/>
      <c r="Y43" s="5" t="s">
        <v>430</v>
      </c>
      <c r="Z43" s="5" t="s">
        <v>807</v>
      </c>
      <c r="AB43" s="2"/>
      <c r="AC43" s="5"/>
      <c r="AD43" s="5"/>
      <c r="AE43" s="5" t="s">
        <v>808</v>
      </c>
      <c r="AF43" s="5"/>
      <c r="AG43" s="5" t="s">
        <v>809</v>
      </c>
      <c r="AH43" s="5" t="s">
        <v>430</v>
      </c>
      <c r="AI43" s="5"/>
      <c r="AK43" s="2"/>
      <c r="AL43" s="5"/>
      <c r="AM43" s="5" t="s">
        <v>810</v>
      </c>
      <c r="AN43" s="5"/>
      <c r="AO43" s="5" t="s">
        <v>811</v>
      </c>
      <c r="AP43" s="5" t="s">
        <v>430</v>
      </c>
      <c r="AQ43" s="5"/>
      <c r="AR43" s="5" t="s">
        <v>812</v>
      </c>
      <c r="AT43" s="5"/>
      <c r="AU43" s="5" t="s">
        <v>813</v>
      </c>
      <c r="AV43" s="5" t="s">
        <v>814</v>
      </c>
      <c r="AW43" s="5"/>
      <c r="AX43" s="5" t="s">
        <v>815</v>
      </c>
      <c r="AY43" s="5"/>
      <c r="AZ43" s="5"/>
      <c r="BA43" s="5"/>
      <c r="BC43" s="5"/>
      <c r="BD43" s="5"/>
      <c r="BE43" s="5"/>
      <c r="BF43" s="5" t="s">
        <v>816</v>
      </c>
      <c r="BG43" s="5"/>
      <c r="BH43" s="5" t="s">
        <v>817</v>
      </c>
      <c r="BI43" s="5" t="s">
        <v>138</v>
      </c>
      <c r="BJ43" s="5"/>
      <c r="BL43" s="5"/>
      <c r="BM43" s="5"/>
      <c r="BN43" s="5"/>
      <c r="BO43" s="5"/>
      <c r="BP43" s="5"/>
      <c r="BQ43" s="5"/>
      <c r="BR43" s="5"/>
      <c r="BS43" s="5" t="s">
        <v>818</v>
      </c>
      <c r="BU43" s="5"/>
      <c r="BV43" s="5"/>
      <c r="BW43" s="5" t="s">
        <v>819</v>
      </c>
      <c r="BX43" s="5" t="s">
        <v>820</v>
      </c>
      <c r="BY43" s="5" t="s">
        <v>821</v>
      </c>
      <c r="BZ43" s="5" t="s">
        <v>399</v>
      </c>
      <c r="CA43" s="5"/>
      <c r="CB43" s="5"/>
      <c r="CD43" s="5"/>
      <c r="CE43" s="5"/>
      <c r="CF43" s="5"/>
      <c r="CG43" s="5" t="s">
        <v>822</v>
      </c>
      <c r="CH43" s="5" t="s">
        <v>430</v>
      </c>
      <c r="CI43" s="5"/>
      <c r="CJ43" s="5" t="s">
        <v>823</v>
      </c>
      <c r="CK43" s="5" t="s">
        <v>824</v>
      </c>
      <c r="CM43" s="5"/>
      <c r="CN43" s="5"/>
      <c r="CO43" s="5" t="s">
        <v>7003</v>
      </c>
      <c r="CP43" s="5" t="s">
        <v>7008</v>
      </c>
      <c r="CQ43" s="5"/>
      <c r="CR43" s="5" t="s">
        <v>38</v>
      </c>
      <c r="CS43" s="5"/>
      <c r="CT43" s="5" t="s">
        <v>1161</v>
      </c>
      <c r="CV43" s="5"/>
      <c r="CW43" s="5" t="s">
        <v>7180</v>
      </c>
      <c r="CX43" s="5"/>
      <c r="CY43" s="5" t="s">
        <v>3052</v>
      </c>
      <c r="CZ43" s="5" t="s">
        <v>7212</v>
      </c>
      <c r="DA43" s="5" t="s">
        <v>7218</v>
      </c>
      <c r="DB43" s="5" t="s">
        <v>38</v>
      </c>
      <c r="DC43" s="5"/>
    </row>
    <row r="44" spans="1:107" x14ac:dyDescent="0.35">
      <c r="A44" s="3">
        <v>14</v>
      </c>
      <c r="B44" s="4" t="s">
        <v>825</v>
      </c>
      <c r="C44" s="4" t="s">
        <v>826</v>
      </c>
      <c r="D44" s="4" t="s">
        <v>806</v>
      </c>
      <c r="E44" s="4" t="s">
        <v>827</v>
      </c>
      <c r="F44" s="4" t="s">
        <v>136</v>
      </c>
      <c r="G44" s="4"/>
      <c r="H44" s="4"/>
      <c r="J44" s="3">
        <v>14</v>
      </c>
      <c r="K44" s="4" t="s">
        <v>453</v>
      </c>
      <c r="L44" s="4" t="s">
        <v>828</v>
      </c>
      <c r="M44" s="4" t="s">
        <v>829</v>
      </c>
      <c r="N44" s="4" t="s">
        <v>830</v>
      </c>
      <c r="O44" s="4" t="s">
        <v>831</v>
      </c>
      <c r="P44" s="4"/>
      <c r="Q44" s="4" t="s">
        <v>832</v>
      </c>
      <c r="S44" s="3">
        <v>14</v>
      </c>
      <c r="T44" s="4" t="s">
        <v>833</v>
      </c>
      <c r="U44" s="4" t="s">
        <v>834</v>
      </c>
      <c r="V44" s="4" t="s">
        <v>471</v>
      </c>
      <c r="W44" s="4" t="s">
        <v>131</v>
      </c>
      <c r="X44" s="4" t="s">
        <v>475</v>
      </c>
      <c r="Y44" s="4" t="s">
        <v>835</v>
      </c>
      <c r="Z44" s="4" t="s">
        <v>836</v>
      </c>
      <c r="AB44" s="3">
        <v>14</v>
      </c>
      <c r="AC44" s="4" t="s">
        <v>837</v>
      </c>
      <c r="AD44" s="4" t="s">
        <v>838</v>
      </c>
      <c r="AE44" s="4" t="s">
        <v>839</v>
      </c>
      <c r="AF44" s="4" t="s">
        <v>840</v>
      </c>
      <c r="AG44" s="4"/>
      <c r="AH44" s="4" t="s">
        <v>841</v>
      </c>
      <c r="AI44" s="4"/>
      <c r="AK44" s="3">
        <v>14</v>
      </c>
      <c r="AL44" s="4" t="s">
        <v>842</v>
      </c>
      <c r="AM44" s="4"/>
      <c r="AN44" s="4" t="s">
        <v>38</v>
      </c>
      <c r="AO44" s="4" t="s">
        <v>843</v>
      </c>
      <c r="AP44" s="4" t="s">
        <v>844</v>
      </c>
      <c r="AQ44" s="4" t="s">
        <v>845</v>
      </c>
      <c r="AR44" s="4"/>
      <c r="AT44" s="4">
        <v>14</v>
      </c>
      <c r="AU44" s="4" t="s">
        <v>846</v>
      </c>
      <c r="AV44" s="4" t="s">
        <v>131</v>
      </c>
      <c r="AW44" s="4" t="s">
        <v>847</v>
      </c>
      <c r="AX44" s="4" t="s">
        <v>848</v>
      </c>
      <c r="AY44" s="4"/>
      <c r="AZ44" s="4"/>
      <c r="BA44" s="4"/>
      <c r="BC44" s="4">
        <v>14</v>
      </c>
      <c r="BD44" s="4"/>
      <c r="BE44" s="4" t="s">
        <v>849</v>
      </c>
      <c r="BF44" s="4" t="s">
        <v>850</v>
      </c>
      <c r="BG44" s="4"/>
      <c r="BH44" s="4" t="s">
        <v>694</v>
      </c>
      <c r="BI44" s="4"/>
      <c r="BJ44" s="4" t="s">
        <v>851</v>
      </c>
      <c r="BL44" s="4">
        <v>14</v>
      </c>
      <c r="BM44" s="4" t="s">
        <v>852</v>
      </c>
      <c r="BN44" s="4"/>
      <c r="BO44" s="4"/>
      <c r="BP44" s="4" t="s">
        <v>853</v>
      </c>
      <c r="BQ44" s="4" t="s">
        <v>854</v>
      </c>
      <c r="BR44" s="4" t="s">
        <v>855</v>
      </c>
      <c r="BS44" s="4"/>
      <c r="BU44" s="4">
        <v>14</v>
      </c>
      <c r="BV44" s="4" t="s">
        <v>856</v>
      </c>
      <c r="BW44" s="4" t="s">
        <v>857</v>
      </c>
      <c r="BX44" s="4" t="s">
        <v>858</v>
      </c>
      <c r="BY44" s="4" t="s">
        <v>859</v>
      </c>
      <c r="BZ44" s="4" t="s">
        <v>430</v>
      </c>
      <c r="CA44" s="4"/>
      <c r="CB44" s="4" t="s">
        <v>860</v>
      </c>
      <c r="CD44" s="4">
        <v>14</v>
      </c>
      <c r="CE44" s="4" t="s">
        <v>861</v>
      </c>
      <c r="CF44" s="4" t="s">
        <v>862</v>
      </c>
      <c r="CG44" s="4"/>
      <c r="CH44" s="4" t="s">
        <v>863</v>
      </c>
      <c r="CI44" s="4" t="s">
        <v>864</v>
      </c>
      <c r="CJ44" s="4" t="s">
        <v>865</v>
      </c>
      <c r="CK44" s="4"/>
      <c r="CM44" s="4">
        <v>14</v>
      </c>
      <c r="CN44" s="4" t="s">
        <v>1559</v>
      </c>
      <c r="CO44" s="4" t="s">
        <v>39</v>
      </c>
      <c r="CP44" s="4" t="s">
        <v>760</v>
      </c>
      <c r="CQ44" s="4" t="s">
        <v>469</v>
      </c>
      <c r="CR44" s="4" t="s">
        <v>7024</v>
      </c>
      <c r="CS44" s="4"/>
      <c r="CT44" s="4"/>
      <c r="CV44" s="4">
        <v>14</v>
      </c>
      <c r="CW44" s="4"/>
      <c r="CX44" s="4"/>
      <c r="CY44" s="4" t="s">
        <v>7206</v>
      </c>
      <c r="CZ44" s="4" t="s">
        <v>7217</v>
      </c>
      <c r="DA44" s="4"/>
      <c r="DB44" s="4" t="s">
        <v>7222</v>
      </c>
      <c r="DC44" s="4"/>
    </row>
    <row r="45" spans="1:107" x14ac:dyDescent="0.35">
      <c r="A45" s="6"/>
      <c r="B45" s="7" t="s">
        <v>866</v>
      </c>
      <c r="C45" s="7" t="s">
        <v>867</v>
      </c>
      <c r="D45" s="7" t="s">
        <v>65</v>
      </c>
      <c r="E45" s="7" t="s">
        <v>868</v>
      </c>
      <c r="F45" s="7" t="s">
        <v>869</v>
      </c>
      <c r="G45" s="7" t="s">
        <v>38</v>
      </c>
      <c r="H45" s="7" t="s">
        <v>870</v>
      </c>
      <c r="J45" s="6"/>
      <c r="K45" s="7" t="s">
        <v>871</v>
      </c>
      <c r="L45" s="7" t="s">
        <v>872</v>
      </c>
      <c r="M45" s="7" t="s">
        <v>873</v>
      </c>
      <c r="N45" s="7" t="s">
        <v>874</v>
      </c>
      <c r="O45" s="7" t="s">
        <v>875</v>
      </c>
      <c r="P45" s="7"/>
      <c r="Q45" s="7" t="s">
        <v>876</v>
      </c>
      <c r="S45" s="6"/>
      <c r="T45" s="7" t="s">
        <v>877</v>
      </c>
      <c r="U45" s="7" t="s">
        <v>878</v>
      </c>
      <c r="V45" s="7" t="s">
        <v>514</v>
      </c>
      <c r="W45" s="7" t="s">
        <v>879</v>
      </c>
      <c r="X45" s="7" t="s">
        <v>880</v>
      </c>
      <c r="Y45" s="7" t="s">
        <v>881</v>
      </c>
      <c r="Z45" s="7" t="s">
        <v>882</v>
      </c>
      <c r="AB45" s="6"/>
      <c r="AC45" s="7" t="s">
        <v>883</v>
      </c>
      <c r="AD45" s="7" t="s">
        <v>138</v>
      </c>
      <c r="AE45" s="7" t="s">
        <v>884</v>
      </c>
      <c r="AF45" s="7" t="s">
        <v>885</v>
      </c>
      <c r="AG45" s="7"/>
      <c r="AH45" s="7"/>
      <c r="AI45" s="7" t="s">
        <v>886</v>
      </c>
      <c r="AK45" s="6"/>
      <c r="AL45" s="7" t="s">
        <v>887</v>
      </c>
      <c r="AM45" s="7"/>
      <c r="AN45" s="7" t="s">
        <v>888</v>
      </c>
      <c r="AO45" s="7"/>
      <c r="AP45" s="7" t="s">
        <v>448</v>
      </c>
      <c r="AQ45" s="7" t="s">
        <v>889</v>
      </c>
      <c r="AR45" s="7" t="s">
        <v>890</v>
      </c>
      <c r="AT45" s="7"/>
      <c r="AU45" s="7" t="s">
        <v>891</v>
      </c>
      <c r="AV45" s="7" t="s">
        <v>892</v>
      </c>
      <c r="AW45" s="7" t="s">
        <v>893</v>
      </c>
      <c r="AX45" s="7" t="s">
        <v>894</v>
      </c>
      <c r="AY45" s="7" t="s">
        <v>895</v>
      </c>
      <c r="AZ45" s="7" t="s">
        <v>896</v>
      </c>
      <c r="BA45" s="7" t="s">
        <v>897</v>
      </c>
      <c r="BC45" s="7"/>
      <c r="BD45" s="7" t="s">
        <v>898</v>
      </c>
      <c r="BE45" s="7" t="s">
        <v>899</v>
      </c>
      <c r="BF45" s="7"/>
      <c r="BG45" s="7"/>
      <c r="BH45" s="7" t="s">
        <v>900</v>
      </c>
      <c r="BI45" s="7" t="s">
        <v>901</v>
      </c>
      <c r="BJ45" s="7" t="s">
        <v>902</v>
      </c>
      <c r="BL45" s="7"/>
      <c r="BM45" s="7" t="s">
        <v>479</v>
      </c>
      <c r="BN45" s="7"/>
      <c r="BO45" s="7" t="s">
        <v>903</v>
      </c>
      <c r="BP45" s="7" t="s">
        <v>904</v>
      </c>
      <c r="BQ45" s="7" t="s">
        <v>905</v>
      </c>
      <c r="BR45" s="7" t="s">
        <v>906</v>
      </c>
      <c r="BS45" s="7"/>
      <c r="BU45" s="7"/>
      <c r="BV45" s="7"/>
      <c r="BW45" s="7"/>
      <c r="BX45" s="7" t="s">
        <v>907</v>
      </c>
      <c r="BY45" s="7" t="s">
        <v>908</v>
      </c>
      <c r="BZ45" s="7" t="s">
        <v>909</v>
      </c>
      <c r="CA45" s="7"/>
      <c r="CB45" s="7" t="s">
        <v>910</v>
      </c>
      <c r="CD45" s="7"/>
      <c r="CE45" s="7" t="s">
        <v>911</v>
      </c>
      <c r="CF45" s="7" t="s">
        <v>912</v>
      </c>
      <c r="CG45" s="7" t="s">
        <v>913</v>
      </c>
      <c r="CH45" s="7"/>
      <c r="CI45" s="7"/>
      <c r="CJ45" s="7" t="s">
        <v>914</v>
      </c>
      <c r="CK45" s="7" t="s">
        <v>803</v>
      </c>
      <c r="CM45" s="7"/>
      <c r="CN45" s="7"/>
      <c r="CO45" s="7"/>
      <c r="CP45" s="7" t="s">
        <v>7010</v>
      </c>
      <c r="CQ45" s="7" t="s">
        <v>7014</v>
      </c>
      <c r="CR45" s="7" t="s">
        <v>7023</v>
      </c>
      <c r="CS45" s="7"/>
      <c r="CT45" s="7" t="s">
        <v>534</v>
      </c>
      <c r="CV45" s="7"/>
      <c r="CW45" s="7" t="s">
        <v>7183</v>
      </c>
      <c r="CX45" s="7" t="s">
        <v>38</v>
      </c>
      <c r="CY45" s="7"/>
      <c r="CZ45" s="7" t="s">
        <v>7213</v>
      </c>
      <c r="DA45" s="7" t="s">
        <v>7219</v>
      </c>
      <c r="DB45" s="7"/>
      <c r="DC45" s="7"/>
    </row>
    <row r="46" spans="1:107" x14ac:dyDescent="0.35">
      <c r="A46" s="2">
        <v>16</v>
      </c>
      <c r="B46" s="5" t="s">
        <v>38</v>
      </c>
      <c r="C46" s="5" t="s">
        <v>915</v>
      </c>
      <c r="D46" s="5" t="s">
        <v>916</v>
      </c>
      <c r="E46" s="5" t="s">
        <v>917</v>
      </c>
      <c r="F46" s="5"/>
      <c r="G46" s="5"/>
      <c r="H46" s="5" t="s">
        <v>102</v>
      </c>
      <c r="J46" s="2">
        <v>16</v>
      </c>
      <c r="K46" s="5" t="s">
        <v>892</v>
      </c>
      <c r="L46" s="5" t="s">
        <v>918</v>
      </c>
      <c r="M46" s="5" t="s">
        <v>919</v>
      </c>
      <c r="N46" s="5" t="s">
        <v>920</v>
      </c>
      <c r="O46" s="5" t="s">
        <v>921</v>
      </c>
      <c r="P46" s="5" t="s">
        <v>353</v>
      </c>
      <c r="Q46" s="5"/>
      <c r="S46" s="2">
        <v>16</v>
      </c>
      <c r="T46" s="5" t="s">
        <v>922</v>
      </c>
      <c r="U46" s="5" t="s">
        <v>618</v>
      </c>
      <c r="V46" s="5"/>
      <c r="W46" s="5" t="s">
        <v>923</v>
      </c>
      <c r="X46" s="4" t="s">
        <v>924</v>
      </c>
      <c r="Y46" s="5" t="s">
        <v>150</v>
      </c>
      <c r="Z46" s="5" t="s">
        <v>925</v>
      </c>
      <c r="AB46" s="2">
        <v>16</v>
      </c>
      <c r="AC46" s="5" t="s">
        <v>926</v>
      </c>
      <c r="AD46" s="5"/>
      <c r="AE46" s="5" t="s">
        <v>38</v>
      </c>
      <c r="AF46" s="5"/>
      <c r="AG46" s="5"/>
      <c r="AH46" s="5" t="s">
        <v>927</v>
      </c>
      <c r="AI46" s="5" t="s">
        <v>928</v>
      </c>
      <c r="AK46" s="2">
        <v>16</v>
      </c>
      <c r="AL46" s="5" t="s">
        <v>38</v>
      </c>
      <c r="AM46" s="5" t="s">
        <v>929</v>
      </c>
      <c r="AN46" s="5" t="s">
        <v>930</v>
      </c>
      <c r="AO46" s="5" t="s">
        <v>67</v>
      </c>
      <c r="AP46" s="5"/>
      <c r="AQ46" s="5" t="s">
        <v>931</v>
      </c>
      <c r="AR46" s="5"/>
      <c r="AT46" s="5">
        <v>16</v>
      </c>
      <c r="AU46" s="5" t="s">
        <v>932</v>
      </c>
      <c r="AV46" s="5" t="s">
        <v>619</v>
      </c>
      <c r="AW46" s="5" t="s">
        <v>933</v>
      </c>
      <c r="AX46" s="5"/>
      <c r="AY46" s="5"/>
      <c r="AZ46" s="5" t="s">
        <v>934</v>
      </c>
      <c r="BA46" s="5" t="s">
        <v>935</v>
      </c>
      <c r="BC46" s="5">
        <v>16</v>
      </c>
      <c r="BD46" s="5" t="s">
        <v>936</v>
      </c>
      <c r="BE46" s="5" t="s">
        <v>38</v>
      </c>
      <c r="BF46" s="5" t="s">
        <v>937</v>
      </c>
      <c r="BG46" s="5" t="s">
        <v>938</v>
      </c>
      <c r="BH46" s="5" t="s">
        <v>939</v>
      </c>
      <c r="BI46" s="5" t="s">
        <v>138</v>
      </c>
      <c r="BJ46" s="5"/>
      <c r="BL46" s="5">
        <v>16</v>
      </c>
      <c r="BM46" s="5" t="s">
        <v>940</v>
      </c>
      <c r="BN46" s="5" t="s">
        <v>941</v>
      </c>
      <c r="BO46" s="5" t="s">
        <v>942</v>
      </c>
      <c r="BP46" s="5" t="s">
        <v>943</v>
      </c>
      <c r="BQ46" s="5" t="s">
        <v>944</v>
      </c>
      <c r="BR46" s="5"/>
      <c r="BS46" s="5" t="s">
        <v>945</v>
      </c>
      <c r="BU46" s="5">
        <v>16</v>
      </c>
      <c r="BV46" s="5" t="s">
        <v>946</v>
      </c>
      <c r="BW46" s="5"/>
      <c r="BX46" s="5" t="s">
        <v>858</v>
      </c>
      <c r="BY46" s="5" t="s">
        <v>38</v>
      </c>
      <c r="BZ46" s="5" t="s">
        <v>947</v>
      </c>
      <c r="CA46" s="5" t="s">
        <v>948</v>
      </c>
      <c r="CB46" s="5" t="s">
        <v>949</v>
      </c>
      <c r="CD46" s="5">
        <v>16</v>
      </c>
      <c r="CE46" s="5" t="s">
        <v>38</v>
      </c>
      <c r="CF46" s="5" t="s">
        <v>950</v>
      </c>
      <c r="CG46" s="5" t="s">
        <v>951</v>
      </c>
      <c r="CH46" s="5"/>
      <c r="CI46" s="5" t="s">
        <v>952</v>
      </c>
      <c r="CJ46" s="5" t="s">
        <v>953</v>
      </c>
      <c r="CK46" s="5" t="s">
        <v>954</v>
      </c>
      <c r="CM46" s="5">
        <v>16</v>
      </c>
      <c r="CN46" s="5" t="s">
        <v>38</v>
      </c>
      <c r="CO46" s="5"/>
      <c r="CP46" s="5" t="s">
        <v>6929</v>
      </c>
      <c r="CQ46" s="5" t="s">
        <v>7015</v>
      </c>
      <c r="CR46" s="5" t="s">
        <v>38</v>
      </c>
      <c r="CS46" s="5" t="s">
        <v>6995</v>
      </c>
      <c r="CT46" s="5" t="s">
        <v>7032</v>
      </c>
      <c r="CV46" s="5">
        <v>16</v>
      </c>
      <c r="CW46" s="5" t="s">
        <v>7181</v>
      </c>
      <c r="CX46" s="5" t="s">
        <v>7204</v>
      </c>
      <c r="CY46" s="5"/>
      <c r="CZ46" s="5"/>
      <c r="DA46" s="5" t="s">
        <v>7220</v>
      </c>
      <c r="DB46" s="5" t="s">
        <v>7230</v>
      </c>
      <c r="DC46" s="5" t="s">
        <v>38</v>
      </c>
    </row>
    <row r="47" spans="1:107" x14ac:dyDescent="0.35">
      <c r="A47" s="2"/>
      <c r="B47" s="5" t="s">
        <v>572</v>
      </c>
      <c r="C47" s="5" t="s">
        <v>955</v>
      </c>
      <c r="D47" s="5" t="s">
        <v>956</v>
      </c>
      <c r="E47" s="5" t="s">
        <v>38</v>
      </c>
      <c r="F47" s="5"/>
      <c r="G47" s="5"/>
      <c r="H47" s="5" t="s">
        <v>957</v>
      </c>
      <c r="J47" s="2"/>
      <c r="K47" s="5"/>
      <c r="L47" s="5"/>
      <c r="M47" s="5" t="s">
        <v>958</v>
      </c>
      <c r="N47" s="5" t="s">
        <v>959</v>
      </c>
      <c r="O47" s="5" t="s">
        <v>960</v>
      </c>
      <c r="P47" s="5" t="s">
        <v>961</v>
      </c>
      <c r="Q47" s="5" t="s">
        <v>962</v>
      </c>
      <c r="S47" s="2"/>
      <c r="T47" s="5"/>
      <c r="U47" s="5" t="s">
        <v>963</v>
      </c>
      <c r="V47" s="5"/>
      <c r="W47" s="5"/>
      <c r="X47" s="7" t="s">
        <v>38</v>
      </c>
      <c r="Y47" s="5" t="s">
        <v>964</v>
      </c>
      <c r="Z47" s="5"/>
      <c r="AB47" s="2"/>
      <c r="AC47" s="5" t="s">
        <v>514</v>
      </c>
      <c r="AD47" s="5" t="s">
        <v>161</v>
      </c>
      <c r="AE47" s="5"/>
      <c r="AF47" s="5"/>
      <c r="AG47" s="5"/>
      <c r="AH47" s="5" t="s">
        <v>965</v>
      </c>
      <c r="AI47" s="5" t="s">
        <v>966</v>
      </c>
      <c r="AK47" s="2"/>
      <c r="AL47" s="5" t="s">
        <v>967</v>
      </c>
      <c r="AM47" s="5" t="s">
        <v>968</v>
      </c>
      <c r="AN47" s="5"/>
      <c r="AO47" s="5" t="s">
        <v>969</v>
      </c>
      <c r="AP47" s="5" t="s">
        <v>970</v>
      </c>
      <c r="AQ47" s="5" t="s">
        <v>971</v>
      </c>
      <c r="AR47" s="5" t="s">
        <v>972</v>
      </c>
      <c r="AT47" s="5"/>
      <c r="AU47" s="5" t="s">
        <v>973</v>
      </c>
      <c r="AV47" s="5"/>
      <c r="AW47" s="5" t="s">
        <v>974</v>
      </c>
      <c r="AX47" s="5" t="s">
        <v>38</v>
      </c>
      <c r="AY47" s="5" t="s">
        <v>566</v>
      </c>
      <c r="AZ47" s="5" t="s">
        <v>839</v>
      </c>
      <c r="BA47" s="5"/>
      <c r="BC47" s="5"/>
      <c r="BD47" s="5"/>
      <c r="BE47" s="5"/>
      <c r="BF47" s="5" t="s">
        <v>975</v>
      </c>
      <c r="BG47" s="5"/>
      <c r="BH47" s="5" t="s">
        <v>976</v>
      </c>
      <c r="BI47" s="5" t="s">
        <v>38</v>
      </c>
      <c r="BJ47" s="5" t="s">
        <v>977</v>
      </c>
      <c r="BL47" s="5"/>
      <c r="BM47" s="5"/>
      <c r="BN47" s="5"/>
      <c r="BO47" s="5"/>
      <c r="BP47" s="5" t="s">
        <v>978</v>
      </c>
      <c r="BQ47" s="5"/>
      <c r="BR47" s="5" t="s">
        <v>979</v>
      </c>
      <c r="BS47" s="5" t="s">
        <v>980</v>
      </c>
      <c r="BU47" s="5"/>
      <c r="BV47" s="5" t="s">
        <v>38</v>
      </c>
      <c r="BW47" s="5" t="s">
        <v>981</v>
      </c>
      <c r="BX47" s="5" t="s">
        <v>150</v>
      </c>
      <c r="BY47" s="5"/>
      <c r="BZ47" s="5"/>
      <c r="CA47" s="5" t="s">
        <v>982</v>
      </c>
      <c r="CB47" s="5" t="s">
        <v>983</v>
      </c>
      <c r="CD47" s="5"/>
      <c r="CE47" s="5" t="s">
        <v>984</v>
      </c>
      <c r="CF47" s="5"/>
      <c r="CG47" s="5" t="s">
        <v>985</v>
      </c>
      <c r="CH47" s="5"/>
      <c r="CI47" s="5" t="s">
        <v>986</v>
      </c>
      <c r="CJ47" s="5"/>
      <c r="CK47" s="5" t="s">
        <v>925</v>
      </c>
      <c r="CM47" s="5"/>
      <c r="CN47" s="5" t="s">
        <v>6998</v>
      </c>
      <c r="CO47" s="5"/>
      <c r="CP47" s="5" t="s">
        <v>7009</v>
      </c>
      <c r="CQ47" s="5" t="s">
        <v>7016</v>
      </c>
      <c r="CR47" s="5" t="s">
        <v>7025</v>
      </c>
      <c r="CS47" s="5" t="s">
        <v>7028</v>
      </c>
      <c r="CT47" s="5" t="s">
        <v>7033</v>
      </c>
      <c r="CV47" s="5"/>
      <c r="CW47" s="5" t="s">
        <v>7182</v>
      </c>
      <c r="CX47" s="5" t="s">
        <v>7113</v>
      </c>
      <c r="CY47" s="5" t="s">
        <v>7208</v>
      </c>
      <c r="CZ47" s="5"/>
      <c r="DA47" s="5" t="s">
        <v>7221</v>
      </c>
      <c r="DB47" s="5" t="s">
        <v>7224</v>
      </c>
      <c r="DC47" s="5"/>
    </row>
    <row r="48" spans="1:107" x14ac:dyDescent="0.35">
      <c r="A48" s="3">
        <v>18</v>
      </c>
      <c r="B48" s="4" t="s">
        <v>603</v>
      </c>
      <c r="C48" s="4"/>
      <c r="D48" s="4" t="s">
        <v>223</v>
      </c>
      <c r="E48" s="4"/>
      <c r="F48" s="4"/>
      <c r="G48" s="4"/>
      <c r="H48" s="4" t="s">
        <v>987</v>
      </c>
      <c r="J48" s="3">
        <v>18</v>
      </c>
      <c r="K48" s="4" t="s">
        <v>988</v>
      </c>
      <c r="L48" s="4" t="s">
        <v>223</v>
      </c>
      <c r="M48" s="4" t="s">
        <v>223</v>
      </c>
      <c r="N48" s="4" t="s">
        <v>38</v>
      </c>
      <c r="O48" s="4" t="s">
        <v>380</v>
      </c>
      <c r="P48" s="4" t="s">
        <v>989</v>
      </c>
      <c r="Q48" s="4"/>
      <c r="S48" s="3">
        <v>18</v>
      </c>
      <c r="T48" s="4" t="s">
        <v>990</v>
      </c>
      <c r="U48" s="4" t="s">
        <v>991</v>
      </c>
      <c r="V48" s="4" t="s">
        <v>992</v>
      </c>
      <c r="W48" s="4"/>
      <c r="X48" s="4" t="s">
        <v>993</v>
      </c>
      <c r="Y48" s="4"/>
      <c r="Z48" s="4"/>
      <c r="AB48" s="3">
        <v>18</v>
      </c>
      <c r="AC48" s="4"/>
      <c r="AD48" s="4" t="s">
        <v>839</v>
      </c>
      <c r="AE48" s="4" t="s">
        <v>223</v>
      </c>
      <c r="AF48" s="4"/>
      <c r="AG48" s="4"/>
      <c r="AH48" s="4"/>
      <c r="AI48" s="4"/>
      <c r="AK48" s="3">
        <v>18</v>
      </c>
      <c r="AL48" s="4"/>
      <c r="AM48" s="4" t="s">
        <v>994</v>
      </c>
      <c r="AN48" s="4" t="s">
        <v>223</v>
      </c>
      <c r="AO48" s="4" t="s">
        <v>995</v>
      </c>
      <c r="AP48" s="4" t="s">
        <v>996</v>
      </c>
      <c r="AQ48" s="4" t="s">
        <v>997</v>
      </c>
      <c r="AR48" s="4"/>
      <c r="AT48" s="4">
        <v>18</v>
      </c>
      <c r="AU48" s="4" t="s">
        <v>86</v>
      </c>
      <c r="AV48" s="4"/>
      <c r="AW48" s="4" t="s">
        <v>223</v>
      </c>
      <c r="AX48" s="4" t="s">
        <v>998</v>
      </c>
      <c r="AY48" s="4" t="s">
        <v>866</v>
      </c>
      <c r="AZ48" s="4" t="s">
        <v>999</v>
      </c>
      <c r="BA48" s="4"/>
      <c r="BC48" s="4">
        <v>18</v>
      </c>
      <c r="BD48" s="4"/>
      <c r="BE48" s="4" t="s">
        <v>1000</v>
      </c>
      <c r="BF48" s="4" t="s">
        <v>1001</v>
      </c>
      <c r="BG48" s="4" t="s">
        <v>888</v>
      </c>
      <c r="BH48" s="4" t="s">
        <v>1002</v>
      </c>
      <c r="BI48" s="4"/>
      <c r="BJ48" s="4"/>
      <c r="BL48" s="4">
        <v>18</v>
      </c>
      <c r="BM48" s="4"/>
      <c r="BN48" s="4"/>
      <c r="BO48" s="4"/>
      <c r="BP48" s="4" t="s">
        <v>1003</v>
      </c>
      <c r="BQ48" s="4" t="s">
        <v>1004</v>
      </c>
      <c r="BR48" s="4" t="s">
        <v>1005</v>
      </c>
      <c r="BS48" s="4"/>
      <c r="BU48" s="4">
        <v>18</v>
      </c>
      <c r="BV48" s="4" t="s">
        <v>858</v>
      </c>
      <c r="BW48" s="4" t="s">
        <v>1006</v>
      </c>
      <c r="BX48" s="4"/>
      <c r="BY48" s="4"/>
      <c r="BZ48" s="4" t="s">
        <v>1007</v>
      </c>
      <c r="CA48" s="4"/>
      <c r="CB48" s="4" t="s">
        <v>1008</v>
      </c>
      <c r="CD48" s="4">
        <v>18</v>
      </c>
      <c r="CE48" s="4" t="s">
        <v>626</v>
      </c>
      <c r="CF48" s="4"/>
      <c r="CG48" s="4" t="s">
        <v>223</v>
      </c>
      <c r="CH48" s="4" t="s">
        <v>1009</v>
      </c>
      <c r="CI48" s="4" t="s">
        <v>1010</v>
      </c>
      <c r="CJ48" s="4"/>
      <c r="CK48" s="4"/>
      <c r="CM48" s="4">
        <v>18</v>
      </c>
      <c r="CN48" s="4"/>
      <c r="CO48" s="4"/>
      <c r="CP48" s="4" t="s">
        <v>223</v>
      </c>
      <c r="CQ48" s="4"/>
      <c r="CR48" s="4" t="s">
        <v>7021</v>
      </c>
      <c r="CS48" s="4" t="s">
        <v>7029</v>
      </c>
      <c r="CT48" s="4" t="s">
        <v>7034</v>
      </c>
      <c r="CV48" s="4">
        <v>18</v>
      </c>
      <c r="CW48" s="4" t="s">
        <v>7184</v>
      </c>
      <c r="CX48" s="4" t="s">
        <v>7164</v>
      </c>
      <c r="CY48" s="4" t="s">
        <v>223</v>
      </c>
      <c r="CZ48" s="4" t="s">
        <v>219</v>
      </c>
      <c r="DA48" s="4" t="s">
        <v>7234</v>
      </c>
      <c r="DB48" s="4" t="s">
        <v>7231</v>
      </c>
      <c r="DC48" s="4" t="s">
        <v>7228</v>
      </c>
    </row>
    <row r="49" spans="1:107" x14ac:dyDescent="0.35">
      <c r="A49" s="6"/>
      <c r="B49" s="7"/>
      <c r="C49" s="7"/>
      <c r="D49" s="7"/>
      <c r="E49" s="7"/>
      <c r="F49" s="7"/>
      <c r="G49" s="7" t="s">
        <v>1011</v>
      </c>
      <c r="H49" s="7"/>
      <c r="J49" s="6"/>
      <c r="K49" s="7"/>
      <c r="L49" s="7" t="s">
        <v>1012</v>
      </c>
      <c r="M49" s="7"/>
      <c r="N49" s="7" t="s">
        <v>1013</v>
      </c>
      <c r="O49" s="7"/>
      <c r="P49" s="7" t="s">
        <v>1014</v>
      </c>
      <c r="Q49" s="7" t="s">
        <v>1015</v>
      </c>
      <c r="S49" s="6"/>
      <c r="T49" s="7" t="s">
        <v>1016</v>
      </c>
      <c r="U49" s="7" t="s">
        <v>1017</v>
      </c>
      <c r="V49" s="7" t="s">
        <v>1018</v>
      </c>
      <c r="W49" s="7"/>
      <c r="X49" s="7"/>
      <c r="Y49" s="7"/>
      <c r="Z49" s="7"/>
      <c r="AB49" s="6"/>
      <c r="AC49" s="7" t="s">
        <v>1019</v>
      </c>
      <c r="AD49" s="7"/>
      <c r="AE49" s="7" t="s">
        <v>1020</v>
      </c>
      <c r="AF49" s="7"/>
      <c r="AG49" s="7"/>
      <c r="AH49" s="7"/>
      <c r="AI49" s="7"/>
      <c r="AK49" s="6"/>
      <c r="AL49" s="7"/>
      <c r="AM49" s="7"/>
      <c r="AN49" s="7"/>
      <c r="AO49" s="7"/>
      <c r="AP49" s="7" t="s">
        <v>1021</v>
      </c>
      <c r="AQ49" s="7"/>
      <c r="AR49" s="7" t="s">
        <v>1022</v>
      </c>
      <c r="AT49" s="7"/>
      <c r="AU49" s="7"/>
      <c r="AV49" s="7"/>
      <c r="AW49" s="7"/>
      <c r="AX49" s="7" t="s">
        <v>1023</v>
      </c>
      <c r="AY49" s="7" t="s">
        <v>1024</v>
      </c>
      <c r="AZ49" s="7"/>
      <c r="BA49" s="7"/>
      <c r="BC49" s="7"/>
      <c r="BD49" s="7" t="s">
        <v>624</v>
      </c>
      <c r="BE49" s="7" t="s">
        <v>1025</v>
      </c>
      <c r="BF49" s="7" t="s">
        <v>1026</v>
      </c>
      <c r="BG49" s="7" t="s">
        <v>38</v>
      </c>
      <c r="BH49" s="7"/>
      <c r="BI49" s="7"/>
      <c r="BJ49" s="7"/>
      <c r="BL49" s="7"/>
      <c r="BM49" s="7" t="s">
        <v>1027</v>
      </c>
      <c r="BN49" s="7" t="s">
        <v>1027</v>
      </c>
      <c r="BO49" s="7" t="s">
        <v>1028</v>
      </c>
      <c r="BP49" s="7" t="s">
        <v>1029</v>
      </c>
      <c r="BQ49" s="7"/>
      <c r="BR49" s="7" t="s">
        <v>1030</v>
      </c>
      <c r="BS49" s="7"/>
      <c r="BU49" s="7"/>
      <c r="BV49" s="7" t="s">
        <v>1031</v>
      </c>
      <c r="BW49" s="7" t="s">
        <v>1032</v>
      </c>
      <c r="BX49" s="7"/>
      <c r="BY49" s="7" t="s">
        <v>1033</v>
      </c>
      <c r="BZ49" s="7"/>
      <c r="CA49" s="7" t="s">
        <v>1034</v>
      </c>
      <c r="CB49" s="7" t="s">
        <v>1035</v>
      </c>
      <c r="CD49" s="7"/>
      <c r="CE49" s="7"/>
      <c r="CF49" s="7" t="s">
        <v>654</v>
      </c>
      <c r="CG49" s="7" t="s">
        <v>1036</v>
      </c>
      <c r="CH49" s="7" t="s">
        <v>1037</v>
      </c>
      <c r="CI49" s="7" t="s">
        <v>659</v>
      </c>
      <c r="CJ49" s="7"/>
      <c r="CK49" s="7"/>
      <c r="CM49" s="7"/>
      <c r="CN49" s="7" t="s">
        <v>6930</v>
      </c>
      <c r="CO49" s="7" t="s">
        <v>7004</v>
      </c>
      <c r="CP49" s="7" t="s">
        <v>7011</v>
      </c>
      <c r="CQ49" s="7" t="s">
        <v>7020</v>
      </c>
      <c r="CR49" s="7"/>
      <c r="CS49" s="7"/>
      <c r="CT49" s="7" t="s">
        <v>7035</v>
      </c>
      <c r="CV49" s="7"/>
      <c r="CW49" s="7" t="s">
        <v>654</v>
      </c>
      <c r="CX49" s="7" t="s">
        <v>654</v>
      </c>
      <c r="CY49" s="7" t="s">
        <v>7209</v>
      </c>
      <c r="CZ49" s="7"/>
      <c r="DA49" s="7" t="s">
        <v>7233</v>
      </c>
      <c r="DB49" s="7" t="s">
        <v>7223</v>
      </c>
      <c r="DC49" s="7" t="s">
        <v>7227</v>
      </c>
    </row>
    <row r="50" spans="1:107" x14ac:dyDescent="0.35">
      <c r="A50" s="2">
        <v>20</v>
      </c>
      <c r="B50" s="5" t="s">
        <v>1038</v>
      </c>
      <c r="C50" s="5" t="s">
        <v>1039</v>
      </c>
      <c r="D50" s="5"/>
      <c r="E50" s="5"/>
      <c r="F50" s="5"/>
      <c r="G50" s="5" t="s">
        <v>1040</v>
      </c>
      <c r="H50" s="5"/>
      <c r="J50" s="2">
        <v>20</v>
      </c>
      <c r="K50" s="5"/>
      <c r="L50" s="5" t="s">
        <v>1041</v>
      </c>
      <c r="M50" s="5"/>
      <c r="N50" s="5" t="s">
        <v>1042</v>
      </c>
      <c r="O50" s="5"/>
      <c r="P50" s="5" t="s">
        <v>67</v>
      </c>
      <c r="Q50" s="5" t="s">
        <v>1043</v>
      </c>
      <c r="S50" s="2">
        <v>20</v>
      </c>
      <c r="T50" s="5" t="s">
        <v>1044</v>
      </c>
      <c r="U50" s="5" t="s">
        <v>1045</v>
      </c>
      <c r="V50" s="5" t="s">
        <v>1046</v>
      </c>
      <c r="W50" s="5"/>
      <c r="X50" s="5"/>
      <c r="Y50" s="5"/>
      <c r="Z50" s="5"/>
      <c r="AB50" s="2">
        <v>20</v>
      </c>
      <c r="AC50" s="5" t="s">
        <v>1047</v>
      </c>
      <c r="AD50" s="5" t="s">
        <v>1039</v>
      </c>
      <c r="AE50" s="5"/>
      <c r="AF50" s="5"/>
      <c r="AG50" s="5" t="s">
        <v>1048</v>
      </c>
      <c r="AH50" s="5"/>
      <c r="AI50" s="5" t="s">
        <v>1049</v>
      </c>
      <c r="AK50" s="2">
        <v>20</v>
      </c>
      <c r="AL50" s="5"/>
      <c r="AM50" s="5"/>
      <c r="AN50" s="5"/>
      <c r="AO50" s="5" t="s">
        <v>67</v>
      </c>
      <c r="AP50" s="5"/>
      <c r="AQ50" s="5" t="s">
        <v>1050</v>
      </c>
      <c r="AR50" s="5" t="s">
        <v>1051</v>
      </c>
      <c r="AT50" s="5">
        <v>20</v>
      </c>
      <c r="AU50" s="5" t="s">
        <v>1052</v>
      </c>
      <c r="AV50" s="5"/>
      <c r="AW50" s="5" t="s">
        <v>1053</v>
      </c>
      <c r="AX50" s="5" t="s">
        <v>1054</v>
      </c>
      <c r="AY50" s="5"/>
      <c r="AZ50" s="5" t="s">
        <v>1055</v>
      </c>
      <c r="BA50" s="5" t="s">
        <v>1056</v>
      </c>
      <c r="BC50" s="5">
        <v>20</v>
      </c>
      <c r="BD50" s="5" t="s">
        <v>1057</v>
      </c>
      <c r="BE50" s="5" t="s">
        <v>1058</v>
      </c>
      <c r="BF50" s="5" t="s">
        <v>1059</v>
      </c>
      <c r="BG50" s="5"/>
      <c r="BH50" s="5"/>
      <c r="BI50" s="5"/>
      <c r="BJ50" s="5" t="s">
        <v>659</v>
      </c>
      <c r="BL50" s="5">
        <v>20</v>
      </c>
      <c r="BM50" s="5" t="s">
        <v>1060</v>
      </c>
      <c r="BN50" s="5" t="s">
        <v>1061</v>
      </c>
      <c r="BO50" s="5" t="s">
        <v>1062</v>
      </c>
      <c r="BP50" s="5"/>
      <c r="BQ50" s="5" t="s">
        <v>1063</v>
      </c>
      <c r="BR50" s="5" t="s">
        <v>1064</v>
      </c>
      <c r="BS50" s="5" t="s">
        <v>1065</v>
      </c>
      <c r="BU50" s="5">
        <v>20</v>
      </c>
      <c r="BV50" s="5" t="s">
        <v>656</v>
      </c>
      <c r="BW50" s="5"/>
      <c r="BX50" s="5" t="s">
        <v>1066</v>
      </c>
      <c r="BY50" s="5" t="s">
        <v>1067</v>
      </c>
      <c r="BZ50" s="5"/>
      <c r="CA50" s="5"/>
      <c r="CB50" s="5" t="s">
        <v>1068</v>
      </c>
      <c r="CD50" s="5">
        <v>20</v>
      </c>
      <c r="CE50" s="5" t="s">
        <v>1069</v>
      </c>
      <c r="CF50" s="5"/>
      <c r="CG50" s="5" t="s">
        <v>1039</v>
      </c>
      <c r="CH50" s="5"/>
      <c r="CI50" s="5"/>
      <c r="CJ50" s="5"/>
      <c r="CK50" s="5"/>
      <c r="CM50" s="5">
        <v>20</v>
      </c>
      <c r="CN50" s="5" t="s">
        <v>4514</v>
      </c>
      <c r="CO50" s="5"/>
      <c r="CP50" s="5"/>
      <c r="CQ50" s="5" t="s">
        <v>7018</v>
      </c>
      <c r="CR50" s="5"/>
      <c r="CS50" s="5" t="s">
        <v>3308</v>
      </c>
      <c r="CT50" s="5" t="s">
        <v>7036</v>
      </c>
      <c r="CV50" s="5">
        <v>20</v>
      </c>
      <c r="CW50" s="5"/>
      <c r="CX50" s="5"/>
      <c r="CY50" s="5" t="s">
        <v>7210</v>
      </c>
      <c r="CZ50" s="5" t="s">
        <v>7215</v>
      </c>
      <c r="DA50" s="5"/>
      <c r="DB50" s="5" t="s">
        <v>7232</v>
      </c>
      <c r="DC50" s="5" t="s">
        <v>7226</v>
      </c>
    </row>
    <row r="51" spans="1:107" x14ac:dyDescent="0.35">
      <c r="A51" s="6"/>
      <c r="B51" s="7" t="s">
        <v>1070</v>
      </c>
      <c r="C51" s="7" t="s">
        <v>1071</v>
      </c>
      <c r="D51" s="7"/>
      <c r="E51" s="7"/>
      <c r="F51" s="7"/>
      <c r="G51" s="7"/>
      <c r="H51" s="7"/>
      <c r="J51" s="6"/>
      <c r="K51" s="7"/>
      <c r="L51" s="7"/>
      <c r="M51" s="7"/>
      <c r="N51" s="7"/>
      <c r="O51" s="7"/>
      <c r="P51" s="7"/>
      <c r="Q51" s="7"/>
      <c r="S51" s="6"/>
      <c r="T51" s="7"/>
      <c r="U51" s="7" t="s">
        <v>1072</v>
      </c>
      <c r="V51" s="7"/>
      <c r="W51" s="7"/>
      <c r="X51" s="7"/>
      <c r="Y51" s="7"/>
      <c r="Z51" s="7"/>
      <c r="AB51" s="6"/>
      <c r="AC51" s="7" t="s">
        <v>67</v>
      </c>
      <c r="AD51" s="7"/>
      <c r="AE51" s="7"/>
      <c r="AF51" s="7"/>
      <c r="AG51" s="7" t="s">
        <v>1073</v>
      </c>
      <c r="AH51" s="7"/>
      <c r="AI51" s="7"/>
      <c r="AK51" s="6"/>
      <c r="AL51" s="7"/>
      <c r="AM51" s="7"/>
      <c r="AN51" s="7"/>
      <c r="AO51" s="7"/>
      <c r="AP51" s="7"/>
      <c r="AQ51" s="7" t="s">
        <v>1074</v>
      </c>
      <c r="AR51" s="7"/>
      <c r="AT51" s="7"/>
      <c r="AU51" s="7" t="s">
        <v>1075</v>
      </c>
      <c r="AV51" s="7"/>
      <c r="AW51" s="7" t="s">
        <v>1076</v>
      </c>
      <c r="AX51" s="7" t="s">
        <v>1077</v>
      </c>
      <c r="AY51" s="7"/>
      <c r="AZ51" s="7" t="s">
        <v>1078</v>
      </c>
      <c r="BA51" s="7" t="s">
        <v>1079</v>
      </c>
      <c r="BC51" s="7"/>
      <c r="BD51" s="7" t="s">
        <v>694</v>
      </c>
      <c r="BE51" s="7"/>
      <c r="BF51" s="7" t="s">
        <v>1080</v>
      </c>
      <c r="BG51" s="7"/>
      <c r="BH51" s="7"/>
      <c r="BI51" s="7"/>
      <c r="BJ51" s="7" t="s">
        <v>694</v>
      </c>
      <c r="BL51" s="7"/>
      <c r="BM51" s="7"/>
      <c r="BN51" s="7"/>
      <c r="BO51" s="7"/>
      <c r="BP51" s="7"/>
      <c r="BQ51" s="7" t="s">
        <v>1081</v>
      </c>
      <c r="BR51" s="7" t="s">
        <v>1082</v>
      </c>
      <c r="BS51" s="7"/>
      <c r="BU51" s="7"/>
      <c r="BV51" s="7"/>
      <c r="BW51" s="7"/>
      <c r="BX51" s="7" t="s">
        <v>1083</v>
      </c>
      <c r="BY51" s="7"/>
      <c r="BZ51" s="7"/>
      <c r="CA51" s="7"/>
      <c r="CB51" s="7"/>
      <c r="CD51" s="7"/>
      <c r="CE51" s="7" t="s">
        <v>334</v>
      </c>
      <c r="CF51" s="7"/>
      <c r="CG51" s="7" t="s">
        <v>1084</v>
      </c>
      <c r="CH51" s="7"/>
      <c r="CI51" s="7"/>
      <c r="CJ51" s="7"/>
      <c r="CK51" s="7"/>
      <c r="CM51" s="7"/>
      <c r="CN51" s="7"/>
      <c r="CO51" s="7"/>
      <c r="CP51" s="7"/>
      <c r="CQ51" s="7" t="s">
        <v>7019</v>
      </c>
      <c r="CR51" s="7"/>
      <c r="CS51" s="7"/>
      <c r="CT51" s="7"/>
      <c r="CV51" s="7"/>
      <c r="CW51" s="7"/>
      <c r="CX51" s="7"/>
      <c r="CY51" s="7"/>
      <c r="CZ51" s="7" t="s">
        <v>7216</v>
      </c>
      <c r="DA51" s="7"/>
      <c r="DB51" s="7"/>
      <c r="DC51" s="7" t="s">
        <v>7229</v>
      </c>
    </row>
    <row r="53" spans="1:107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B54" s="2">
        <f>H37+1</f>
        <v>20</v>
      </c>
      <c r="C54" s="2">
        <f t="shared" ref="C54:H54" si="26">B54+1</f>
        <v>21</v>
      </c>
      <c r="D54" s="2">
        <f t="shared" si="26"/>
        <v>22</v>
      </c>
      <c r="E54" s="2">
        <f t="shared" si="26"/>
        <v>23</v>
      </c>
      <c r="F54" s="2">
        <f t="shared" si="26"/>
        <v>24</v>
      </c>
      <c r="G54" s="2">
        <f t="shared" si="26"/>
        <v>25</v>
      </c>
      <c r="H54" s="2">
        <f t="shared" si="26"/>
        <v>26</v>
      </c>
      <c r="K54" s="2">
        <f>Q37+1</f>
        <v>17</v>
      </c>
      <c r="L54" s="2">
        <f t="shared" ref="L54:Q54" si="27">K54+1</f>
        <v>18</v>
      </c>
      <c r="M54" s="2">
        <f t="shared" si="27"/>
        <v>19</v>
      </c>
      <c r="N54" s="2">
        <f t="shared" si="27"/>
        <v>20</v>
      </c>
      <c r="O54" s="2">
        <f t="shared" si="27"/>
        <v>21</v>
      </c>
      <c r="P54" s="2">
        <f t="shared" si="27"/>
        <v>22</v>
      </c>
      <c r="Q54" s="2">
        <f t="shared" si="27"/>
        <v>23</v>
      </c>
      <c r="T54" s="2">
        <f>Z37+1</f>
        <v>17</v>
      </c>
      <c r="U54" s="2">
        <f t="shared" ref="U54:Z54" si="28">T54+1</f>
        <v>18</v>
      </c>
      <c r="V54" s="2">
        <f t="shared" si="28"/>
        <v>19</v>
      </c>
      <c r="W54" s="2">
        <f t="shared" si="28"/>
        <v>20</v>
      </c>
      <c r="X54" s="2">
        <f t="shared" si="28"/>
        <v>21</v>
      </c>
      <c r="Y54" s="2">
        <f t="shared" si="28"/>
        <v>22</v>
      </c>
      <c r="Z54" s="2">
        <f t="shared" si="28"/>
        <v>23</v>
      </c>
      <c r="AC54" s="2">
        <f>AI37+1</f>
        <v>21</v>
      </c>
      <c r="AD54" s="2">
        <f t="shared" ref="AD54:AI54" si="29">AC54+1</f>
        <v>22</v>
      </c>
      <c r="AE54" s="2">
        <f t="shared" si="29"/>
        <v>23</v>
      </c>
      <c r="AF54" s="2">
        <f t="shared" si="29"/>
        <v>24</v>
      </c>
      <c r="AG54" s="2">
        <f t="shared" si="29"/>
        <v>25</v>
      </c>
      <c r="AH54" s="2">
        <f t="shared" si="29"/>
        <v>26</v>
      </c>
      <c r="AI54" s="2">
        <f t="shared" si="29"/>
        <v>27</v>
      </c>
      <c r="AL54" s="2">
        <f>AR37+1</f>
        <v>19</v>
      </c>
      <c r="AM54" s="2">
        <f t="shared" ref="AM54:AR54" si="30">AL54+1</f>
        <v>20</v>
      </c>
      <c r="AN54" s="2">
        <f t="shared" si="30"/>
        <v>21</v>
      </c>
      <c r="AO54" s="2">
        <f t="shared" si="30"/>
        <v>22</v>
      </c>
      <c r="AP54" s="2">
        <f t="shared" si="30"/>
        <v>23</v>
      </c>
      <c r="AQ54" s="2">
        <f t="shared" si="30"/>
        <v>24</v>
      </c>
      <c r="AR54" s="2">
        <f t="shared" si="30"/>
        <v>25</v>
      </c>
      <c r="AU54" s="2">
        <f>BA37+1</f>
        <v>16</v>
      </c>
      <c r="AV54" s="2">
        <f t="shared" ref="AV54:BA54" si="31">AU54+1</f>
        <v>17</v>
      </c>
      <c r="AW54" s="2">
        <f t="shared" si="31"/>
        <v>18</v>
      </c>
      <c r="AX54" s="2">
        <f t="shared" si="31"/>
        <v>19</v>
      </c>
      <c r="AY54" s="2">
        <f t="shared" si="31"/>
        <v>20</v>
      </c>
      <c r="AZ54" s="2">
        <f t="shared" si="31"/>
        <v>21</v>
      </c>
      <c r="BA54" s="2">
        <f t="shared" si="31"/>
        <v>22</v>
      </c>
      <c r="BD54" s="2">
        <f>BJ37+1</f>
        <v>21</v>
      </c>
      <c r="BE54" s="2">
        <f t="shared" ref="BE54:BJ54" si="32">BD54+1</f>
        <v>22</v>
      </c>
      <c r="BF54" s="2">
        <f t="shared" si="32"/>
        <v>23</v>
      </c>
      <c r="BG54" s="2">
        <f t="shared" si="32"/>
        <v>24</v>
      </c>
      <c r="BH54" s="2">
        <f t="shared" si="32"/>
        <v>25</v>
      </c>
      <c r="BI54" s="2">
        <f t="shared" si="32"/>
        <v>26</v>
      </c>
      <c r="BJ54" s="2">
        <f t="shared" si="32"/>
        <v>27</v>
      </c>
      <c r="BM54" s="2">
        <f>BS37+1</f>
        <v>18</v>
      </c>
      <c r="BN54" s="2">
        <f t="shared" ref="BN54:BS54" si="33">BM54+1</f>
        <v>19</v>
      </c>
      <c r="BO54" s="2">
        <f t="shared" si="33"/>
        <v>20</v>
      </c>
      <c r="BP54" s="2">
        <f t="shared" si="33"/>
        <v>21</v>
      </c>
      <c r="BQ54" s="2">
        <f t="shared" si="33"/>
        <v>22</v>
      </c>
      <c r="BR54" s="2">
        <f t="shared" si="33"/>
        <v>23</v>
      </c>
      <c r="BS54" s="2">
        <f t="shared" si="33"/>
        <v>24</v>
      </c>
      <c r="BV54" s="2">
        <f>CB37+1</f>
        <v>22</v>
      </c>
      <c r="BW54" s="2">
        <f t="shared" ref="BW54:CB54" si="34">BV54+1</f>
        <v>23</v>
      </c>
      <c r="BX54" s="2">
        <f t="shared" si="34"/>
        <v>24</v>
      </c>
      <c r="BY54" s="2">
        <f t="shared" si="34"/>
        <v>25</v>
      </c>
      <c r="BZ54" s="2">
        <f t="shared" si="34"/>
        <v>26</v>
      </c>
      <c r="CA54" s="2">
        <f t="shared" si="34"/>
        <v>27</v>
      </c>
      <c r="CB54" s="2">
        <f t="shared" si="34"/>
        <v>28</v>
      </c>
      <c r="CE54" s="2">
        <f>CK37+1</f>
        <v>20</v>
      </c>
      <c r="CF54" s="2">
        <f t="shared" ref="CF54:CK54" si="35">CE54+1</f>
        <v>21</v>
      </c>
      <c r="CG54" s="2">
        <f t="shared" si="35"/>
        <v>22</v>
      </c>
      <c r="CH54" s="2">
        <f t="shared" si="35"/>
        <v>23</v>
      </c>
      <c r="CI54" s="2">
        <f t="shared" si="35"/>
        <v>24</v>
      </c>
      <c r="CJ54" s="2">
        <f t="shared" si="35"/>
        <v>25</v>
      </c>
      <c r="CK54" s="2">
        <f t="shared" si="35"/>
        <v>26</v>
      </c>
      <c r="CN54" s="2">
        <f>CT37+1</f>
        <v>17</v>
      </c>
      <c r="CO54" s="2">
        <f t="shared" ref="CO54:CT54" si="36">CN54+1</f>
        <v>18</v>
      </c>
      <c r="CP54" s="2">
        <f t="shared" si="36"/>
        <v>19</v>
      </c>
      <c r="CQ54" s="2">
        <f t="shared" si="36"/>
        <v>20</v>
      </c>
      <c r="CR54" s="2">
        <f t="shared" si="36"/>
        <v>21</v>
      </c>
      <c r="CS54" s="2">
        <f t="shared" si="36"/>
        <v>22</v>
      </c>
      <c r="CT54" s="2">
        <f t="shared" si="36"/>
        <v>23</v>
      </c>
      <c r="CW54" s="2">
        <f>DC37+1</f>
        <v>22</v>
      </c>
      <c r="CX54" s="2">
        <f t="shared" ref="CX54:DC54" si="37">CW54+1</f>
        <v>23</v>
      </c>
      <c r="CY54" s="2">
        <f t="shared" si="37"/>
        <v>24</v>
      </c>
      <c r="CZ54" s="2">
        <f t="shared" si="37"/>
        <v>25</v>
      </c>
      <c r="DA54" s="2">
        <f t="shared" si="37"/>
        <v>26</v>
      </c>
      <c r="DB54" s="2">
        <f t="shared" si="37"/>
        <v>27</v>
      </c>
      <c r="DC54" s="2">
        <f t="shared" si="37"/>
        <v>28</v>
      </c>
    </row>
    <row r="55" spans="1:107" x14ac:dyDescent="0.35">
      <c r="A55" s="3">
        <v>8</v>
      </c>
      <c r="B55" s="4" t="s">
        <v>1085</v>
      </c>
      <c r="C55" s="4"/>
      <c r="D55" s="4"/>
      <c r="E55" s="4" t="s">
        <v>19</v>
      </c>
      <c r="F55" s="4"/>
      <c r="G55" s="4"/>
      <c r="H55" s="4" t="s">
        <v>1086</v>
      </c>
      <c r="J55" s="3">
        <v>8</v>
      </c>
      <c r="K55" s="4"/>
      <c r="L55" s="4"/>
      <c r="M55" s="4"/>
      <c r="N55" s="4" t="s">
        <v>1087</v>
      </c>
      <c r="O55" s="4"/>
      <c r="P55" s="4"/>
      <c r="Q55" s="4"/>
      <c r="S55" s="3">
        <v>8</v>
      </c>
      <c r="T55" s="4"/>
      <c r="U55" s="4" t="s">
        <v>1088</v>
      </c>
      <c r="V55" s="4"/>
      <c r="W55" s="4"/>
      <c r="X55" s="4"/>
      <c r="Y55" s="4" t="s">
        <v>1089</v>
      </c>
      <c r="Z55" s="4"/>
      <c r="AB55" s="3">
        <v>8</v>
      </c>
      <c r="AC55" s="4"/>
      <c r="AD55" s="4"/>
      <c r="AE55" s="4"/>
      <c r="AF55" s="4" t="s">
        <v>19</v>
      </c>
      <c r="AG55" s="4"/>
      <c r="AH55" s="4"/>
      <c r="AI55" s="4" t="s">
        <v>1090</v>
      </c>
      <c r="AK55" s="3">
        <v>8</v>
      </c>
      <c r="AL55" s="4"/>
      <c r="AM55" s="4"/>
      <c r="AN55" s="4"/>
      <c r="AO55" s="4" t="s">
        <v>1091</v>
      </c>
      <c r="AP55" s="4"/>
      <c r="AQ55" s="4"/>
      <c r="AR55" s="4" t="s">
        <v>1092</v>
      </c>
      <c r="AT55" s="4">
        <v>8</v>
      </c>
      <c r="AU55" s="4"/>
      <c r="AV55" s="4"/>
      <c r="AW55" s="4"/>
      <c r="AX55" s="4"/>
      <c r="AY55" s="4" t="s">
        <v>25</v>
      </c>
      <c r="AZ55" s="4"/>
      <c r="BA55" s="4"/>
      <c r="BC55" s="4">
        <v>8</v>
      </c>
      <c r="BD55" s="4" t="s">
        <v>1093</v>
      </c>
      <c r="BE55" s="4" t="s">
        <v>1094</v>
      </c>
      <c r="BF55" s="4" t="s">
        <v>1095</v>
      </c>
      <c r="BG55" s="4"/>
      <c r="BH55" s="4" t="s">
        <v>25</v>
      </c>
      <c r="BI55" s="4"/>
      <c r="BJ55" s="4"/>
      <c r="BL55" s="4">
        <v>8</v>
      </c>
      <c r="BM55" s="4"/>
      <c r="BN55" s="4"/>
      <c r="BO55" s="4"/>
      <c r="BP55" s="4"/>
      <c r="BQ55" s="4"/>
      <c r="BR55" s="4"/>
      <c r="BS55" s="4"/>
      <c r="BU55" s="4">
        <v>8</v>
      </c>
      <c r="BV55" s="4"/>
      <c r="BW55" s="4"/>
      <c r="BX55" s="4"/>
      <c r="BY55" s="4"/>
      <c r="BZ55" s="4" t="s">
        <v>25</v>
      </c>
      <c r="CA55" s="4"/>
      <c r="CB55" s="4"/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M55" s="4">
        <v>8</v>
      </c>
      <c r="CN55" s="4"/>
      <c r="CO55" s="4" t="s">
        <v>7038</v>
      </c>
      <c r="CP55" s="4"/>
      <c r="CQ55" s="4"/>
      <c r="CR55" s="4" t="s">
        <v>25</v>
      </c>
      <c r="CS55" s="4" t="s">
        <v>7070</v>
      </c>
      <c r="CT55" s="4" t="s">
        <v>7073</v>
      </c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x14ac:dyDescent="0.35">
      <c r="A56" s="2"/>
      <c r="B56" s="5" t="s">
        <v>86</v>
      </c>
      <c r="C56" s="5"/>
      <c r="D56" s="5"/>
      <c r="E56" s="5" t="s">
        <v>269</v>
      </c>
      <c r="F56" s="5" t="s">
        <v>270</v>
      </c>
      <c r="G56" s="5"/>
      <c r="H56" s="5" t="s">
        <v>1096</v>
      </c>
      <c r="J56" s="2"/>
      <c r="K56" s="5" t="s">
        <v>1097</v>
      </c>
      <c r="L56" s="5"/>
      <c r="M56" s="5" t="s">
        <v>1098</v>
      </c>
      <c r="N56" s="5" t="s">
        <v>1099</v>
      </c>
      <c r="O56" s="5"/>
      <c r="P56" s="5"/>
      <c r="Q56" s="5"/>
      <c r="S56" s="2"/>
      <c r="T56" s="5"/>
      <c r="U56" s="5"/>
      <c r="V56" s="5"/>
      <c r="W56" s="5" t="s">
        <v>283</v>
      </c>
      <c r="X56" s="5"/>
      <c r="Y56" s="5" t="s">
        <v>1100</v>
      </c>
      <c r="Z56" s="5"/>
      <c r="AB56" s="2"/>
      <c r="AC56" s="5"/>
      <c r="AD56" s="5"/>
      <c r="AE56" s="5"/>
      <c r="AF56" s="5"/>
      <c r="AG56" s="5" t="s">
        <v>1101</v>
      </c>
      <c r="AH56" s="5"/>
      <c r="AI56" s="5" t="s">
        <v>1102</v>
      </c>
      <c r="AK56" s="2"/>
      <c r="AL56" s="5"/>
      <c r="AM56" s="5" t="s">
        <v>1103</v>
      </c>
      <c r="AN56" s="5"/>
      <c r="AO56" s="5" t="s">
        <v>1104</v>
      </c>
      <c r="AP56" s="5"/>
      <c r="AQ56" s="5" t="s">
        <v>1105</v>
      </c>
      <c r="AR56" s="5" t="s">
        <v>1106</v>
      </c>
      <c r="AT56" s="5"/>
      <c r="AU56" s="5"/>
      <c r="AV56" s="5"/>
      <c r="AW56" s="5" t="s">
        <v>38</v>
      </c>
      <c r="AX56" s="5" t="s">
        <v>1107</v>
      </c>
      <c r="AY56" s="5"/>
      <c r="AZ56" s="5"/>
      <c r="BA56" s="5"/>
      <c r="BC56" s="5"/>
      <c r="BD56" s="5" t="s">
        <v>1108</v>
      </c>
      <c r="BE56" s="5"/>
      <c r="BF56" s="5"/>
      <c r="BG56" s="5" t="s">
        <v>38</v>
      </c>
      <c r="BH56" s="5"/>
      <c r="BI56" s="5"/>
      <c r="BJ56" s="5"/>
      <c r="BL56" s="5"/>
      <c r="BM56" s="5"/>
      <c r="BN56" s="5"/>
      <c r="BO56" s="5"/>
      <c r="BP56" s="5"/>
      <c r="BQ56" s="5"/>
      <c r="BR56" s="5"/>
      <c r="BS56" s="5"/>
      <c r="BU56" s="5"/>
      <c r="BV56" s="5"/>
      <c r="BW56" s="5"/>
      <c r="BX56" s="5" t="s">
        <v>1109</v>
      </c>
      <c r="BY56" s="5"/>
      <c r="BZ56" s="5" t="s">
        <v>349</v>
      </c>
      <c r="CA56" s="5" t="s">
        <v>1110</v>
      </c>
      <c r="CB56" s="5"/>
      <c r="CD56" s="5"/>
      <c r="CE56" s="5" t="s">
        <v>1111</v>
      </c>
      <c r="CF56" s="5"/>
      <c r="CG56" s="5" t="s">
        <v>1112</v>
      </c>
      <c r="CH56" s="5"/>
      <c r="CI56" s="5" t="s">
        <v>1113</v>
      </c>
      <c r="CJ56" s="5"/>
      <c r="CK56" s="5"/>
      <c r="CM56" s="5"/>
      <c r="CN56" s="5"/>
      <c r="CO56" s="5" t="s">
        <v>7040</v>
      </c>
      <c r="CP56" s="5"/>
      <c r="CQ56" s="5"/>
      <c r="CR56" s="5" t="s">
        <v>38</v>
      </c>
      <c r="CS56" s="5" t="s">
        <v>7079</v>
      </c>
      <c r="CT56" s="5"/>
      <c r="CV56" s="5"/>
      <c r="CW56" s="5"/>
      <c r="CX56" s="5" t="s">
        <v>7242</v>
      </c>
      <c r="CY56" s="5"/>
      <c r="CZ56" s="5"/>
      <c r="DA56" s="5"/>
      <c r="DB56" s="5" t="s">
        <v>5180</v>
      </c>
      <c r="DC56" s="5"/>
    </row>
    <row r="57" spans="1:107" x14ac:dyDescent="0.35">
      <c r="A57" s="3">
        <v>10</v>
      </c>
      <c r="B57" s="4"/>
      <c r="C57" s="4" t="s">
        <v>1114</v>
      </c>
      <c r="D57" s="4" t="s">
        <v>1114</v>
      </c>
      <c r="E57" s="4" t="s">
        <v>1115</v>
      </c>
      <c r="F57" s="4"/>
      <c r="G57" s="4"/>
      <c r="H57" s="4"/>
      <c r="J57" s="3">
        <v>10</v>
      </c>
      <c r="K57" s="4" t="s">
        <v>733</v>
      </c>
      <c r="L57" s="4"/>
      <c r="M57" s="4"/>
      <c r="N57" s="4" t="s">
        <v>351</v>
      </c>
      <c r="O57" s="4" t="s">
        <v>1116</v>
      </c>
      <c r="P57" s="4"/>
      <c r="Q57" s="4"/>
      <c r="S57" s="3">
        <v>10</v>
      </c>
      <c r="T57" s="4" t="s">
        <v>38</v>
      </c>
      <c r="U57" s="4" t="s">
        <v>1117</v>
      </c>
      <c r="V57" s="4"/>
      <c r="W57" s="4"/>
      <c r="X57" s="4" t="s">
        <v>1118</v>
      </c>
      <c r="Y57" s="4" t="s">
        <v>1119</v>
      </c>
      <c r="Z57" s="4" t="s">
        <v>1120</v>
      </c>
      <c r="AB57" s="3">
        <v>10</v>
      </c>
      <c r="AC57" s="4"/>
      <c r="AD57" s="4"/>
      <c r="AE57" s="4"/>
      <c r="AF57" s="4"/>
      <c r="AG57" s="4"/>
      <c r="AH57" s="4" t="s">
        <v>1121</v>
      </c>
      <c r="AI57" s="4" t="s">
        <v>1122</v>
      </c>
      <c r="AK57" s="3">
        <v>10</v>
      </c>
      <c r="AL57" s="4" t="s">
        <v>1123</v>
      </c>
      <c r="AM57" s="4" t="s">
        <v>156</v>
      </c>
      <c r="AN57" s="4"/>
      <c r="AO57" s="4" t="s">
        <v>1124</v>
      </c>
      <c r="AP57" s="4" t="s">
        <v>1125</v>
      </c>
      <c r="AQ57" s="4" t="s">
        <v>1126</v>
      </c>
      <c r="AR57" s="4" t="s">
        <v>1127</v>
      </c>
      <c r="AT57" s="4">
        <v>10</v>
      </c>
      <c r="AU57" s="4"/>
      <c r="AV57" s="4"/>
      <c r="AW57" s="4" t="s">
        <v>7917</v>
      </c>
      <c r="AX57" s="4" t="s">
        <v>195</v>
      </c>
      <c r="AY57" s="4"/>
      <c r="AZ57" s="4"/>
      <c r="BA57" s="4"/>
      <c r="BC57" s="4">
        <v>10</v>
      </c>
      <c r="BD57" s="4"/>
      <c r="BE57" s="4" t="s">
        <v>1128</v>
      </c>
      <c r="BF57" s="4"/>
      <c r="BG57" s="4"/>
      <c r="BH57" s="4"/>
      <c r="BI57" s="4"/>
      <c r="BJ57" s="4" t="s">
        <v>1129</v>
      </c>
      <c r="BL57" s="4">
        <v>10</v>
      </c>
      <c r="BM57" s="4" t="s">
        <v>1130</v>
      </c>
      <c r="BN57" s="4" t="s">
        <v>1131</v>
      </c>
      <c r="BO57" s="4"/>
      <c r="BP57" s="4" t="s">
        <v>38</v>
      </c>
      <c r="BQ57" s="4" t="s">
        <v>1132</v>
      </c>
      <c r="BR57" s="4" t="s">
        <v>1133</v>
      </c>
      <c r="BS57" s="4" t="s">
        <v>1134</v>
      </c>
      <c r="BU57" s="4">
        <v>10</v>
      </c>
      <c r="BV57" s="4"/>
      <c r="BW57" s="4"/>
      <c r="BX57" s="4"/>
      <c r="BY57" s="4"/>
      <c r="BZ57" s="4"/>
      <c r="CA57" s="4" t="s">
        <v>150</v>
      </c>
      <c r="CB57" s="4"/>
      <c r="CD57" s="4">
        <v>10</v>
      </c>
      <c r="CE57" s="4" t="s">
        <v>1135</v>
      </c>
      <c r="CF57" s="4" t="s">
        <v>1136</v>
      </c>
      <c r="CG57" s="4" t="s">
        <v>71</v>
      </c>
      <c r="CH57" s="4"/>
      <c r="CI57" s="4"/>
      <c r="CJ57" s="4"/>
      <c r="CK57" s="4"/>
      <c r="CM57" s="4">
        <v>10</v>
      </c>
      <c r="CN57" s="4" t="s">
        <v>2063</v>
      </c>
      <c r="CO57" s="4" t="s">
        <v>7039</v>
      </c>
      <c r="CP57" s="4"/>
      <c r="CQ57" s="4" t="s">
        <v>347</v>
      </c>
      <c r="CR57" s="4" t="s">
        <v>7054</v>
      </c>
      <c r="CS57" s="4" t="s">
        <v>6972</v>
      </c>
      <c r="CT57" s="4" t="s">
        <v>7074</v>
      </c>
      <c r="CV57" s="4">
        <v>10</v>
      </c>
      <c r="CW57" s="4" t="s">
        <v>7243</v>
      </c>
      <c r="CX57" s="4" t="s">
        <v>7244</v>
      </c>
      <c r="CY57" s="4"/>
      <c r="CZ57" s="4"/>
      <c r="DA57" s="4"/>
      <c r="DB57" s="4" t="s">
        <v>38</v>
      </c>
      <c r="DC57" s="4"/>
    </row>
    <row r="58" spans="1:107" x14ac:dyDescent="0.35">
      <c r="A58" s="6"/>
      <c r="B58" s="7"/>
      <c r="C58" s="7" t="s">
        <v>1137</v>
      </c>
      <c r="D58" s="7" t="s">
        <v>1138</v>
      </c>
      <c r="E58" s="7" t="s">
        <v>733</v>
      </c>
      <c r="F58" s="7"/>
      <c r="G58" s="7"/>
      <c r="H58" s="7"/>
      <c r="J58" s="6"/>
      <c r="K58" s="7"/>
      <c r="L58" s="7"/>
      <c r="M58" s="7" t="s">
        <v>1139</v>
      </c>
      <c r="N58" s="7"/>
      <c r="O58" s="7" t="s">
        <v>1140</v>
      </c>
      <c r="P58" s="7" t="s">
        <v>1141</v>
      </c>
      <c r="Q58" s="7"/>
      <c r="S58" s="6"/>
      <c r="T58" s="7" t="s">
        <v>1142</v>
      </c>
      <c r="U58" s="7" t="s">
        <v>1143</v>
      </c>
      <c r="V58" s="7"/>
      <c r="W58" s="7"/>
      <c r="X58" s="7"/>
      <c r="Y58" s="7"/>
      <c r="Z58" s="7"/>
      <c r="AB58" s="6"/>
      <c r="AC58" s="7" t="s">
        <v>1144</v>
      </c>
      <c r="AD58" s="7"/>
      <c r="AE58" s="7"/>
      <c r="AF58" s="7" t="s">
        <v>67</v>
      </c>
      <c r="AG58" s="7" t="s">
        <v>58</v>
      </c>
      <c r="AH58" s="7"/>
      <c r="AI58" s="7" t="s">
        <v>1145</v>
      </c>
      <c r="AK58" s="6"/>
      <c r="AL58" s="7" t="s">
        <v>1146</v>
      </c>
      <c r="AM58" s="7"/>
      <c r="AN58" s="7"/>
      <c r="AO58" s="7" t="s">
        <v>1147</v>
      </c>
      <c r="AP58" s="7" t="s">
        <v>1148</v>
      </c>
      <c r="AQ58" s="7"/>
      <c r="AR58" s="7" t="s">
        <v>1149</v>
      </c>
      <c r="AT58" s="7"/>
      <c r="AU58" s="7"/>
      <c r="AV58" s="7"/>
      <c r="AW58" s="7" t="s">
        <v>1150</v>
      </c>
      <c r="AX58" s="7"/>
      <c r="AY58" s="7"/>
      <c r="AZ58" s="7"/>
      <c r="BA58" s="7" t="s">
        <v>1151</v>
      </c>
      <c r="BC58" s="7"/>
      <c r="BD58" s="7"/>
      <c r="BE58" s="7"/>
      <c r="BF58" s="7" t="s">
        <v>38</v>
      </c>
      <c r="BG58" s="7"/>
      <c r="BH58" s="7"/>
      <c r="BI58" s="7"/>
      <c r="BJ58" s="7"/>
      <c r="BL58" s="7"/>
      <c r="BM58" s="7" t="s">
        <v>1152</v>
      </c>
      <c r="BN58" s="7" t="s">
        <v>1153</v>
      </c>
      <c r="BO58" s="7"/>
      <c r="BP58" s="7"/>
      <c r="BQ58" s="7" t="s">
        <v>1154</v>
      </c>
      <c r="BR58" s="7"/>
      <c r="BS58" s="7"/>
      <c r="BU58" s="7"/>
      <c r="BV58" s="7"/>
      <c r="BW58" s="7" t="s">
        <v>1155</v>
      </c>
      <c r="BX58" s="7"/>
      <c r="BY58" s="7" t="s">
        <v>775</v>
      </c>
      <c r="BZ58" s="7" t="s">
        <v>799</v>
      </c>
      <c r="CA58" s="7"/>
      <c r="CB58" s="7"/>
      <c r="CD58" s="7"/>
      <c r="CE58" s="7"/>
      <c r="CF58" s="7"/>
      <c r="CG58" s="7" t="s">
        <v>1068</v>
      </c>
      <c r="CH58" s="7" t="s">
        <v>53</v>
      </c>
      <c r="CI58" s="7"/>
      <c r="CJ58" s="7" t="s">
        <v>6999</v>
      </c>
      <c r="CK58" s="7"/>
      <c r="CM58" s="7"/>
      <c r="CN58" s="7" t="s">
        <v>6984</v>
      </c>
      <c r="CO58" s="7"/>
      <c r="CP58" s="7" t="s">
        <v>775</v>
      </c>
      <c r="CQ58" s="7" t="s">
        <v>6944</v>
      </c>
      <c r="CR58" s="7"/>
      <c r="CS58" s="7"/>
      <c r="CT58" s="7"/>
      <c r="CV58" s="7"/>
      <c r="CW58" s="7" t="s">
        <v>341</v>
      </c>
      <c r="CX58" s="7" t="s">
        <v>7245</v>
      </c>
      <c r="CY58" s="7" t="s">
        <v>38</v>
      </c>
      <c r="CZ58" s="7" t="s">
        <v>7253</v>
      </c>
      <c r="DA58" s="7" t="s">
        <v>7257</v>
      </c>
      <c r="DB58" s="7" t="s">
        <v>7261</v>
      </c>
      <c r="DC58" s="7" t="s">
        <v>7264</v>
      </c>
    </row>
    <row r="59" spans="1:107" x14ac:dyDescent="0.35">
      <c r="A59" s="2">
        <v>12</v>
      </c>
      <c r="B59" s="5" t="s">
        <v>379</v>
      </c>
      <c r="C59" s="5" t="s">
        <v>780</v>
      </c>
      <c r="D59" s="5"/>
      <c r="E59" s="5"/>
      <c r="F59" s="5"/>
      <c r="G59" s="5" t="s">
        <v>1157</v>
      </c>
      <c r="H59" s="5"/>
      <c r="J59" s="2">
        <v>12</v>
      </c>
      <c r="K59" s="5" t="s">
        <v>379</v>
      </c>
      <c r="L59" s="5" t="s">
        <v>89</v>
      </c>
      <c r="M59" s="5"/>
      <c r="N59" s="5" t="s">
        <v>1158</v>
      </c>
      <c r="O59" s="5"/>
      <c r="P59" s="5" t="s">
        <v>1159</v>
      </c>
      <c r="Q59" s="5"/>
      <c r="S59" s="2">
        <v>12</v>
      </c>
      <c r="T59" s="5" t="s">
        <v>1160</v>
      </c>
      <c r="U59" s="5" t="s">
        <v>89</v>
      </c>
      <c r="V59" s="5" t="s">
        <v>794</v>
      </c>
      <c r="W59" s="5" t="s">
        <v>1161</v>
      </c>
      <c r="X59" s="5" t="s">
        <v>794</v>
      </c>
      <c r="Y59" s="5" t="s">
        <v>784</v>
      </c>
      <c r="Z59" s="5"/>
      <c r="AB59" s="2">
        <v>12</v>
      </c>
      <c r="AC59" s="5" t="s">
        <v>1162</v>
      </c>
      <c r="AD59" s="5" t="s">
        <v>89</v>
      </c>
      <c r="AE59" s="5" t="s">
        <v>1163</v>
      </c>
      <c r="AF59" s="5" t="s">
        <v>1164</v>
      </c>
      <c r="AG59" s="5"/>
      <c r="AH59" s="5" t="s">
        <v>399</v>
      </c>
      <c r="AI59" s="5"/>
      <c r="AK59" s="2">
        <v>12</v>
      </c>
      <c r="AL59" s="5" t="s">
        <v>1165</v>
      </c>
      <c r="AM59" s="5" t="s">
        <v>1166</v>
      </c>
      <c r="AN59" s="5" t="s">
        <v>1167</v>
      </c>
      <c r="AO59" s="5" t="s">
        <v>1168</v>
      </c>
      <c r="AP59" s="5" t="s">
        <v>1169</v>
      </c>
      <c r="AQ59" s="5"/>
      <c r="AR59" s="5" t="s">
        <v>1170</v>
      </c>
      <c r="AT59" s="5">
        <v>12</v>
      </c>
      <c r="AU59" s="5"/>
      <c r="AV59" s="5" t="s">
        <v>89</v>
      </c>
      <c r="AW59" s="5" t="s">
        <v>1171</v>
      </c>
      <c r="AX59" s="5"/>
      <c r="AY59" s="5"/>
      <c r="AZ59" s="5" t="s">
        <v>396</v>
      </c>
      <c r="BA59" s="5" t="s">
        <v>1172</v>
      </c>
      <c r="BC59" s="5">
        <v>12</v>
      </c>
      <c r="BD59" s="5"/>
      <c r="BE59" s="5"/>
      <c r="BF59" s="5"/>
      <c r="BG59" s="5" t="s">
        <v>1173</v>
      </c>
      <c r="BH59" s="5"/>
      <c r="BI59" s="5" t="s">
        <v>399</v>
      </c>
      <c r="BJ59" s="5" t="s">
        <v>1174</v>
      </c>
      <c r="BL59" s="5">
        <v>12</v>
      </c>
      <c r="BM59" s="5"/>
      <c r="BN59" s="5"/>
      <c r="BO59" s="5" t="s">
        <v>1175</v>
      </c>
      <c r="BP59" s="5"/>
      <c r="BQ59" s="5"/>
      <c r="BR59" s="5"/>
      <c r="BS59" s="5"/>
      <c r="BU59" s="5">
        <v>12</v>
      </c>
      <c r="BV59" s="5"/>
      <c r="BW59" s="5" t="s">
        <v>89</v>
      </c>
      <c r="BX59" s="5"/>
      <c r="BY59" s="5"/>
      <c r="BZ59" s="5"/>
      <c r="CA59" s="5" t="s">
        <v>1176</v>
      </c>
      <c r="CB59" s="5"/>
      <c r="CD59" s="5">
        <v>12</v>
      </c>
      <c r="CE59" s="5"/>
      <c r="CF59" s="5" t="s">
        <v>89</v>
      </c>
      <c r="CG59" s="5" t="s">
        <v>1177</v>
      </c>
      <c r="CH59" s="5"/>
      <c r="CI59" s="5"/>
      <c r="CJ59" s="5"/>
      <c r="CK59" s="5"/>
      <c r="CM59" s="5">
        <v>12</v>
      </c>
      <c r="CN59" s="5"/>
      <c r="CO59" s="5" t="s">
        <v>89</v>
      </c>
      <c r="CP59" s="5"/>
      <c r="CQ59" s="5"/>
      <c r="CR59" s="5"/>
      <c r="CS59" s="5"/>
      <c r="CT59" s="5"/>
      <c r="CV59" s="5">
        <v>12</v>
      </c>
      <c r="CW59" s="5" t="s">
        <v>7235</v>
      </c>
      <c r="CX59" s="5" t="s">
        <v>2132</v>
      </c>
      <c r="CY59" s="5" t="s">
        <v>2132</v>
      </c>
      <c r="CZ59" s="5"/>
      <c r="DA59" s="5" t="s">
        <v>2132</v>
      </c>
      <c r="DB59" s="5" t="s">
        <v>2132</v>
      </c>
      <c r="DC59" s="5" t="s">
        <v>7265</v>
      </c>
    </row>
    <row r="60" spans="1:107" x14ac:dyDescent="0.35">
      <c r="A60" s="2"/>
      <c r="B60" s="5"/>
      <c r="C60" s="5" t="s">
        <v>1178</v>
      </c>
      <c r="D60" s="5"/>
      <c r="E60" s="5"/>
      <c r="F60" s="5"/>
      <c r="G60" s="5" t="s">
        <v>430</v>
      </c>
      <c r="H60" s="5" t="s">
        <v>308</v>
      </c>
      <c r="J60" s="2"/>
      <c r="K60" s="5"/>
      <c r="L60" s="5" t="s">
        <v>1179</v>
      </c>
      <c r="M60" s="5" t="s">
        <v>1180</v>
      </c>
      <c r="N60" s="5"/>
      <c r="O60" s="5"/>
      <c r="P60" s="5" t="s">
        <v>1181</v>
      </c>
      <c r="Q60" s="5"/>
      <c r="S60" s="2"/>
      <c r="T60" s="5" t="s">
        <v>1182</v>
      </c>
      <c r="U60" s="5"/>
      <c r="V60" s="5"/>
      <c r="W60" s="5"/>
      <c r="X60" s="5"/>
      <c r="Y60" s="5" t="s">
        <v>1183</v>
      </c>
      <c r="Z60" s="5"/>
      <c r="AB60" s="2"/>
      <c r="AC60" s="5" t="s">
        <v>1184</v>
      </c>
      <c r="AD60" s="5"/>
      <c r="AE60" s="5" t="s">
        <v>430</v>
      </c>
      <c r="AF60" s="5" t="s">
        <v>1185</v>
      </c>
      <c r="AG60" s="5" t="s">
        <v>1186</v>
      </c>
      <c r="AH60" s="5" t="s">
        <v>1187</v>
      </c>
      <c r="AI60" s="5"/>
      <c r="AK60" s="2"/>
      <c r="AL60" s="5"/>
      <c r="AM60" s="5" t="s">
        <v>1188</v>
      </c>
      <c r="AN60" s="5"/>
      <c r="AO60" s="5"/>
      <c r="AP60" s="5"/>
      <c r="AQ60" s="5" t="s">
        <v>1189</v>
      </c>
      <c r="AR60" s="5" t="s">
        <v>1190</v>
      </c>
      <c r="AT60" s="5"/>
      <c r="AU60" s="5"/>
      <c r="AV60" s="5"/>
      <c r="AW60" s="5" t="s">
        <v>1191</v>
      </c>
      <c r="AX60" s="5"/>
      <c r="AY60" s="5"/>
      <c r="AZ60" s="5" t="s">
        <v>430</v>
      </c>
      <c r="BA60" s="5" t="s">
        <v>1192</v>
      </c>
      <c r="BC60" s="5"/>
      <c r="BD60" s="5"/>
      <c r="BE60" s="5"/>
      <c r="BF60" s="5"/>
      <c r="BG60" s="5" t="s">
        <v>1193</v>
      </c>
      <c r="BH60" s="5"/>
      <c r="BI60" s="5" t="s">
        <v>430</v>
      </c>
      <c r="BJ60" s="5"/>
      <c r="BL60" s="5"/>
      <c r="BM60" s="5" t="s">
        <v>1194</v>
      </c>
      <c r="BN60" s="5" t="s">
        <v>1195</v>
      </c>
      <c r="BO60" s="5" t="s">
        <v>1196</v>
      </c>
      <c r="BP60" s="5"/>
      <c r="BQ60" s="5"/>
      <c r="BR60" s="5"/>
      <c r="BS60" s="5" t="s">
        <v>1197</v>
      </c>
      <c r="BU60" s="5"/>
      <c r="BV60" s="5"/>
      <c r="BW60" s="5"/>
      <c r="BX60" s="5" t="s">
        <v>1198</v>
      </c>
      <c r="BY60" s="5" t="s">
        <v>1199</v>
      </c>
      <c r="BZ60" s="5"/>
      <c r="CA60" s="5"/>
      <c r="CB60" s="5" t="s">
        <v>1200</v>
      </c>
      <c r="CD60" s="5"/>
      <c r="CE60" s="5"/>
      <c r="CF60" s="5"/>
      <c r="CG60" s="5" t="s">
        <v>1201</v>
      </c>
      <c r="CH60" s="5"/>
      <c r="CI60" s="5"/>
      <c r="CJ60" s="5"/>
      <c r="CK60" s="5"/>
      <c r="CM60" s="5"/>
      <c r="CN60" s="5"/>
      <c r="CO60" s="5"/>
      <c r="CP60" s="5"/>
      <c r="CQ60" s="5"/>
      <c r="CR60" s="5" t="s">
        <v>7051</v>
      </c>
      <c r="CS60" s="5"/>
      <c r="CT60" s="5"/>
      <c r="CV60" s="5"/>
      <c r="CW60" s="5" t="s">
        <v>7236</v>
      </c>
      <c r="CX60" s="5" t="s">
        <v>7246</v>
      </c>
      <c r="CY60" s="5"/>
      <c r="CZ60" s="5" t="s">
        <v>7251</v>
      </c>
      <c r="DA60" s="5"/>
      <c r="DB60" s="5"/>
      <c r="DC60" s="5"/>
    </row>
    <row r="61" spans="1:107" x14ac:dyDescent="0.35">
      <c r="A61" s="3">
        <v>14</v>
      </c>
      <c r="B61" s="4" t="s">
        <v>1203</v>
      </c>
      <c r="C61" s="4" t="s">
        <v>1204</v>
      </c>
      <c r="D61" s="4" t="s">
        <v>806</v>
      </c>
      <c r="E61" s="4" t="s">
        <v>1205</v>
      </c>
      <c r="F61" s="4" t="s">
        <v>1206</v>
      </c>
      <c r="G61" s="4"/>
      <c r="H61" s="4" t="s">
        <v>1207</v>
      </c>
      <c r="J61" s="3">
        <v>14</v>
      </c>
      <c r="K61" s="4" t="s">
        <v>1208</v>
      </c>
      <c r="L61" s="4" t="s">
        <v>1209</v>
      </c>
      <c r="M61" s="4" t="s">
        <v>469</v>
      </c>
      <c r="N61" s="4" t="s">
        <v>1210</v>
      </c>
      <c r="O61" s="4"/>
      <c r="P61" s="4" t="s">
        <v>1211</v>
      </c>
      <c r="Q61" s="4" t="s">
        <v>1212</v>
      </c>
      <c r="S61" s="3">
        <v>14</v>
      </c>
      <c r="T61" s="4" t="s">
        <v>794</v>
      </c>
      <c r="U61" s="4" t="s">
        <v>1213</v>
      </c>
      <c r="V61" s="4" t="s">
        <v>1214</v>
      </c>
      <c r="W61" s="4" t="s">
        <v>1215</v>
      </c>
      <c r="X61" s="4" t="s">
        <v>1216</v>
      </c>
      <c r="Y61" s="4" t="s">
        <v>1217</v>
      </c>
      <c r="Z61" s="4" t="s">
        <v>1218</v>
      </c>
      <c r="AB61" s="3">
        <v>14</v>
      </c>
      <c r="AC61" s="4"/>
      <c r="AD61" s="4"/>
      <c r="AE61" s="4" t="s">
        <v>1219</v>
      </c>
      <c r="AF61" s="4" t="s">
        <v>128</v>
      </c>
      <c r="AG61" s="4" t="s">
        <v>1220</v>
      </c>
      <c r="AH61" s="4"/>
      <c r="AI61" s="4" t="s">
        <v>1221</v>
      </c>
      <c r="AK61" s="3">
        <v>14</v>
      </c>
      <c r="AL61" s="4" t="s">
        <v>1222</v>
      </c>
      <c r="AM61" s="4" t="s">
        <v>156</v>
      </c>
      <c r="AN61" s="4" t="s">
        <v>1223</v>
      </c>
      <c r="AO61" s="4" t="s">
        <v>1224</v>
      </c>
      <c r="AP61" s="4" t="s">
        <v>1225</v>
      </c>
      <c r="AQ61" s="4"/>
      <c r="AR61" s="4"/>
      <c r="AT61" s="4">
        <v>14</v>
      </c>
      <c r="AU61" s="4" t="s">
        <v>1226</v>
      </c>
      <c r="AV61" s="4" t="s">
        <v>1227</v>
      </c>
      <c r="AW61" s="4" t="s">
        <v>1228</v>
      </c>
      <c r="AX61" s="4" t="s">
        <v>1229</v>
      </c>
      <c r="AY61" s="4"/>
      <c r="AZ61" s="4" t="s">
        <v>1230</v>
      </c>
      <c r="BA61" s="4" t="s">
        <v>1231</v>
      </c>
      <c r="BC61" s="4">
        <v>14</v>
      </c>
      <c r="BD61" s="4" t="s">
        <v>1232</v>
      </c>
      <c r="BE61" s="4"/>
      <c r="BF61" s="4"/>
      <c r="BG61" s="4" t="s">
        <v>1233</v>
      </c>
      <c r="BH61" s="4" t="s">
        <v>1234</v>
      </c>
      <c r="BI61" s="4"/>
      <c r="BJ61" s="4" t="s">
        <v>1235</v>
      </c>
      <c r="BL61" s="4">
        <v>14</v>
      </c>
      <c r="BM61" s="4"/>
      <c r="BN61" s="4"/>
      <c r="BO61" s="4"/>
      <c r="BP61" s="4" t="s">
        <v>1236</v>
      </c>
      <c r="BQ61" s="4" t="s">
        <v>1237</v>
      </c>
      <c r="BR61" s="4" t="s">
        <v>1238</v>
      </c>
      <c r="BS61" s="4" t="s">
        <v>1239</v>
      </c>
      <c r="BU61" s="4">
        <v>14</v>
      </c>
      <c r="BV61" s="4" t="s">
        <v>1240</v>
      </c>
      <c r="BW61" s="4" t="s">
        <v>1241</v>
      </c>
      <c r="BX61" s="4" t="s">
        <v>1242</v>
      </c>
      <c r="BY61" s="4" t="s">
        <v>1243</v>
      </c>
      <c r="BZ61" s="4"/>
      <c r="CA61" s="4"/>
      <c r="CB61" s="4" t="s">
        <v>1244</v>
      </c>
      <c r="CD61" s="4">
        <v>14</v>
      </c>
      <c r="CE61" s="4" t="s">
        <v>1245</v>
      </c>
      <c r="CF61" s="4" t="s">
        <v>1246</v>
      </c>
      <c r="CG61" s="4" t="s">
        <v>1247</v>
      </c>
      <c r="CH61" s="4" t="s">
        <v>1248</v>
      </c>
      <c r="CI61" s="4" t="s">
        <v>1249</v>
      </c>
      <c r="CJ61" s="4" t="s">
        <v>1250</v>
      </c>
      <c r="CK61" s="4" t="s">
        <v>1251</v>
      </c>
      <c r="CM61" s="4">
        <v>14</v>
      </c>
      <c r="CN61" s="4" t="s">
        <v>131</v>
      </c>
      <c r="CO61" s="4"/>
      <c r="CP61" s="4" t="s">
        <v>7047</v>
      </c>
      <c r="CQ61" s="4" t="s">
        <v>7050</v>
      </c>
      <c r="CR61" s="4" t="s">
        <v>907</v>
      </c>
      <c r="CS61" s="4" t="s">
        <v>7071</v>
      </c>
      <c r="CT61" s="4"/>
      <c r="CV61" s="4">
        <v>14</v>
      </c>
      <c r="CW61" s="4" t="s">
        <v>7237</v>
      </c>
      <c r="CX61" s="4" t="s">
        <v>7247</v>
      </c>
      <c r="CY61" s="4"/>
      <c r="CZ61" s="4"/>
      <c r="DA61" s="4" t="s">
        <v>7258</v>
      </c>
      <c r="DB61" s="4" t="s">
        <v>7262</v>
      </c>
      <c r="DC61" s="4"/>
    </row>
    <row r="62" spans="1:107" x14ac:dyDescent="0.35">
      <c r="A62" s="6"/>
      <c r="B62" s="7" t="s">
        <v>1252</v>
      </c>
      <c r="C62" s="7"/>
      <c r="D62" s="7"/>
      <c r="E62" s="7" t="s">
        <v>1253</v>
      </c>
      <c r="F62" s="7" t="s">
        <v>1254</v>
      </c>
      <c r="G62" s="7"/>
      <c r="H62" s="7"/>
      <c r="J62" s="6"/>
      <c r="K62" s="7" t="s">
        <v>38</v>
      </c>
      <c r="L62" s="7"/>
      <c r="M62" s="7" t="s">
        <v>1255</v>
      </c>
      <c r="N62" s="7" t="s">
        <v>1256</v>
      </c>
      <c r="O62" s="7" t="s">
        <v>1257</v>
      </c>
      <c r="P62" s="7" t="s">
        <v>1258</v>
      </c>
      <c r="Q62" s="7"/>
      <c r="S62" s="6"/>
      <c r="T62" s="7" t="s">
        <v>1259</v>
      </c>
      <c r="U62" s="7" t="s">
        <v>1260</v>
      </c>
      <c r="V62" s="7"/>
      <c r="W62" s="7" t="s">
        <v>1261</v>
      </c>
      <c r="X62" s="7" t="s">
        <v>1262</v>
      </c>
      <c r="Y62" s="7" t="s">
        <v>1263</v>
      </c>
      <c r="Z62" s="7" t="s">
        <v>1264</v>
      </c>
      <c r="AB62" s="6"/>
      <c r="AC62" s="7" t="s">
        <v>137</v>
      </c>
      <c r="AD62" s="7" t="s">
        <v>150</v>
      </c>
      <c r="AE62" s="7" t="s">
        <v>1265</v>
      </c>
      <c r="AF62" s="7" t="s">
        <v>1266</v>
      </c>
      <c r="AG62" s="7" t="s">
        <v>1267</v>
      </c>
      <c r="AH62" s="7" t="s">
        <v>1268</v>
      </c>
      <c r="AI62" s="7" t="s">
        <v>146</v>
      </c>
      <c r="AK62" s="6"/>
      <c r="AL62" s="7" t="s">
        <v>1269</v>
      </c>
      <c r="AM62" s="7"/>
      <c r="AN62" s="7" t="s">
        <v>1270</v>
      </c>
      <c r="AO62" s="7" t="s">
        <v>156</v>
      </c>
      <c r="AP62" s="7" t="s">
        <v>1271</v>
      </c>
      <c r="AQ62" s="7"/>
      <c r="AR62" s="7"/>
      <c r="AT62" s="7"/>
      <c r="AU62" s="7" t="s">
        <v>514</v>
      </c>
      <c r="AV62" s="7" t="s">
        <v>1272</v>
      </c>
      <c r="AW62" s="7" t="s">
        <v>1273</v>
      </c>
      <c r="AX62" s="7"/>
      <c r="AY62" s="7"/>
      <c r="AZ62" s="7" t="s">
        <v>1274</v>
      </c>
      <c r="BA62" s="7"/>
      <c r="BC62" s="7"/>
      <c r="BD62" s="7" t="s">
        <v>1275</v>
      </c>
      <c r="BE62" s="7"/>
      <c r="BF62" s="7"/>
      <c r="BG62" s="7"/>
      <c r="BH62" s="7"/>
      <c r="BI62" s="7"/>
      <c r="BJ62" s="7" t="s">
        <v>1276</v>
      </c>
      <c r="BL62" s="7"/>
      <c r="BM62" s="7" t="s">
        <v>1277</v>
      </c>
      <c r="BN62" s="7"/>
      <c r="BO62" s="7" t="s">
        <v>1278</v>
      </c>
      <c r="BP62" s="7" t="s">
        <v>1279</v>
      </c>
      <c r="BQ62" s="7" t="s">
        <v>1280</v>
      </c>
      <c r="BR62" s="7"/>
      <c r="BS62" s="7"/>
      <c r="BU62" s="7"/>
      <c r="BV62" s="7" t="s">
        <v>1281</v>
      </c>
      <c r="BW62" s="7"/>
      <c r="BX62" s="7" t="s">
        <v>38</v>
      </c>
      <c r="BY62" s="7"/>
      <c r="BZ62" s="7"/>
      <c r="CA62" s="7"/>
      <c r="CB62" s="7"/>
      <c r="CD62" s="7"/>
      <c r="CE62" s="7" t="s">
        <v>1282</v>
      </c>
      <c r="CF62" s="7"/>
      <c r="CG62" s="7" t="s">
        <v>1283</v>
      </c>
      <c r="CH62" s="7"/>
      <c r="CI62" s="7" t="s">
        <v>136</v>
      </c>
      <c r="CJ62" s="7" t="s">
        <v>1284</v>
      </c>
      <c r="CK62" s="7" t="s">
        <v>1285</v>
      </c>
      <c r="CM62" s="7"/>
      <c r="CN62" s="7" t="s">
        <v>349</v>
      </c>
      <c r="CO62" s="7" t="s">
        <v>7043</v>
      </c>
      <c r="CP62" s="7" t="s">
        <v>7049</v>
      </c>
      <c r="CQ62" s="7" t="s">
        <v>38</v>
      </c>
      <c r="CR62" s="7"/>
      <c r="CS62" s="7"/>
      <c r="CT62" s="7" t="s">
        <v>199</v>
      </c>
      <c r="CV62" s="7"/>
      <c r="CW62" s="7" t="s">
        <v>7238</v>
      </c>
      <c r="CX62" s="7" t="s">
        <v>7248</v>
      </c>
      <c r="CY62" s="7" t="s">
        <v>7256</v>
      </c>
      <c r="CZ62" s="7"/>
      <c r="DA62" s="7"/>
      <c r="DB62" s="7" t="s">
        <v>7263</v>
      </c>
      <c r="DC62" s="7"/>
    </row>
    <row r="63" spans="1:107" x14ac:dyDescent="0.35">
      <c r="A63" s="2">
        <v>16</v>
      </c>
      <c r="B63" s="5" t="s">
        <v>1286</v>
      </c>
      <c r="C63" s="5" t="s">
        <v>1287</v>
      </c>
      <c r="D63" s="5" t="s">
        <v>1288</v>
      </c>
      <c r="E63" s="5"/>
      <c r="F63" s="5"/>
      <c r="G63" s="5" t="s">
        <v>1289</v>
      </c>
      <c r="H63" s="5" t="s">
        <v>1290</v>
      </c>
      <c r="J63" s="2">
        <v>16</v>
      </c>
      <c r="K63" s="5"/>
      <c r="L63" s="5"/>
      <c r="M63" s="5" t="s">
        <v>38</v>
      </c>
      <c r="N63" s="5" t="s">
        <v>1291</v>
      </c>
      <c r="O63" s="5" t="s">
        <v>1292</v>
      </c>
      <c r="P63" s="5"/>
      <c r="Q63" s="5"/>
      <c r="S63" s="2">
        <v>16</v>
      </c>
      <c r="T63" s="5" t="s">
        <v>1293</v>
      </c>
      <c r="U63" s="5" t="s">
        <v>1294</v>
      </c>
      <c r="V63" s="5"/>
      <c r="W63" s="5"/>
      <c r="X63" s="5" t="s">
        <v>1295</v>
      </c>
      <c r="Y63" s="5" t="s">
        <v>1296</v>
      </c>
      <c r="Z63" s="5"/>
      <c r="AB63" s="2">
        <v>16</v>
      </c>
      <c r="AC63" s="5"/>
      <c r="AD63" s="5" t="s">
        <v>1297</v>
      </c>
      <c r="AE63" s="5" t="s">
        <v>1298</v>
      </c>
      <c r="AF63" s="5" t="s">
        <v>1299</v>
      </c>
      <c r="AG63" s="5" t="s">
        <v>1300</v>
      </c>
      <c r="AH63" s="5" t="s">
        <v>1301</v>
      </c>
      <c r="AI63" s="5" t="s">
        <v>1302</v>
      </c>
      <c r="AK63" s="2">
        <v>16</v>
      </c>
      <c r="AL63" s="5" t="s">
        <v>1303</v>
      </c>
      <c r="AM63" s="5" t="s">
        <v>1304</v>
      </c>
      <c r="AN63" s="5" t="s">
        <v>1305</v>
      </c>
      <c r="AO63" s="5" t="s">
        <v>1306</v>
      </c>
      <c r="AP63" s="5" t="s">
        <v>1307</v>
      </c>
      <c r="AQ63" s="5"/>
      <c r="AR63" s="5" t="s">
        <v>1308</v>
      </c>
      <c r="AT63" s="5">
        <v>16</v>
      </c>
      <c r="AU63" s="5" t="s">
        <v>38</v>
      </c>
      <c r="AV63" s="5" t="s">
        <v>1309</v>
      </c>
      <c r="AW63" s="5" t="s">
        <v>1310</v>
      </c>
      <c r="AX63" s="5" t="s">
        <v>1311</v>
      </c>
      <c r="AY63" s="5"/>
      <c r="AZ63" s="5" t="s">
        <v>1312</v>
      </c>
      <c r="BA63" s="5"/>
      <c r="BC63" s="5">
        <v>16</v>
      </c>
      <c r="BD63" s="5" t="s">
        <v>1313</v>
      </c>
      <c r="BE63" s="5"/>
      <c r="BF63" s="5" t="s">
        <v>1314</v>
      </c>
      <c r="BG63" s="5" t="s">
        <v>1315</v>
      </c>
      <c r="BH63" s="5" t="s">
        <v>158</v>
      </c>
      <c r="BI63" s="5" t="s">
        <v>1316</v>
      </c>
      <c r="BJ63" s="5"/>
      <c r="BL63" s="5">
        <v>16</v>
      </c>
      <c r="BM63" s="5" t="s">
        <v>1317</v>
      </c>
      <c r="BN63" s="5"/>
      <c r="BO63" s="5" t="s">
        <v>1318</v>
      </c>
      <c r="BP63" s="5" t="s">
        <v>67</v>
      </c>
      <c r="BQ63" s="5" t="s">
        <v>1319</v>
      </c>
      <c r="BR63" s="5" t="s">
        <v>38</v>
      </c>
      <c r="BS63" s="5"/>
      <c r="BU63" s="5">
        <v>16</v>
      </c>
      <c r="BV63" s="5"/>
      <c r="BW63" s="5" t="s">
        <v>1320</v>
      </c>
      <c r="BX63" s="5" t="s">
        <v>1321</v>
      </c>
      <c r="BY63" s="5" t="s">
        <v>150</v>
      </c>
      <c r="BZ63" s="5" t="s">
        <v>1212</v>
      </c>
      <c r="CA63" s="5" t="s">
        <v>1322</v>
      </c>
      <c r="CB63" s="5"/>
      <c r="CD63" s="5">
        <v>16</v>
      </c>
      <c r="CE63" s="5" t="s">
        <v>38</v>
      </c>
      <c r="CF63" s="5" t="s">
        <v>1323</v>
      </c>
      <c r="CG63" s="5" t="s">
        <v>1324</v>
      </c>
      <c r="CH63" s="5" t="s">
        <v>1325</v>
      </c>
      <c r="CI63" s="5" t="s">
        <v>38</v>
      </c>
      <c r="CJ63" s="5" t="s">
        <v>1326</v>
      </c>
      <c r="CK63" s="5" t="s">
        <v>1327</v>
      </c>
      <c r="CM63" s="5">
        <v>16</v>
      </c>
      <c r="CN63" s="5" t="s">
        <v>150</v>
      </c>
      <c r="CO63" s="5" t="s">
        <v>7044</v>
      </c>
      <c r="CP63" s="5" t="s">
        <v>7048</v>
      </c>
      <c r="CQ63" s="5"/>
      <c r="CR63" s="5" t="s">
        <v>7068</v>
      </c>
      <c r="CS63" s="5" t="s">
        <v>7072</v>
      </c>
      <c r="CT63" s="5"/>
      <c r="CV63" s="5">
        <v>16</v>
      </c>
      <c r="CW63" s="5" t="s">
        <v>7209</v>
      </c>
      <c r="CX63" s="5" t="s">
        <v>7240</v>
      </c>
      <c r="CY63" s="5" t="s">
        <v>7255</v>
      </c>
      <c r="CZ63" s="5" t="s">
        <v>7252</v>
      </c>
      <c r="DA63" s="5" t="s">
        <v>1212</v>
      </c>
      <c r="DB63" s="5" t="s">
        <v>858</v>
      </c>
      <c r="DC63" s="5" t="s">
        <v>308</v>
      </c>
    </row>
    <row r="64" spans="1:107" x14ac:dyDescent="0.35">
      <c r="A64" s="2"/>
      <c r="B64" s="5" t="s">
        <v>1328</v>
      </c>
      <c r="C64" s="5" t="s">
        <v>1329</v>
      </c>
      <c r="D64" s="5" t="s">
        <v>1330</v>
      </c>
      <c r="E64" s="5" t="s">
        <v>452</v>
      </c>
      <c r="F64" s="5"/>
      <c r="G64" s="5"/>
      <c r="H64" s="5" t="s">
        <v>935</v>
      </c>
      <c r="J64" s="2"/>
      <c r="K64" s="5"/>
      <c r="L64" s="5" t="s">
        <v>1331</v>
      </c>
      <c r="M64" s="5" t="s">
        <v>67</v>
      </c>
      <c r="N64" s="5" t="s">
        <v>1332</v>
      </c>
      <c r="O64" s="5"/>
      <c r="P64" s="5"/>
      <c r="Q64" s="5" t="s">
        <v>1333</v>
      </c>
      <c r="S64" s="2"/>
      <c r="T64" s="5" t="s">
        <v>1334</v>
      </c>
      <c r="U64" s="5" t="s">
        <v>1335</v>
      </c>
      <c r="V64" s="5" t="s">
        <v>1336</v>
      </c>
      <c r="W64" s="5" t="s">
        <v>1337</v>
      </c>
      <c r="X64" s="5"/>
      <c r="Y64" s="5"/>
      <c r="Z64" s="5"/>
      <c r="AB64" s="2"/>
      <c r="AC64" s="5"/>
      <c r="AD64" s="5" t="s">
        <v>1338</v>
      </c>
      <c r="AE64" s="5" t="s">
        <v>1339</v>
      </c>
      <c r="AF64" s="5"/>
      <c r="AG64" s="5" t="s">
        <v>1340</v>
      </c>
      <c r="AH64" s="5" t="s">
        <v>1341</v>
      </c>
      <c r="AI64" s="5"/>
      <c r="AK64" s="2"/>
      <c r="AL64" s="5" t="s">
        <v>1342</v>
      </c>
      <c r="AM64" s="5" t="s">
        <v>39</v>
      </c>
      <c r="AN64" s="5" t="s">
        <v>1343</v>
      </c>
      <c r="AO64" s="5"/>
      <c r="AP64" s="5" t="s">
        <v>1344</v>
      </c>
      <c r="AQ64" s="5" t="s">
        <v>1345</v>
      </c>
      <c r="AR64" s="5" t="s">
        <v>1346</v>
      </c>
      <c r="AT64" s="5"/>
      <c r="AU64" s="5" t="s">
        <v>572</v>
      </c>
      <c r="AV64" s="5" t="s">
        <v>1338</v>
      </c>
      <c r="AW64" s="5" t="s">
        <v>38</v>
      </c>
      <c r="AX64" s="5" t="s">
        <v>1347</v>
      </c>
      <c r="AY64" s="5"/>
      <c r="AZ64" s="5" t="s">
        <v>1348</v>
      </c>
      <c r="BA64" s="5"/>
      <c r="BC64" s="5"/>
      <c r="BD64" s="5" t="s">
        <v>1154</v>
      </c>
      <c r="BE64" s="5" t="s">
        <v>577</v>
      </c>
      <c r="BF64" s="5"/>
      <c r="BG64" s="5" t="s">
        <v>1349</v>
      </c>
      <c r="BH64" s="5" t="s">
        <v>894</v>
      </c>
      <c r="BI64" s="5" t="s">
        <v>1350</v>
      </c>
      <c r="BJ64" s="5"/>
      <c r="BL64" s="5"/>
      <c r="BM64" s="5" t="s">
        <v>1351</v>
      </c>
      <c r="BN64" s="5" t="s">
        <v>1352</v>
      </c>
      <c r="BO64" s="5"/>
      <c r="BP64" s="5"/>
      <c r="BQ64" s="5" t="s">
        <v>1353</v>
      </c>
      <c r="BR64" s="5" t="s">
        <v>172</v>
      </c>
      <c r="BS64" s="5"/>
      <c r="BU64" s="5"/>
      <c r="BV64" s="5" t="s">
        <v>1354</v>
      </c>
      <c r="BW64" s="5"/>
      <c r="BX64" s="5"/>
      <c r="BY64" s="5"/>
      <c r="BZ64" s="5" t="s">
        <v>150</v>
      </c>
      <c r="CA64" s="5" t="s">
        <v>38</v>
      </c>
      <c r="CB64" s="5"/>
      <c r="CD64" s="5"/>
      <c r="CE64" s="5"/>
      <c r="CF64" s="5" t="s">
        <v>1355</v>
      </c>
      <c r="CG64" s="5" t="s">
        <v>1356</v>
      </c>
      <c r="CH64" s="5" t="s">
        <v>1357</v>
      </c>
      <c r="CI64" s="5" t="s">
        <v>1037</v>
      </c>
      <c r="CJ64" s="5" t="s">
        <v>38</v>
      </c>
      <c r="CK64" s="5"/>
      <c r="CM64" s="5"/>
      <c r="CN64" s="5"/>
      <c r="CO64" s="5" t="s">
        <v>7046</v>
      </c>
      <c r="CP64" s="5" t="s">
        <v>38</v>
      </c>
      <c r="CQ64" s="5"/>
      <c r="CR64" s="5" t="s">
        <v>38</v>
      </c>
      <c r="CS64" s="5" t="s">
        <v>7076</v>
      </c>
      <c r="CT64" s="5" t="s">
        <v>866</v>
      </c>
      <c r="CV64" s="5"/>
      <c r="CW64" s="5" t="s">
        <v>7239</v>
      </c>
      <c r="CX64" s="5" t="s">
        <v>3715</v>
      </c>
      <c r="CY64" s="5"/>
      <c r="CZ64" s="5"/>
      <c r="DA64" s="5" t="s">
        <v>38</v>
      </c>
      <c r="DB64" s="5"/>
      <c r="DC64" s="5" t="s">
        <v>7266</v>
      </c>
    </row>
    <row r="65" spans="1:107" x14ac:dyDescent="0.35">
      <c r="A65" s="3">
        <v>18</v>
      </c>
      <c r="B65" s="4"/>
      <c r="C65" s="4" t="s">
        <v>1114</v>
      </c>
      <c r="D65" s="4" t="s">
        <v>38</v>
      </c>
      <c r="E65" s="4" t="s">
        <v>1358</v>
      </c>
      <c r="F65" s="4"/>
      <c r="G65" s="4"/>
      <c r="H65" s="4" t="s">
        <v>146</v>
      </c>
      <c r="J65" s="3">
        <v>18</v>
      </c>
      <c r="K65" s="4"/>
      <c r="L65" s="4"/>
      <c r="M65" s="4" t="s">
        <v>223</v>
      </c>
      <c r="N65" s="4" t="s">
        <v>1359</v>
      </c>
      <c r="O65" s="4"/>
      <c r="P65" s="4" t="s">
        <v>1360</v>
      </c>
      <c r="Q65" s="4" t="s">
        <v>1361</v>
      </c>
      <c r="S65" s="3">
        <v>18</v>
      </c>
      <c r="T65" s="4"/>
      <c r="U65" s="4" t="s">
        <v>1362</v>
      </c>
      <c r="V65" s="4" t="s">
        <v>223</v>
      </c>
      <c r="W65" s="4"/>
      <c r="X65" s="4" t="s">
        <v>1363</v>
      </c>
      <c r="Y65" s="4" t="s">
        <v>1364</v>
      </c>
      <c r="Z65" s="4" t="s">
        <v>1365</v>
      </c>
      <c r="AB65" s="3">
        <v>18</v>
      </c>
      <c r="AC65" s="4"/>
      <c r="AD65" s="4"/>
      <c r="AE65" s="4" t="s">
        <v>223</v>
      </c>
      <c r="AF65" s="4" t="s">
        <v>1366</v>
      </c>
      <c r="AG65" s="4"/>
      <c r="AH65" s="4" t="s">
        <v>1367</v>
      </c>
      <c r="AI65" s="4" t="s">
        <v>1368</v>
      </c>
      <c r="AK65" s="3">
        <v>18</v>
      </c>
      <c r="AL65" s="4" t="s">
        <v>1369</v>
      </c>
      <c r="AM65" s="4" t="s">
        <v>1370</v>
      </c>
      <c r="AN65" s="4" t="s">
        <v>1371</v>
      </c>
      <c r="AO65" s="4" t="s">
        <v>1372</v>
      </c>
      <c r="AP65" s="4" t="s">
        <v>1373</v>
      </c>
      <c r="AQ65" s="4" t="s">
        <v>1374</v>
      </c>
      <c r="AR65" s="4"/>
      <c r="AT65" s="4">
        <v>18</v>
      </c>
      <c r="AU65" s="4" t="s">
        <v>1375</v>
      </c>
      <c r="AV65" s="4"/>
      <c r="AW65" s="4" t="s">
        <v>223</v>
      </c>
      <c r="AX65" s="4" t="s">
        <v>67</v>
      </c>
      <c r="AY65" s="4" t="s">
        <v>1376</v>
      </c>
      <c r="AZ65" s="4" t="s">
        <v>1377</v>
      </c>
      <c r="BA65" s="4"/>
      <c r="BC65" s="4">
        <v>18</v>
      </c>
      <c r="BD65" s="4"/>
      <c r="BE65" s="4" t="s">
        <v>1378</v>
      </c>
      <c r="BF65" s="4" t="s">
        <v>1379</v>
      </c>
      <c r="BG65" s="4" t="s">
        <v>1380</v>
      </c>
      <c r="BH65" s="4" t="s">
        <v>1002</v>
      </c>
      <c r="BI65" s="4" t="s">
        <v>150</v>
      </c>
      <c r="BJ65" s="4"/>
      <c r="BL65" s="4">
        <v>18</v>
      </c>
      <c r="BM65" s="4" t="s">
        <v>1381</v>
      </c>
      <c r="BN65" s="4" t="s">
        <v>1382</v>
      </c>
      <c r="BO65" s="4" t="s">
        <v>38</v>
      </c>
      <c r="BP65" s="4" t="s">
        <v>38</v>
      </c>
      <c r="BQ65" s="4" t="s">
        <v>866</v>
      </c>
      <c r="BR65" s="4" t="s">
        <v>1383</v>
      </c>
      <c r="BS65" s="4" t="s">
        <v>1384</v>
      </c>
      <c r="BU65" s="4">
        <v>18</v>
      </c>
      <c r="BV65" s="4" t="s">
        <v>1385</v>
      </c>
      <c r="BW65" s="4" t="s">
        <v>223</v>
      </c>
      <c r="BX65" s="4" t="s">
        <v>223</v>
      </c>
      <c r="BY65" s="4" t="s">
        <v>995</v>
      </c>
      <c r="BZ65" s="4"/>
      <c r="CA65" s="4"/>
      <c r="CB65" s="4" t="s">
        <v>67</v>
      </c>
      <c r="CD65" s="4">
        <v>18</v>
      </c>
      <c r="CE65" s="4"/>
      <c r="CF65" s="4" t="s">
        <v>995</v>
      </c>
      <c r="CG65" s="4" t="s">
        <v>1386</v>
      </c>
      <c r="CH65" s="4" t="s">
        <v>1387</v>
      </c>
      <c r="CI65" s="4" t="s">
        <v>1388</v>
      </c>
      <c r="CJ65" s="4"/>
      <c r="CK65" s="4"/>
      <c r="CM65" s="4">
        <v>18</v>
      </c>
      <c r="CN65" s="4" t="s">
        <v>7037</v>
      </c>
      <c r="CO65" s="4" t="s">
        <v>7042</v>
      </c>
      <c r="CP65" s="4" t="s">
        <v>223</v>
      </c>
      <c r="CQ65" s="4"/>
      <c r="CR65" s="4" t="s">
        <v>7069</v>
      </c>
      <c r="CS65" s="4"/>
      <c r="CT65" s="4"/>
      <c r="CV65" s="4">
        <v>18</v>
      </c>
      <c r="CW65" s="4" t="s">
        <v>7240</v>
      </c>
      <c r="CX65" s="4" t="s">
        <v>7249</v>
      </c>
      <c r="CY65" s="4"/>
      <c r="CZ65" s="4"/>
      <c r="DA65" s="4"/>
      <c r="DB65" s="4"/>
      <c r="DC65" s="4"/>
    </row>
    <row r="66" spans="1:107" x14ac:dyDescent="0.35">
      <c r="A66" s="6"/>
      <c r="B66" s="7"/>
      <c r="C66" s="7" t="s">
        <v>1137</v>
      </c>
      <c r="D66" s="7" t="s">
        <v>223</v>
      </c>
      <c r="E66" s="7"/>
      <c r="F66" s="7"/>
      <c r="G66" s="7" t="s">
        <v>1389</v>
      </c>
      <c r="H66" s="7"/>
      <c r="J66" s="6"/>
      <c r="K66" s="7" t="s">
        <v>1390</v>
      </c>
      <c r="L66" s="7"/>
      <c r="M66" s="7"/>
      <c r="N66" s="7" t="s">
        <v>1391</v>
      </c>
      <c r="O66" s="7"/>
      <c r="P66" s="7" t="s">
        <v>635</v>
      </c>
      <c r="Q66" s="7" t="s">
        <v>1392</v>
      </c>
      <c r="S66" s="6"/>
      <c r="T66" s="7"/>
      <c r="U66" s="7"/>
      <c r="V66" s="7"/>
      <c r="W66" s="7" t="s">
        <v>659</v>
      </c>
      <c r="X66" s="7" t="s">
        <v>254</v>
      </c>
      <c r="Y66" s="7"/>
      <c r="Z66" s="7"/>
      <c r="AB66" s="6"/>
      <c r="AC66" s="7" t="s">
        <v>1393</v>
      </c>
      <c r="AD66" s="7"/>
      <c r="AE66" s="7"/>
      <c r="AF66" s="7" t="s">
        <v>1394</v>
      </c>
      <c r="AG66" s="7" t="s">
        <v>1395</v>
      </c>
      <c r="AH66" s="7" t="s">
        <v>1396</v>
      </c>
      <c r="AI66" s="7"/>
      <c r="AK66" s="6"/>
      <c r="AL66" s="7" t="s">
        <v>1397</v>
      </c>
      <c r="AM66" s="7"/>
      <c r="AN66" s="7" t="s">
        <v>1398</v>
      </c>
      <c r="AO66" s="7"/>
      <c r="AP66" s="7"/>
      <c r="AQ66" s="7"/>
      <c r="AR66" s="7"/>
      <c r="AT66" s="7"/>
      <c r="AU66" s="7" t="s">
        <v>67</v>
      </c>
      <c r="AV66" s="7" t="s">
        <v>1399</v>
      </c>
      <c r="AW66" s="7" t="s">
        <v>1036</v>
      </c>
      <c r="AX66" s="7" t="s">
        <v>150</v>
      </c>
      <c r="AY66" s="7" t="s">
        <v>1400</v>
      </c>
      <c r="AZ66" s="7"/>
      <c r="BA66" s="7" t="s">
        <v>1401</v>
      </c>
      <c r="BC66" s="7"/>
      <c r="BD66" s="7"/>
      <c r="BE66" s="7"/>
      <c r="BF66" s="7"/>
      <c r="BG66" s="7" t="s">
        <v>1402</v>
      </c>
      <c r="BH66" s="7"/>
      <c r="BI66" s="7" t="s">
        <v>1403</v>
      </c>
      <c r="BJ66" s="7"/>
      <c r="BL66" s="7"/>
      <c r="BM66" s="7"/>
      <c r="BN66" s="7"/>
      <c r="BO66" s="7"/>
      <c r="BP66" s="7"/>
      <c r="BQ66" s="7" t="s">
        <v>150</v>
      </c>
      <c r="BR66" s="7"/>
      <c r="BS66" s="7"/>
      <c r="BU66" s="7"/>
      <c r="BV66" s="7" t="s">
        <v>1404</v>
      </c>
      <c r="BW66" s="7" t="s">
        <v>1405</v>
      </c>
      <c r="BX66" s="7"/>
      <c r="BY66" s="7"/>
      <c r="BZ66" s="7"/>
      <c r="CA66" s="7"/>
      <c r="CB66" s="7" t="s">
        <v>1034</v>
      </c>
      <c r="CD66" s="7"/>
      <c r="CE66" s="7"/>
      <c r="CF66" s="7" t="s">
        <v>654</v>
      </c>
      <c r="CG66" s="7"/>
      <c r="CH66" s="7" t="s">
        <v>1406</v>
      </c>
      <c r="CI66" s="7" t="s">
        <v>1407</v>
      </c>
      <c r="CJ66" s="7"/>
      <c r="CK66" s="7"/>
      <c r="CM66" s="7"/>
      <c r="CN66" s="7"/>
      <c r="CO66" s="7" t="s">
        <v>654</v>
      </c>
      <c r="CP66" s="7" t="s">
        <v>7005</v>
      </c>
      <c r="CQ66" s="7"/>
      <c r="CR66" s="7"/>
      <c r="CS66" s="7" t="s">
        <v>7075</v>
      </c>
      <c r="CT66" s="7"/>
      <c r="CV66" s="7"/>
      <c r="CW66" s="7"/>
      <c r="CX66" s="7" t="s">
        <v>7250</v>
      </c>
      <c r="CY66" s="7"/>
      <c r="CZ66" s="7"/>
      <c r="DA66" s="7" t="s">
        <v>7259</v>
      </c>
      <c r="DB66" s="7"/>
      <c r="DC66" s="7"/>
    </row>
    <row r="67" spans="1:107" x14ac:dyDescent="0.35">
      <c r="A67" s="2">
        <v>20</v>
      </c>
      <c r="B67" s="5"/>
      <c r="C67" s="5"/>
      <c r="D67" s="5"/>
      <c r="E67" s="5"/>
      <c r="F67" s="5" t="s">
        <v>1408</v>
      </c>
      <c r="G67" s="5" t="s">
        <v>1287</v>
      </c>
      <c r="H67" s="5"/>
      <c r="J67" s="2">
        <v>20</v>
      </c>
      <c r="K67" s="5"/>
      <c r="L67" s="5" t="s">
        <v>1409</v>
      </c>
      <c r="M67" s="5"/>
      <c r="N67" s="2"/>
      <c r="O67" s="5"/>
      <c r="P67" s="5"/>
      <c r="Q67" s="5"/>
      <c r="S67" s="2">
        <v>20</v>
      </c>
      <c r="T67" s="5" t="s">
        <v>659</v>
      </c>
      <c r="U67" s="5" t="s">
        <v>659</v>
      </c>
      <c r="V67" s="5" t="s">
        <v>659</v>
      </c>
      <c r="W67" s="5" t="s">
        <v>1410</v>
      </c>
      <c r="X67" s="5" t="s">
        <v>1411</v>
      </c>
      <c r="Y67" s="5" t="s">
        <v>1412</v>
      </c>
      <c r="Z67" s="5" t="s">
        <v>1413</v>
      </c>
      <c r="AB67" s="2">
        <v>20</v>
      </c>
      <c r="AC67" s="5" t="s">
        <v>1414</v>
      </c>
      <c r="AD67" s="5"/>
      <c r="AE67" s="5"/>
      <c r="AF67" s="5"/>
      <c r="AG67" s="5"/>
      <c r="AH67" s="5"/>
      <c r="AI67" s="5"/>
      <c r="AK67" s="2">
        <v>20</v>
      </c>
      <c r="AL67" s="5" t="s">
        <v>1415</v>
      </c>
      <c r="AM67" s="5" t="s">
        <v>1416</v>
      </c>
      <c r="AN67" s="5" t="s">
        <v>1417</v>
      </c>
      <c r="AO67" s="5" t="s">
        <v>1418</v>
      </c>
      <c r="AP67" s="5" t="s">
        <v>1419</v>
      </c>
      <c r="AQ67" s="5" t="s">
        <v>1420</v>
      </c>
      <c r="AR67" s="5"/>
      <c r="AT67" s="5">
        <v>20</v>
      </c>
      <c r="AU67" s="5" t="s">
        <v>1421</v>
      </c>
      <c r="AV67" s="5" t="s">
        <v>1422</v>
      </c>
      <c r="AW67" s="5" t="s">
        <v>1423</v>
      </c>
      <c r="AX67" s="5"/>
      <c r="AY67" s="5" t="s">
        <v>1424</v>
      </c>
      <c r="AZ67" s="5" t="s">
        <v>1425</v>
      </c>
      <c r="BA67" s="5"/>
      <c r="BC67" s="5">
        <v>20</v>
      </c>
      <c r="BD67" s="5"/>
      <c r="BE67" s="5" t="s">
        <v>67</v>
      </c>
      <c r="BF67" s="5" t="s">
        <v>67</v>
      </c>
      <c r="BG67" s="5" t="s">
        <v>1426</v>
      </c>
      <c r="BH67" s="5" t="s">
        <v>1427</v>
      </c>
      <c r="BI67" s="5" t="s">
        <v>254</v>
      </c>
      <c r="BJ67" s="5" t="s">
        <v>1428</v>
      </c>
      <c r="BL67" s="5">
        <v>20</v>
      </c>
      <c r="BM67" s="5" t="s">
        <v>1065</v>
      </c>
      <c r="BN67" s="5"/>
      <c r="BO67" s="5" t="s">
        <v>1429</v>
      </c>
      <c r="BP67" s="5"/>
      <c r="BQ67" s="5" t="s">
        <v>1430</v>
      </c>
      <c r="BR67" s="5"/>
      <c r="BS67" s="5" t="s">
        <v>1431</v>
      </c>
      <c r="BU67" s="5">
        <v>20</v>
      </c>
      <c r="BV67" s="5"/>
      <c r="BW67" s="5" t="s">
        <v>654</v>
      </c>
      <c r="BX67" s="5" t="s">
        <v>1432</v>
      </c>
      <c r="BY67" s="5"/>
      <c r="BZ67" s="5"/>
      <c r="CA67" s="5"/>
      <c r="CB67" s="5"/>
      <c r="CD67" s="5">
        <v>20</v>
      </c>
      <c r="CE67" s="5"/>
      <c r="CF67" s="5"/>
      <c r="CG67" s="5"/>
      <c r="CH67" s="5" t="s">
        <v>1433</v>
      </c>
      <c r="CI67" s="5"/>
      <c r="CJ67" s="5"/>
      <c r="CK67" s="5"/>
      <c r="CM67" s="5">
        <v>20</v>
      </c>
      <c r="CN67" s="9" t="s">
        <v>1434</v>
      </c>
      <c r="CO67" s="5"/>
      <c r="CP67" s="5"/>
      <c r="CQ67" s="5" t="s">
        <v>7052</v>
      </c>
      <c r="CR67" s="5" t="s">
        <v>7041</v>
      </c>
      <c r="CS67" s="5"/>
      <c r="CT67" s="5"/>
      <c r="CV67" s="5">
        <v>20</v>
      </c>
      <c r="CW67" s="5" t="s">
        <v>7241</v>
      </c>
      <c r="CX67" s="5"/>
      <c r="CY67" s="5" t="s">
        <v>7254</v>
      </c>
      <c r="CZ67" s="5" t="s">
        <v>624</v>
      </c>
      <c r="DA67" s="5"/>
      <c r="DB67" s="5"/>
      <c r="DC67" s="5" t="s">
        <v>7267</v>
      </c>
    </row>
    <row r="68" spans="1:107" x14ac:dyDescent="0.35">
      <c r="A68" s="6"/>
      <c r="B68" s="7"/>
      <c r="C68" s="7"/>
      <c r="D68" s="7" t="s">
        <v>679</v>
      </c>
      <c r="E68" s="7"/>
      <c r="F68" s="7" t="s">
        <v>1435</v>
      </c>
      <c r="G68" s="7"/>
      <c r="H68" s="7"/>
      <c r="J68" s="6"/>
      <c r="K68" s="7"/>
      <c r="L68" s="7"/>
      <c r="M68" s="7"/>
      <c r="N68" s="7"/>
      <c r="O68" s="7"/>
      <c r="P68" s="7"/>
      <c r="Q68" s="7"/>
      <c r="S68" s="6"/>
      <c r="T68" s="7"/>
      <c r="U68" s="7"/>
      <c r="V68" s="7" t="s">
        <v>137</v>
      </c>
      <c r="W68" s="7" t="s">
        <v>1436</v>
      </c>
      <c r="X68" s="7"/>
      <c r="Y68" s="7"/>
      <c r="Z68" s="7"/>
      <c r="AB68" s="6"/>
      <c r="AC68" s="7"/>
      <c r="AD68" s="7"/>
      <c r="AE68" s="7"/>
      <c r="AF68" s="7"/>
      <c r="AG68" s="7"/>
      <c r="AH68" s="7"/>
      <c r="AI68" s="7"/>
      <c r="AK68" s="6"/>
      <c r="AL68" s="7"/>
      <c r="AM68" s="7"/>
      <c r="AN68" s="7" t="s">
        <v>1437</v>
      </c>
      <c r="AO68" s="7" t="s">
        <v>1438</v>
      </c>
      <c r="AP68" s="7" t="s">
        <v>1439</v>
      </c>
      <c r="AQ68" s="7"/>
      <c r="AR68" s="7"/>
      <c r="AT68" s="7"/>
      <c r="AU68" s="7" t="s">
        <v>1440</v>
      </c>
      <c r="AV68" s="7" t="s">
        <v>1441</v>
      </c>
      <c r="AW68" s="7"/>
      <c r="AX68" s="7"/>
      <c r="AY68" s="7" t="s">
        <v>1442</v>
      </c>
      <c r="AZ68" s="7" t="s">
        <v>1443</v>
      </c>
      <c r="BA68" s="7"/>
      <c r="BC68" s="7"/>
      <c r="BD68" s="7" t="s">
        <v>1444</v>
      </c>
      <c r="BE68" s="7" t="s">
        <v>1445</v>
      </c>
      <c r="BF68" s="7" t="s">
        <v>1446</v>
      </c>
      <c r="BG68" s="7" t="s">
        <v>1447</v>
      </c>
      <c r="BH68" s="7" t="s">
        <v>1448</v>
      </c>
      <c r="BI68" s="7"/>
      <c r="BJ68" s="7" t="s">
        <v>1449</v>
      </c>
      <c r="BL68" s="7"/>
      <c r="BM68" s="7"/>
      <c r="BN68" s="7"/>
      <c r="BO68" s="7"/>
      <c r="BP68" s="7"/>
      <c r="BQ68" s="7" t="s">
        <v>1450</v>
      </c>
      <c r="BR68" s="7"/>
      <c r="BS68" s="7"/>
      <c r="BU68" s="7"/>
      <c r="BV68" s="7"/>
      <c r="BW68" s="7"/>
      <c r="BX68" s="7"/>
      <c r="BY68" s="7"/>
      <c r="BZ68" s="7"/>
      <c r="CA68" s="7"/>
      <c r="CB68" s="7"/>
      <c r="CD68" s="7"/>
      <c r="CE68" s="7"/>
      <c r="CF68" s="7"/>
      <c r="CG68" s="7"/>
      <c r="CH68" s="7"/>
      <c r="CI68" s="7"/>
      <c r="CJ68" s="7"/>
      <c r="CK68" s="7"/>
      <c r="CM68" s="7"/>
      <c r="CN68" s="7" t="s">
        <v>1451</v>
      </c>
      <c r="CO68" s="7"/>
      <c r="CP68" s="7"/>
      <c r="CQ68" s="7" t="s">
        <v>7053</v>
      </c>
      <c r="CR68" s="7" t="s">
        <v>102</v>
      </c>
      <c r="CS68" s="7"/>
      <c r="CT68" s="7"/>
      <c r="CV68" s="7"/>
      <c r="CW68" s="7"/>
      <c r="CX68" s="7"/>
      <c r="CY68" s="7"/>
      <c r="CZ68" s="7"/>
      <c r="DA68" s="7" t="s">
        <v>7260</v>
      </c>
      <c r="DB68" s="7"/>
      <c r="DC68" s="7"/>
    </row>
    <row r="70" spans="1:107" x14ac:dyDescent="0.3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/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 t="s">
        <v>14</v>
      </c>
      <c r="AF70" s="3"/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D70" s="3" t="s">
        <v>12</v>
      </c>
      <c r="BE70" s="3" t="s">
        <v>13</v>
      </c>
      <c r="BF70" s="3" t="s">
        <v>14</v>
      </c>
      <c r="BG70" s="3" t="s">
        <v>15</v>
      </c>
      <c r="BH70" s="3"/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V70" s="3" t="s">
        <v>12</v>
      </c>
      <c r="BW70" s="3" t="s">
        <v>13</v>
      </c>
      <c r="BX70" s="3"/>
      <c r="BY70" s="3"/>
      <c r="BZ70" s="3"/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/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 t="s">
        <v>17</v>
      </c>
      <c r="CT70" s="3" t="s">
        <v>18</v>
      </c>
      <c r="CW70" s="3" t="s">
        <v>12</v>
      </c>
      <c r="CX70" s="3" t="s">
        <v>13</v>
      </c>
      <c r="CY70" s="3" t="s">
        <v>14</v>
      </c>
      <c r="CZ70" s="3"/>
      <c r="DA70" s="3"/>
      <c r="DB70" s="3"/>
      <c r="DC70" s="3"/>
    </row>
    <row r="71" spans="1:107" x14ac:dyDescent="0.35">
      <c r="B71" s="2">
        <f>H54+1</f>
        <v>27</v>
      </c>
      <c r="C71" s="2">
        <f>B71+1</f>
        <v>28</v>
      </c>
      <c r="D71" s="2">
        <f>C71+1</f>
        <v>29</v>
      </c>
      <c r="E71" s="2">
        <f>D71+1</f>
        <v>30</v>
      </c>
      <c r="F71" s="2">
        <v>31</v>
      </c>
      <c r="G71" s="2"/>
      <c r="H71" s="2"/>
      <c r="K71" s="2">
        <f>Q54+1</f>
        <v>24</v>
      </c>
      <c r="L71" s="2">
        <f>K71+1</f>
        <v>25</v>
      </c>
      <c r="M71" s="6">
        <f>L71+1</f>
        <v>26</v>
      </c>
      <c r="N71" s="2">
        <f>M71+1</f>
        <v>27</v>
      </c>
      <c r="O71" s="2">
        <v>28</v>
      </c>
      <c r="P71" s="2"/>
      <c r="Q71" s="2"/>
      <c r="T71" s="2">
        <f>Z54+1</f>
        <v>24</v>
      </c>
      <c r="U71" s="2">
        <f t="shared" ref="U71:Z71" si="38">T71+1</f>
        <v>25</v>
      </c>
      <c r="V71" s="2">
        <f t="shared" si="38"/>
        <v>26</v>
      </c>
      <c r="W71" s="2">
        <f t="shared" si="38"/>
        <v>27</v>
      </c>
      <c r="X71" s="2">
        <f t="shared" si="38"/>
        <v>28</v>
      </c>
      <c r="Y71" s="2">
        <f t="shared" si="38"/>
        <v>29</v>
      </c>
      <c r="Z71" s="2">
        <f t="shared" si="38"/>
        <v>30</v>
      </c>
      <c r="AC71" s="2">
        <f>AI54+1</f>
        <v>28</v>
      </c>
      <c r="AD71" s="2">
        <f>AC71+1</f>
        <v>29</v>
      </c>
      <c r="AE71" s="2">
        <f>AD71+1</f>
        <v>30</v>
      </c>
      <c r="AF71" s="2"/>
      <c r="AG71" s="2"/>
      <c r="AH71" s="2"/>
      <c r="AI71" s="2"/>
      <c r="AL71" s="2">
        <f>AR54+1</f>
        <v>26</v>
      </c>
      <c r="AM71" s="2">
        <f>AL71+1</f>
        <v>27</v>
      </c>
      <c r="AN71" s="2">
        <f>AM71+1</f>
        <v>28</v>
      </c>
      <c r="AO71" s="2">
        <f>AN71+1</f>
        <v>29</v>
      </c>
      <c r="AP71" s="2">
        <f>AO71+1</f>
        <v>30</v>
      </c>
      <c r="AQ71" s="2">
        <f>AP71+1</f>
        <v>31</v>
      </c>
      <c r="AR71" s="2"/>
      <c r="AU71" s="2">
        <f>BA54+1</f>
        <v>23</v>
      </c>
      <c r="AV71" s="2">
        <f t="shared" ref="AV71:BA71" si="39">AU71+1</f>
        <v>24</v>
      </c>
      <c r="AW71" s="2">
        <f t="shared" si="39"/>
        <v>25</v>
      </c>
      <c r="AX71" s="2">
        <f t="shared" si="39"/>
        <v>26</v>
      </c>
      <c r="AY71" s="2">
        <f t="shared" si="39"/>
        <v>27</v>
      </c>
      <c r="AZ71" s="2">
        <f t="shared" si="39"/>
        <v>28</v>
      </c>
      <c r="BA71" s="2">
        <f t="shared" si="39"/>
        <v>29</v>
      </c>
      <c r="BD71" s="2">
        <f>BJ54+1</f>
        <v>28</v>
      </c>
      <c r="BE71" s="2">
        <f>BD71+1</f>
        <v>29</v>
      </c>
      <c r="BF71" s="2">
        <f>BE71+1</f>
        <v>30</v>
      </c>
      <c r="BG71" s="2">
        <f>BF71+1</f>
        <v>31</v>
      </c>
      <c r="BH71" s="2"/>
      <c r="BI71" s="2"/>
      <c r="BJ71" s="2"/>
      <c r="BM71" s="2">
        <f>BS54+1</f>
        <v>25</v>
      </c>
      <c r="BN71" s="2">
        <f t="shared" ref="BN71:BS71" si="40">BM71+1</f>
        <v>26</v>
      </c>
      <c r="BO71" s="2">
        <f t="shared" si="40"/>
        <v>27</v>
      </c>
      <c r="BP71" s="2">
        <f t="shared" si="40"/>
        <v>28</v>
      </c>
      <c r="BQ71" s="2">
        <f t="shared" si="40"/>
        <v>29</v>
      </c>
      <c r="BR71" s="2">
        <f t="shared" si="40"/>
        <v>30</v>
      </c>
      <c r="BS71" s="2">
        <f t="shared" si="40"/>
        <v>31</v>
      </c>
      <c r="BV71" s="2">
        <f>CB54+1</f>
        <v>29</v>
      </c>
      <c r="BW71" s="2">
        <f>BV71+1</f>
        <v>30</v>
      </c>
      <c r="BX71" s="2"/>
      <c r="BY71" s="2"/>
      <c r="BZ71" s="2"/>
      <c r="CA71" s="2"/>
      <c r="CB71" s="2"/>
      <c r="CE71" s="2">
        <f>CK54+1</f>
        <v>27</v>
      </c>
      <c r="CF71" s="2">
        <f>CE71+1</f>
        <v>28</v>
      </c>
      <c r="CG71" s="2">
        <f>CF71+1</f>
        <v>29</v>
      </c>
      <c r="CH71" s="2">
        <f>CG71+1</f>
        <v>30</v>
      </c>
      <c r="CI71" s="2">
        <f>CH71+1</f>
        <v>31</v>
      </c>
      <c r="CJ71" s="2"/>
      <c r="CK71" s="2"/>
      <c r="CN71" s="2">
        <f>CT54+1</f>
        <v>24</v>
      </c>
      <c r="CO71" s="2">
        <f t="shared" ref="CO71:CT71" si="41">CN71+1</f>
        <v>25</v>
      </c>
      <c r="CP71" s="2">
        <f t="shared" si="41"/>
        <v>26</v>
      </c>
      <c r="CQ71" s="2">
        <f t="shared" si="41"/>
        <v>27</v>
      </c>
      <c r="CR71" s="2">
        <f t="shared" si="41"/>
        <v>28</v>
      </c>
      <c r="CS71" s="2">
        <f t="shared" si="41"/>
        <v>29</v>
      </c>
      <c r="CT71" s="2">
        <f t="shared" si="41"/>
        <v>30</v>
      </c>
      <c r="CW71" s="2">
        <f>DC54+1</f>
        <v>29</v>
      </c>
      <c r="CX71" s="2">
        <f>CW71+1</f>
        <v>30</v>
      </c>
      <c r="CY71" s="2">
        <f>CX71+1</f>
        <v>31</v>
      </c>
      <c r="CZ71" s="2"/>
      <c r="DA71" s="2"/>
      <c r="DB71" s="2"/>
      <c r="DC71" s="2"/>
    </row>
    <row r="72" spans="1:107" x14ac:dyDescent="0.35">
      <c r="A72" s="3">
        <v>8</v>
      </c>
      <c r="B72" s="4"/>
      <c r="C72" s="4"/>
      <c r="D72" s="4" t="s">
        <v>1452</v>
      </c>
      <c r="E72" s="4" t="s">
        <v>19</v>
      </c>
      <c r="F72" s="4"/>
      <c r="G72" s="4"/>
      <c r="H72" s="4"/>
      <c r="J72" s="3">
        <v>8</v>
      </c>
      <c r="K72" s="4"/>
      <c r="L72" s="4"/>
      <c r="M72" s="5"/>
      <c r="N72" s="4" t="s">
        <v>25</v>
      </c>
      <c r="O72" s="4"/>
      <c r="P72" s="4"/>
      <c r="Q72" s="4"/>
      <c r="S72" s="3">
        <v>8</v>
      </c>
      <c r="T72" s="4"/>
      <c r="U72" s="4"/>
      <c r="V72" s="4" t="s">
        <v>1453</v>
      </c>
      <c r="W72" s="4" t="s">
        <v>1454</v>
      </c>
      <c r="X72" s="4"/>
      <c r="Y72" s="4"/>
      <c r="Z72" s="4" t="s">
        <v>1455</v>
      </c>
      <c r="AB72" s="3">
        <v>8</v>
      </c>
      <c r="AC72" s="4" t="s">
        <v>1456</v>
      </c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/>
      <c r="AO72" s="4" t="s">
        <v>1457</v>
      </c>
      <c r="AP72" s="4"/>
      <c r="AQ72" s="4"/>
      <c r="AR72" s="4"/>
      <c r="AT72" s="4">
        <v>8</v>
      </c>
      <c r="AU72" s="4" t="s">
        <v>1458</v>
      </c>
      <c r="AV72" s="4"/>
      <c r="AW72" s="4" t="s">
        <v>1459</v>
      </c>
      <c r="AX72" s="4"/>
      <c r="AY72" s="4" t="s">
        <v>25</v>
      </c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 t="s">
        <v>1460</v>
      </c>
      <c r="BS72" s="4"/>
      <c r="BU72" s="4">
        <v>8</v>
      </c>
      <c r="BV72" s="4"/>
      <c r="BW72" s="4" t="s">
        <v>1461</v>
      </c>
      <c r="BX72" s="4"/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 t="s">
        <v>25</v>
      </c>
      <c r="CJ72" s="4"/>
      <c r="CK72" s="4"/>
      <c r="CM72" s="4">
        <v>8</v>
      </c>
      <c r="CN72" s="4" t="s">
        <v>7077</v>
      </c>
      <c r="CO72" s="4"/>
      <c r="CP72" s="4"/>
      <c r="CQ72" s="4"/>
      <c r="CR72" s="4" t="s">
        <v>25</v>
      </c>
      <c r="CS72" s="4"/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x14ac:dyDescent="0.35">
      <c r="A73" s="2"/>
      <c r="B73" s="5" t="s">
        <v>270</v>
      </c>
      <c r="C73" s="5"/>
      <c r="D73" s="5"/>
      <c r="E73" s="5" t="s">
        <v>283</v>
      </c>
      <c r="F73" s="5" t="s">
        <v>1462</v>
      </c>
      <c r="G73" s="5"/>
      <c r="H73" s="5"/>
      <c r="J73" s="2"/>
      <c r="K73" s="5"/>
      <c r="L73" s="5"/>
      <c r="M73" s="5"/>
      <c r="N73" s="5"/>
      <c r="O73" s="5"/>
      <c r="P73" s="5"/>
      <c r="Q73" s="5"/>
      <c r="S73" s="2"/>
      <c r="T73" s="5"/>
      <c r="U73" s="5" t="s">
        <v>288</v>
      </c>
      <c r="V73" s="5" t="s">
        <v>1463</v>
      </c>
      <c r="W73" s="5"/>
      <c r="X73" s="5"/>
      <c r="Y73" s="5" t="s">
        <v>1464</v>
      </c>
      <c r="Z73" s="5" t="s">
        <v>1465</v>
      </c>
      <c r="AB73" s="2"/>
      <c r="AC73" s="5" t="s">
        <v>1466</v>
      </c>
      <c r="AD73" s="5"/>
      <c r="AE73" s="5"/>
      <c r="AF73" s="5"/>
      <c r="AG73" s="5"/>
      <c r="AH73" s="5"/>
      <c r="AI73" s="5"/>
      <c r="AK73" s="2"/>
      <c r="AL73" s="5"/>
      <c r="AM73" s="5"/>
      <c r="AN73" s="5"/>
      <c r="AO73" s="5" t="s">
        <v>1467</v>
      </c>
      <c r="AP73" s="5"/>
      <c r="AQ73" s="5"/>
      <c r="AR73" s="5"/>
      <c r="AT73" s="5"/>
      <c r="AU73" s="5" t="s">
        <v>38</v>
      </c>
      <c r="AV73" s="5"/>
      <c r="AW73" s="5" t="s">
        <v>1468</v>
      </c>
      <c r="AX73" s="5"/>
      <c r="AY73" s="5" t="s">
        <v>1469</v>
      </c>
      <c r="AZ73" s="5"/>
      <c r="BA73" s="5"/>
      <c r="BC73" s="5"/>
      <c r="BD73" s="5"/>
      <c r="BE73" s="5"/>
      <c r="BF73" s="5"/>
      <c r="BG73" s="5"/>
      <c r="BH73" s="5"/>
      <c r="BI73" s="5"/>
      <c r="BJ73" s="5"/>
      <c r="BL73" s="5"/>
      <c r="BM73" s="5"/>
      <c r="BN73" s="5"/>
      <c r="BO73" s="5" t="s">
        <v>1470</v>
      </c>
      <c r="BP73" s="5"/>
      <c r="BQ73" s="5"/>
      <c r="BR73" s="5" t="s">
        <v>38</v>
      </c>
      <c r="BS73" s="5"/>
      <c r="BU73" s="5"/>
      <c r="BV73" s="5" t="s">
        <v>1471</v>
      </c>
      <c r="BW73" s="5" t="s">
        <v>1472</v>
      </c>
      <c r="BX73" s="5"/>
      <c r="BY73" s="5"/>
      <c r="BZ73" s="5"/>
      <c r="CA73" s="5"/>
      <c r="CB73" s="5"/>
      <c r="CD73" s="5"/>
      <c r="CE73" s="5"/>
      <c r="CF73" s="5" t="s">
        <v>1473</v>
      </c>
      <c r="CG73" s="5" t="s">
        <v>1113</v>
      </c>
      <c r="CH73" s="5" t="s">
        <v>722</v>
      </c>
      <c r="CI73" s="5"/>
      <c r="CJ73" s="5"/>
      <c r="CK73" s="5"/>
      <c r="CM73" s="5"/>
      <c r="CN73" s="5"/>
      <c r="CO73" s="5" t="s">
        <v>7081</v>
      </c>
      <c r="CP73" s="5" t="s">
        <v>7084</v>
      </c>
      <c r="CQ73" s="5" t="s">
        <v>6982</v>
      </c>
      <c r="CR73" s="5"/>
      <c r="CS73" s="5" t="s">
        <v>7107</v>
      </c>
      <c r="CT73" s="5"/>
      <c r="CV73" s="5"/>
      <c r="CW73" s="5" t="s">
        <v>5180</v>
      </c>
      <c r="CX73" s="5"/>
      <c r="CY73" s="5"/>
      <c r="CZ73" s="5"/>
      <c r="DA73" s="5"/>
      <c r="DB73" s="5"/>
      <c r="DC73" s="5"/>
    </row>
    <row r="74" spans="1:107" x14ac:dyDescent="0.35">
      <c r="A74" s="3">
        <v>10</v>
      </c>
      <c r="B74" s="4"/>
      <c r="C74" s="4"/>
      <c r="D74" s="4" t="s">
        <v>1089</v>
      </c>
      <c r="E74" s="4" t="s">
        <v>1474</v>
      </c>
      <c r="F74" s="4" t="s">
        <v>1475</v>
      </c>
      <c r="G74" s="4"/>
      <c r="H74" s="4"/>
      <c r="J74" s="3">
        <v>10</v>
      </c>
      <c r="K74" s="4"/>
      <c r="L74" s="4"/>
      <c r="M74" s="4"/>
      <c r="N74" s="4" t="s">
        <v>1476</v>
      </c>
      <c r="O74" s="4"/>
      <c r="P74" s="4"/>
      <c r="Q74" s="4"/>
      <c r="S74" s="3">
        <v>10</v>
      </c>
      <c r="T74" s="4"/>
      <c r="U74" s="4"/>
      <c r="V74" s="4" t="s">
        <v>1477</v>
      </c>
      <c r="W74" s="4" t="s">
        <v>1478</v>
      </c>
      <c r="X74" s="4" t="s">
        <v>1479</v>
      </c>
      <c r="Y74" s="4" t="s">
        <v>1480</v>
      </c>
      <c r="Z74" s="4" t="s">
        <v>1481</v>
      </c>
      <c r="AB74" s="3">
        <v>10</v>
      </c>
      <c r="AC74" s="4"/>
      <c r="AD74" s="4" t="s">
        <v>1482</v>
      </c>
      <c r="AE74" s="4" t="s">
        <v>38</v>
      </c>
      <c r="AF74" s="4"/>
      <c r="AG74" s="4"/>
      <c r="AH74" s="4"/>
      <c r="AI74" s="4"/>
      <c r="AK74" s="3">
        <v>10</v>
      </c>
      <c r="AL74" s="4"/>
      <c r="AM74" s="4" t="s">
        <v>1483</v>
      </c>
      <c r="AN74" s="4" t="s">
        <v>1484</v>
      </c>
      <c r="AO74" s="4" t="s">
        <v>1485</v>
      </c>
      <c r="AP74" s="4"/>
      <c r="AQ74" s="4" t="s">
        <v>1486</v>
      </c>
      <c r="AR74" s="4"/>
      <c r="AT74" s="4">
        <v>10</v>
      </c>
      <c r="AU74" s="4"/>
      <c r="AV74" s="4"/>
      <c r="AW74" s="4"/>
      <c r="AX74" s="4" t="s">
        <v>712</v>
      </c>
      <c r="AY74" s="4" t="s">
        <v>1487</v>
      </c>
      <c r="AZ74" s="4"/>
      <c r="BA74" s="4" t="s">
        <v>1488</v>
      </c>
      <c r="BC74" s="4">
        <v>10</v>
      </c>
      <c r="BD74" s="4"/>
      <c r="BE74" s="4"/>
      <c r="BF74" s="4"/>
      <c r="BG74" s="4" t="s">
        <v>1489</v>
      </c>
      <c r="BH74" s="4"/>
      <c r="BI74" s="4"/>
      <c r="BJ74" s="4"/>
      <c r="BL74" s="4">
        <v>10</v>
      </c>
      <c r="BM74" s="4" t="s">
        <v>1490</v>
      </c>
      <c r="BN74" s="4" t="s">
        <v>1491</v>
      </c>
      <c r="BO74" s="4" t="s">
        <v>1492</v>
      </c>
      <c r="BP74" s="4" t="s">
        <v>1485</v>
      </c>
      <c r="BQ74" s="4"/>
      <c r="BR74" s="4"/>
      <c r="BS74" s="4"/>
      <c r="BU74" s="4">
        <v>10</v>
      </c>
      <c r="BV74" s="4"/>
      <c r="BW74" s="4"/>
      <c r="BX74" s="4"/>
      <c r="BY74" s="4"/>
      <c r="BZ74" s="4"/>
      <c r="CA74" s="4"/>
      <c r="CB74" s="4"/>
      <c r="CD74" s="4">
        <v>10</v>
      </c>
      <c r="CE74" s="10"/>
      <c r="CF74" s="4"/>
      <c r="CG74" s="4"/>
      <c r="CH74" s="4" t="s">
        <v>1493</v>
      </c>
      <c r="CI74" s="4" t="s">
        <v>6933</v>
      </c>
      <c r="CJ74" s="4"/>
      <c r="CK74" s="4"/>
      <c r="CM74" s="4">
        <v>10</v>
      </c>
      <c r="CN74" s="4"/>
      <c r="CO74" s="4" t="s">
        <v>7087</v>
      </c>
      <c r="CP74" s="4" t="s">
        <v>7085</v>
      </c>
      <c r="CQ74" s="4" t="s">
        <v>347</v>
      </c>
      <c r="CR74" s="4" t="s">
        <v>38</v>
      </c>
      <c r="CS74" s="4" t="s">
        <v>7104</v>
      </c>
      <c r="CT74" s="4"/>
      <c r="CV74" s="4">
        <v>10</v>
      </c>
      <c r="CW74" s="4"/>
      <c r="CX74" s="4"/>
      <c r="CY74" s="4" t="s">
        <v>7281</v>
      </c>
      <c r="CZ74" s="4"/>
      <c r="DA74" s="4"/>
      <c r="DB74" s="4"/>
      <c r="DC74" s="4"/>
    </row>
    <row r="75" spans="1:107" x14ac:dyDescent="0.35">
      <c r="A75" s="6"/>
      <c r="B75" s="7" t="s">
        <v>1494</v>
      </c>
      <c r="C75" s="7"/>
      <c r="D75" s="7" t="s">
        <v>71</v>
      </c>
      <c r="E75" s="7" t="s">
        <v>58</v>
      </c>
      <c r="F75" s="7"/>
      <c r="G75" s="7"/>
      <c r="H75" s="7"/>
      <c r="J75" s="6"/>
      <c r="K75" s="7"/>
      <c r="L75" s="7"/>
      <c r="M75" s="7"/>
      <c r="N75" s="7" t="s">
        <v>1495</v>
      </c>
      <c r="O75" s="7" t="s">
        <v>1496</v>
      </c>
      <c r="P75" s="7"/>
      <c r="Q75" s="7"/>
      <c r="S75" s="6"/>
      <c r="T75" s="7"/>
      <c r="U75" s="7" t="s">
        <v>1497</v>
      </c>
      <c r="V75" s="7" t="s">
        <v>1498</v>
      </c>
      <c r="W75" s="7" t="s">
        <v>1499</v>
      </c>
      <c r="X75" s="5" t="s">
        <v>1500</v>
      </c>
      <c r="Y75" s="7" t="s">
        <v>1501</v>
      </c>
      <c r="Z75" s="7"/>
      <c r="AB75" s="6"/>
      <c r="AC75" s="7" t="s">
        <v>1502</v>
      </c>
      <c r="AD75" s="7"/>
      <c r="AE75" s="7"/>
      <c r="AF75" s="7"/>
      <c r="AG75" s="7"/>
      <c r="AH75" s="7"/>
      <c r="AI75" s="7"/>
      <c r="AK75" s="6"/>
      <c r="AL75" s="7" t="s">
        <v>1503</v>
      </c>
      <c r="AM75" s="7"/>
      <c r="AN75" s="7" t="s">
        <v>618</v>
      </c>
      <c r="AO75" s="7"/>
      <c r="AP75" s="7"/>
      <c r="AQ75" s="7" t="s">
        <v>1504</v>
      </c>
      <c r="AR75" s="7"/>
      <c r="AT75" s="7"/>
      <c r="AU75" s="7"/>
      <c r="AV75" s="7" t="s">
        <v>1458</v>
      </c>
      <c r="AW75" s="7" t="s">
        <v>71</v>
      </c>
      <c r="AX75" s="7" t="s">
        <v>603</v>
      </c>
      <c r="AY75" s="7" t="s">
        <v>1505</v>
      </c>
      <c r="AZ75" s="7" t="s">
        <v>784</v>
      </c>
      <c r="BA75" s="7" t="s">
        <v>1506</v>
      </c>
      <c r="BC75" s="7"/>
      <c r="BD75" s="7" t="s">
        <v>1485</v>
      </c>
      <c r="BE75" s="7" t="s">
        <v>1507</v>
      </c>
      <c r="BF75" s="7" t="s">
        <v>1508</v>
      </c>
      <c r="BG75" s="7" t="s">
        <v>38</v>
      </c>
      <c r="BH75" s="7"/>
      <c r="BI75" s="7"/>
      <c r="BJ75" s="7"/>
      <c r="BL75" s="7"/>
      <c r="BM75" s="7"/>
      <c r="BN75" s="7"/>
      <c r="BO75" s="7" t="s">
        <v>1509</v>
      </c>
      <c r="BP75" s="7" t="s">
        <v>1510</v>
      </c>
      <c r="BQ75" s="7" t="s">
        <v>349</v>
      </c>
      <c r="BR75" s="7"/>
      <c r="BS75" s="7"/>
      <c r="BU75" s="7"/>
      <c r="BV75" s="7"/>
      <c r="BW75" s="7"/>
      <c r="BX75" s="7"/>
      <c r="BY75" s="7"/>
      <c r="BZ75" s="7"/>
      <c r="CA75" s="7"/>
      <c r="CB75" s="7"/>
      <c r="CD75" s="7"/>
      <c r="CE75" s="7"/>
      <c r="CF75" s="7"/>
      <c r="CG75" s="7" t="s">
        <v>53</v>
      </c>
      <c r="CH75" s="7" t="s">
        <v>39</v>
      </c>
      <c r="CI75" s="7" t="s">
        <v>58</v>
      </c>
      <c r="CJ75" s="7"/>
      <c r="CK75" s="7"/>
      <c r="CM75" s="7"/>
      <c r="CN75" s="7"/>
      <c r="CO75" s="7"/>
      <c r="CP75" s="7" t="s">
        <v>39</v>
      </c>
      <c r="CQ75" s="7" t="s">
        <v>38</v>
      </c>
      <c r="CR75" s="7"/>
      <c r="CS75" s="7" t="s">
        <v>7105</v>
      </c>
      <c r="CT75" s="7"/>
      <c r="CV75" s="7"/>
      <c r="CW75" s="7"/>
      <c r="CX75" s="7" t="s">
        <v>7271</v>
      </c>
      <c r="CY75" s="7" t="s">
        <v>7282</v>
      </c>
      <c r="CZ75" s="7"/>
      <c r="DA75" s="7"/>
      <c r="DB75" s="7"/>
      <c r="DC75" s="7"/>
    </row>
    <row r="76" spans="1:107" x14ac:dyDescent="0.35">
      <c r="A76" s="2">
        <v>12</v>
      </c>
      <c r="B76" s="5"/>
      <c r="C76" s="5" t="s">
        <v>780</v>
      </c>
      <c r="D76" s="5"/>
      <c r="E76" s="5"/>
      <c r="F76" s="5"/>
      <c r="G76" s="5"/>
      <c r="H76" s="5"/>
      <c r="J76" s="2">
        <v>12</v>
      </c>
      <c r="K76" s="5"/>
      <c r="L76" s="4" t="s">
        <v>89</v>
      </c>
      <c r="M76" s="5"/>
      <c r="N76" s="5"/>
      <c r="O76" s="5"/>
      <c r="P76" s="5"/>
      <c r="Q76" s="5"/>
      <c r="S76" s="2">
        <v>12</v>
      </c>
      <c r="T76" s="5" t="s">
        <v>379</v>
      </c>
      <c r="U76" s="5" t="s">
        <v>89</v>
      </c>
      <c r="V76" s="5" t="s">
        <v>1511</v>
      </c>
      <c r="W76" s="5" t="s">
        <v>1512</v>
      </c>
      <c r="X76" s="4" t="s">
        <v>1513</v>
      </c>
      <c r="Y76" s="5" t="s">
        <v>1514</v>
      </c>
      <c r="Z76" s="5" t="s">
        <v>1515</v>
      </c>
      <c r="AB76" s="2">
        <v>12</v>
      </c>
      <c r="AC76" s="5"/>
      <c r="AD76" s="5" t="s">
        <v>89</v>
      </c>
      <c r="AE76" s="5"/>
      <c r="AF76" s="5"/>
      <c r="AG76" s="5"/>
      <c r="AH76" s="5"/>
      <c r="AI76" s="5"/>
      <c r="AK76" s="2">
        <v>12</v>
      </c>
      <c r="AL76" s="5" t="s">
        <v>379</v>
      </c>
      <c r="AM76" s="5"/>
      <c r="AN76" s="5" t="s">
        <v>1516</v>
      </c>
      <c r="AO76" s="5"/>
      <c r="AP76" s="5" t="s">
        <v>1517</v>
      </c>
      <c r="AQ76" s="5" t="s">
        <v>1518</v>
      </c>
      <c r="AR76" s="5"/>
      <c r="AT76" s="5">
        <v>12</v>
      </c>
      <c r="AU76" s="5"/>
      <c r="AV76" s="5" t="s">
        <v>89</v>
      </c>
      <c r="AW76" s="5"/>
      <c r="AX76" s="5"/>
      <c r="AY76" s="5"/>
      <c r="AZ76" s="5" t="s">
        <v>430</v>
      </c>
      <c r="BA76" s="5" t="s">
        <v>1519</v>
      </c>
      <c r="BC76" s="5">
        <v>12</v>
      </c>
      <c r="BD76" s="5"/>
      <c r="BE76" s="5"/>
      <c r="BF76" s="5"/>
      <c r="BG76" s="5"/>
      <c r="BH76" s="5"/>
      <c r="BI76" s="5"/>
      <c r="BJ76" s="5"/>
      <c r="BL76" s="5">
        <v>12</v>
      </c>
      <c r="BM76" s="5"/>
      <c r="BN76" s="5"/>
      <c r="BO76" s="5" t="s">
        <v>396</v>
      </c>
      <c r="BP76" s="5"/>
      <c r="BQ76" s="5" t="s">
        <v>1520</v>
      </c>
      <c r="BR76" s="5" t="s">
        <v>1521</v>
      </c>
      <c r="BS76" s="5" t="s">
        <v>1522</v>
      </c>
      <c r="BU76" s="5">
        <v>12</v>
      </c>
      <c r="BV76" s="5"/>
      <c r="BW76" s="5" t="s">
        <v>89</v>
      </c>
      <c r="BX76" s="5"/>
      <c r="BY76" s="5"/>
      <c r="BZ76" s="5"/>
      <c r="CA76" s="5"/>
      <c r="CB76" s="5"/>
      <c r="CD76" s="5">
        <v>12</v>
      </c>
      <c r="CE76" s="5"/>
      <c r="CF76" s="5"/>
      <c r="CG76" s="5"/>
      <c r="CH76" s="5"/>
      <c r="CI76" s="5"/>
      <c r="CJ76" s="5"/>
      <c r="CK76" s="5"/>
      <c r="CM76" s="5">
        <v>12</v>
      </c>
      <c r="CN76" s="5" t="s">
        <v>7078</v>
      </c>
      <c r="CO76" s="5"/>
      <c r="CP76" s="5" t="s">
        <v>7086</v>
      </c>
      <c r="CQ76" s="5"/>
      <c r="CR76" s="5"/>
      <c r="CS76" s="5" t="s">
        <v>7106</v>
      </c>
      <c r="CT76" s="5" t="s">
        <v>1802</v>
      </c>
      <c r="CV76" s="5">
        <v>12</v>
      </c>
      <c r="CW76" s="5"/>
      <c r="CX76" s="5"/>
      <c r="CY76" s="5"/>
      <c r="CZ76" s="5"/>
      <c r="DA76" s="5"/>
      <c r="DB76" s="5"/>
      <c r="DC76" s="5"/>
    </row>
    <row r="77" spans="1:107" x14ac:dyDescent="0.35">
      <c r="A77" s="2"/>
      <c r="B77" s="5"/>
      <c r="C77" s="5"/>
      <c r="D77" s="5"/>
      <c r="E77" s="5"/>
      <c r="F77" s="5"/>
      <c r="G77" s="5"/>
      <c r="H77" s="5"/>
      <c r="J77" s="2"/>
      <c r="K77" s="5"/>
      <c r="L77" s="5"/>
      <c r="M77" s="5" t="s">
        <v>1523</v>
      </c>
      <c r="N77" s="5" t="s">
        <v>1198</v>
      </c>
      <c r="O77" s="5"/>
      <c r="P77" s="5"/>
      <c r="Q77" s="5"/>
      <c r="S77" s="2"/>
      <c r="T77" s="5"/>
      <c r="U77" s="5"/>
      <c r="V77" s="5" t="s">
        <v>1524</v>
      </c>
      <c r="W77" s="5"/>
      <c r="X77" s="5" t="s">
        <v>1525</v>
      </c>
      <c r="Y77" s="5"/>
      <c r="Z77" s="5"/>
      <c r="AB77" s="2"/>
      <c r="AC77" s="5"/>
      <c r="AD77" s="5" t="s">
        <v>1526</v>
      </c>
      <c r="AE77" s="5"/>
      <c r="AF77" s="5"/>
      <c r="AG77" s="5"/>
      <c r="AH77" s="5"/>
      <c r="AI77" s="5"/>
      <c r="AK77" s="2"/>
      <c r="AL77" s="5" t="s">
        <v>399</v>
      </c>
      <c r="AM77" s="5"/>
      <c r="AN77" s="5" t="s">
        <v>1527</v>
      </c>
      <c r="AO77" s="5"/>
      <c r="AP77" s="5" t="s">
        <v>1528</v>
      </c>
      <c r="AQ77" s="5"/>
      <c r="AR77" s="5"/>
      <c r="AT77" s="5"/>
      <c r="AU77" s="5" t="s">
        <v>1529</v>
      </c>
      <c r="AV77" s="5" t="s">
        <v>603</v>
      </c>
      <c r="AW77" s="5"/>
      <c r="AX77" s="5"/>
      <c r="AY77" s="5"/>
      <c r="AZ77" s="5"/>
      <c r="BA77" s="5" t="s">
        <v>1530</v>
      </c>
      <c r="BC77" s="5"/>
      <c r="BD77" s="5"/>
      <c r="BE77" s="5"/>
      <c r="BF77" s="5"/>
      <c r="BG77" s="5"/>
      <c r="BH77" s="5"/>
      <c r="BI77" s="5"/>
      <c r="BJ77" s="5"/>
      <c r="BL77" s="5"/>
      <c r="BM77" s="5"/>
      <c r="BN77" s="5"/>
      <c r="BO77" s="5" t="s">
        <v>430</v>
      </c>
      <c r="BP77" s="5" t="s">
        <v>1531</v>
      </c>
      <c r="BQ77" s="5" t="s">
        <v>1532</v>
      </c>
      <c r="BR77" s="5" t="s">
        <v>1533</v>
      </c>
      <c r="BS77" s="5" t="s">
        <v>1534</v>
      </c>
      <c r="BU77" s="5"/>
      <c r="BV77" s="5"/>
      <c r="BW77" s="5" t="s">
        <v>1535</v>
      </c>
      <c r="BX77" s="5"/>
      <c r="BY77" s="5"/>
      <c r="BZ77" s="5"/>
      <c r="CA77" s="5"/>
      <c r="CB77" s="5"/>
      <c r="CD77" s="5"/>
      <c r="CE77" s="5"/>
      <c r="CF77" s="5" t="s">
        <v>1202</v>
      </c>
      <c r="CG77" s="5" t="s">
        <v>1536</v>
      </c>
      <c r="CH77" s="5"/>
      <c r="CI77" s="5"/>
      <c r="CJ77" s="5"/>
      <c r="CK77" s="5"/>
      <c r="CM77" s="5"/>
      <c r="CN77" s="5"/>
      <c r="CO77" s="11"/>
      <c r="CP77" s="5" t="s">
        <v>7088</v>
      </c>
      <c r="CQ77" s="5"/>
      <c r="CR77" s="5" t="s">
        <v>7100</v>
      </c>
      <c r="CS77" s="5" t="s">
        <v>2626</v>
      </c>
      <c r="CT77" s="5"/>
      <c r="CV77" s="5"/>
      <c r="CW77" s="5" t="s">
        <v>7268</v>
      </c>
      <c r="CX77" s="5"/>
      <c r="CY77" s="5" t="s">
        <v>7279</v>
      </c>
      <c r="CZ77" s="5"/>
      <c r="DA77" s="5"/>
      <c r="DB77" s="5"/>
      <c r="DC77" s="5"/>
    </row>
    <row r="78" spans="1:107" x14ac:dyDescent="0.35">
      <c r="A78" s="3">
        <v>14</v>
      </c>
      <c r="B78" s="4"/>
      <c r="C78" s="4" t="s">
        <v>1537</v>
      </c>
      <c r="D78" s="4"/>
      <c r="E78" s="4" t="s">
        <v>1538</v>
      </c>
      <c r="F78" s="4"/>
      <c r="G78" s="4"/>
      <c r="H78" s="4"/>
      <c r="J78" s="3">
        <v>14</v>
      </c>
      <c r="K78" s="4" t="s">
        <v>453</v>
      </c>
      <c r="L78" s="4"/>
      <c r="M78" s="4" t="s">
        <v>1539</v>
      </c>
      <c r="N78" s="4" t="s">
        <v>1540</v>
      </c>
      <c r="O78" s="4" t="s">
        <v>1541</v>
      </c>
      <c r="P78" s="4"/>
      <c r="Q78" s="4"/>
      <c r="S78" s="3">
        <v>14</v>
      </c>
      <c r="T78" s="4" t="s">
        <v>1542</v>
      </c>
      <c r="U78" s="4"/>
      <c r="V78" s="4" t="s">
        <v>1543</v>
      </c>
      <c r="W78" s="4" t="s">
        <v>1544</v>
      </c>
      <c r="X78" s="4"/>
      <c r="Y78" s="4" t="s">
        <v>1545</v>
      </c>
      <c r="Z78" s="4" t="s">
        <v>1546</v>
      </c>
      <c r="AB78" s="3">
        <v>14</v>
      </c>
      <c r="AC78" s="4" t="s">
        <v>1547</v>
      </c>
      <c r="AD78" s="4" t="s">
        <v>1548</v>
      </c>
      <c r="AE78" s="4"/>
      <c r="AF78" s="4"/>
      <c r="AG78" s="4"/>
      <c r="AH78" s="4"/>
      <c r="AI78" s="4"/>
      <c r="AK78" s="3">
        <v>14</v>
      </c>
      <c r="AL78" s="4" t="s">
        <v>1549</v>
      </c>
      <c r="AM78" s="4"/>
      <c r="AN78" s="4" t="s">
        <v>131</v>
      </c>
      <c r="AO78" s="4"/>
      <c r="AP78" s="4" t="s">
        <v>1550</v>
      </c>
      <c r="AQ78" s="4" t="s">
        <v>1551</v>
      </c>
      <c r="AR78" s="4"/>
      <c r="AT78" s="4">
        <v>14</v>
      </c>
      <c r="AU78" s="4" t="s">
        <v>131</v>
      </c>
      <c r="AV78" s="4"/>
      <c r="AW78" s="4"/>
      <c r="AX78" s="4" t="s">
        <v>1552</v>
      </c>
      <c r="AY78" s="4" t="s">
        <v>1553</v>
      </c>
      <c r="AZ78" s="4" t="s">
        <v>1485</v>
      </c>
      <c r="BA78" s="4" t="s">
        <v>1554</v>
      </c>
      <c r="BC78" s="4">
        <v>14</v>
      </c>
      <c r="BD78" s="4"/>
      <c r="BE78" s="4" t="s">
        <v>1555</v>
      </c>
      <c r="BF78" s="4" t="s">
        <v>1556</v>
      </c>
      <c r="BG78" s="4" t="s">
        <v>195</v>
      </c>
      <c r="BH78" s="4"/>
      <c r="BI78" s="4"/>
      <c r="BJ78" s="4"/>
      <c r="BL78" s="4">
        <v>14</v>
      </c>
      <c r="BM78" s="4" t="s">
        <v>128</v>
      </c>
      <c r="BN78" s="4"/>
      <c r="BO78" s="4" t="s">
        <v>1557</v>
      </c>
      <c r="BP78" s="4" t="s">
        <v>333</v>
      </c>
      <c r="BQ78" s="4" t="s">
        <v>1558</v>
      </c>
      <c r="BR78" s="4"/>
      <c r="BS78" s="4" t="s">
        <v>836</v>
      </c>
      <c r="BU78" s="4">
        <v>14</v>
      </c>
      <c r="BV78" s="4" t="s">
        <v>1559</v>
      </c>
      <c r="BW78" s="4"/>
      <c r="BX78" s="4"/>
      <c r="BY78" s="4"/>
      <c r="BZ78" s="4"/>
      <c r="CA78" s="4"/>
      <c r="CB78" s="4"/>
      <c r="CD78" s="4">
        <v>14</v>
      </c>
      <c r="CE78" s="4" t="s">
        <v>1560</v>
      </c>
      <c r="CF78" s="4"/>
      <c r="CG78" s="4" t="s">
        <v>1561</v>
      </c>
      <c r="CH78" s="4" t="s">
        <v>1562</v>
      </c>
      <c r="CI78" s="4" t="s">
        <v>6934</v>
      </c>
      <c r="CJ78" s="4"/>
      <c r="CK78" s="4"/>
      <c r="CM78" s="4">
        <v>14</v>
      </c>
      <c r="CN78" s="4"/>
      <c r="CO78" s="4"/>
      <c r="CP78" s="4" t="s">
        <v>150</v>
      </c>
      <c r="CQ78" s="4" t="s">
        <v>7096</v>
      </c>
      <c r="CR78" s="4" t="s">
        <v>7102</v>
      </c>
      <c r="CS78" s="4" t="s">
        <v>430</v>
      </c>
      <c r="CT78" s="4" t="s">
        <v>7110</v>
      </c>
      <c r="CV78" s="4">
        <v>14</v>
      </c>
      <c r="CW78" s="4"/>
      <c r="CX78" s="4" t="s">
        <v>7273</v>
      </c>
      <c r="CY78" s="4" t="s">
        <v>7280</v>
      </c>
      <c r="CZ78" s="4"/>
      <c r="DA78" s="4"/>
      <c r="DB78" s="4"/>
      <c r="DC78" s="4"/>
    </row>
    <row r="79" spans="1:107" x14ac:dyDescent="0.35">
      <c r="A79" s="6"/>
      <c r="B79" s="7" t="s">
        <v>149</v>
      </c>
      <c r="C79" s="7" t="s">
        <v>529</v>
      </c>
      <c r="D79" s="7" t="s">
        <v>38</v>
      </c>
      <c r="E79" s="7" t="s">
        <v>1563</v>
      </c>
      <c r="F79" s="7"/>
      <c r="G79" s="7"/>
      <c r="H79" s="7"/>
      <c r="J79" s="6"/>
      <c r="K79" s="7" t="s">
        <v>1564</v>
      </c>
      <c r="L79" s="7"/>
      <c r="M79" s="7" t="s">
        <v>1565</v>
      </c>
      <c r="N79" s="7" t="s">
        <v>879</v>
      </c>
      <c r="O79" s="7" t="s">
        <v>38</v>
      </c>
      <c r="P79" s="7"/>
      <c r="Q79" s="7"/>
      <c r="S79" s="6"/>
      <c r="T79" s="7" t="s">
        <v>1566</v>
      </c>
      <c r="U79" s="7" t="s">
        <v>1567</v>
      </c>
      <c r="V79" s="7" t="s">
        <v>1568</v>
      </c>
      <c r="W79" s="7" t="s">
        <v>1569</v>
      </c>
      <c r="X79" s="7" t="s">
        <v>1570</v>
      </c>
      <c r="Y79" s="7"/>
      <c r="Z79" s="7" t="s">
        <v>1571</v>
      </c>
      <c r="AB79" s="6"/>
      <c r="AC79" s="7" t="s">
        <v>504</v>
      </c>
      <c r="AD79" s="7" t="s">
        <v>1572</v>
      </c>
      <c r="AE79" s="7" t="s">
        <v>1573</v>
      </c>
      <c r="AF79" s="7"/>
      <c r="AG79" s="7"/>
      <c r="AH79" s="7"/>
      <c r="AI79" s="7"/>
      <c r="AK79" s="6"/>
      <c r="AL79" s="7" t="s">
        <v>1574</v>
      </c>
      <c r="AM79" s="7" t="s">
        <v>1575</v>
      </c>
      <c r="AN79" s="7" t="s">
        <v>157</v>
      </c>
      <c r="AO79" s="7" t="s">
        <v>534</v>
      </c>
      <c r="AP79" s="7" t="s">
        <v>1576</v>
      </c>
      <c r="AQ79" s="7"/>
      <c r="AR79" s="7"/>
      <c r="AT79" s="7"/>
      <c r="AU79" s="7" t="s">
        <v>892</v>
      </c>
      <c r="AV79" s="7"/>
      <c r="AW79" s="7" t="s">
        <v>1577</v>
      </c>
      <c r="AX79" s="7" t="s">
        <v>1578</v>
      </c>
      <c r="AY79" s="7" t="s">
        <v>1579</v>
      </c>
      <c r="AZ79" s="7" t="s">
        <v>1580</v>
      </c>
      <c r="BA79" s="7" t="s">
        <v>1581</v>
      </c>
      <c r="BC79" s="7"/>
      <c r="BD79" s="7"/>
      <c r="BE79" s="7" t="s">
        <v>1246</v>
      </c>
      <c r="BF79" s="7" t="s">
        <v>38</v>
      </c>
      <c r="BG79" s="7" t="s">
        <v>1582</v>
      </c>
      <c r="BH79" s="7"/>
      <c r="BI79" s="7"/>
      <c r="BJ79" s="7"/>
      <c r="BL79" s="7"/>
      <c r="BM79" s="7" t="s">
        <v>872</v>
      </c>
      <c r="BN79" s="7" t="s">
        <v>1583</v>
      </c>
      <c r="BO79" s="7"/>
      <c r="BP79" s="7"/>
      <c r="BQ79" s="7"/>
      <c r="BR79" s="7" t="s">
        <v>1584</v>
      </c>
      <c r="BS79" s="7"/>
      <c r="BU79" s="7"/>
      <c r="BV79" s="7" t="s">
        <v>892</v>
      </c>
      <c r="BW79" s="7"/>
      <c r="BX79" s="7"/>
      <c r="BY79" s="7"/>
      <c r="BZ79" s="7"/>
      <c r="CA79" s="7"/>
      <c r="CB79" s="7"/>
      <c r="CD79" s="7"/>
      <c r="CE79" s="7" t="s">
        <v>1585</v>
      </c>
      <c r="CF79" s="7" t="s">
        <v>38</v>
      </c>
      <c r="CG79" s="7" t="s">
        <v>1586</v>
      </c>
      <c r="CH79" s="7"/>
      <c r="CI79" s="7" t="s">
        <v>6935</v>
      </c>
      <c r="CJ79" s="7"/>
      <c r="CK79" s="7"/>
      <c r="CM79" s="7"/>
      <c r="CN79" s="7"/>
      <c r="CO79" s="7"/>
      <c r="CP79" s="7"/>
      <c r="CQ79" s="7" t="s">
        <v>7097</v>
      </c>
      <c r="CR79" s="7" t="s">
        <v>7101</v>
      </c>
      <c r="CS79" s="7" t="s">
        <v>7108</v>
      </c>
      <c r="CT79" s="7" t="s">
        <v>1825</v>
      </c>
      <c r="CV79" s="7"/>
      <c r="CW79" s="7" t="s">
        <v>7269</v>
      </c>
      <c r="CX79" s="7" t="s">
        <v>38</v>
      </c>
      <c r="CY79" s="7" t="s">
        <v>86</v>
      </c>
      <c r="CZ79" s="7"/>
      <c r="DA79" s="7"/>
      <c r="DB79" s="7"/>
      <c r="DC79" s="7"/>
    </row>
    <row r="80" spans="1:107" x14ac:dyDescent="0.35">
      <c r="A80" s="2">
        <v>16</v>
      </c>
      <c r="B80" s="5" t="s">
        <v>102</v>
      </c>
      <c r="C80" s="5" t="s">
        <v>1089</v>
      </c>
      <c r="D80" s="5" t="s">
        <v>1587</v>
      </c>
      <c r="E80" s="5"/>
      <c r="F80" s="5" t="s">
        <v>1588</v>
      </c>
      <c r="G80" s="5"/>
      <c r="H80" s="5"/>
      <c r="J80" s="2">
        <v>16</v>
      </c>
      <c r="K80" s="5" t="s">
        <v>1589</v>
      </c>
      <c r="L80" s="5" t="s">
        <v>1338</v>
      </c>
      <c r="M80" s="5"/>
      <c r="N80" s="5" t="s">
        <v>1089</v>
      </c>
      <c r="O80" s="5" t="s">
        <v>1590</v>
      </c>
      <c r="P80" s="5"/>
      <c r="Q80" s="5"/>
      <c r="S80" s="2">
        <v>16</v>
      </c>
      <c r="T80" s="5"/>
      <c r="U80" s="5" t="s">
        <v>1591</v>
      </c>
      <c r="V80" s="4" t="s">
        <v>1592</v>
      </c>
      <c r="W80" s="5" t="s">
        <v>1593</v>
      </c>
      <c r="X80" s="5" t="s">
        <v>1594</v>
      </c>
      <c r="Y80" s="5" t="s">
        <v>1595</v>
      </c>
      <c r="Z80" s="5"/>
      <c r="AB80" s="2">
        <v>16</v>
      </c>
      <c r="AC80" s="5" t="s">
        <v>1596</v>
      </c>
      <c r="AD80" s="5"/>
      <c r="AE80" s="5" t="s">
        <v>1597</v>
      </c>
      <c r="AF80" s="5"/>
      <c r="AG80" s="5"/>
      <c r="AH80" s="5"/>
      <c r="AI80" s="5"/>
      <c r="AK80" s="2">
        <v>16</v>
      </c>
      <c r="AL80" s="5" t="s">
        <v>1598</v>
      </c>
      <c r="AM80" s="5" t="s">
        <v>1599</v>
      </c>
      <c r="AN80" s="5"/>
      <c r="AO80" s="5"/>
      <c r="AP80" s="5"/>
      <c r="AQ80" s="5" t="s">
        <v>1600</v>
      </c>
      <c r="AR80" s="5"/>
      <c r="AT80" s="5">
        <v>16</v>
      </c>
      <c r="AU80" s="5" t="s">
        <v>1601</v>
      </c>
      <c r="AV80" s="5"/>
      <c r="AW80" s="5" t="s">
        <v>38</v>
      </c>
      <c r="AX80" s="5" t="s">
        <v>1602</v>
      </c>
      <c r="AY80" s="5" t="s">
        <v>1603</v>
      </c>
      <c r="AZ80" s="5" t="s">
        <v>1604</v>
      </c>
      <c r="BA80" s="5" t="s">
        <v>1605</v>
      </c>
      <c r="BC80" s="5">
        <v>16</v>
      </c>
      <c r="BD80" s="5" t="s">
        <v>177</v>
      </c>
      <c r="BE80" s="5" t="s">
        <v>1322</v>
      </c>
      <c r="BF80" s="5"/>
      <c r="BG80" s="5" t="s">
        <v>1606</v>
      </c>
      <c r="BH80" s="5"/>
      <c r="BI80" s="5"/>
      <c r="BJ80" s="5"/>
      <c r="BL80" s="5">
        <v>16</v>
      </c>
      <c r="BM80" s="5" t="s">
        <v>1607</v>
      </c>
      <c r="BN80" s="5" t="s">
        <v>38</v>
      </c>
      <c r="BO80" s="5" t="s">
        <v>1608</v>
      </c>
      <c r="BP80" s="5"/>
      <c r="BQ80" s="5" t="s">
        <v>1609</v>
      </c>
      <c r="BR80" s="5" t="s">
        <v>67</v>
      </c>
      <c r="BS80" s="5" t="s">
        <v>1610</v>
      </c>
      <c r="BU80" s="5">
        <v>16</v>
      </c>
      <c r="BV80" s="5" t="s">
        <v>1611</v>
      </c>
      <c r="BW80" s="5"/>
      <c r="BX80" s="5"/>
      <c r="BY80" s="5"/>
      <c r="BZ80" s="5"/>
      <c r="CA80" s="5"/>
      <c r="CB80" s="5"/>
      <c r="CD80" s="5">
        <v>16</v>
      </c>
      <c r="CE80" s="5" t="s">
        <v>1612</v>
      </c>
      <c r="CF80" s="5" t="s">
        <v>177</v>
      </c>
      <c r="CG80" s="5" t="s">
        <v>1613</v>
      </c>
      <c r="CH80" s="5" t="s">
        <v>6932</v>
      </c>
      <c r="CI80" s="5" t="s">
        <v>1037</v>
      </c>
      <c r="CJ80" s="5"/>
      <c r="CK80" s="5"/>
      <c r="CM80" s="5">
        <v>16</v>
      </c>
      <c r="CN80" s="5" t="s">
        <v>349</v>
      </c>
      <c r="CO80" s="5" t="s">
        <v>7082</v>
      </c>
      <c r="CP80" s="5"/>
      <c r="CQ80" s="5" t="s">
        <v>7098</v>
      </c>
      <c r="CR80" s="5"/>
      <c r="CS80" s="5" t="s">
        <v>7093</v>
      </c>
      <c r="CT80" s="5"/>
      <c r="CV80" s="5">
        <v>16</v>
      </c>
      <c r="CW80" s="5" t="s">
        <v>38</v>
      </c>
      <c r="CX80" s="5" t="s">
        <v>7274</v>
      </c>
      <c r="CY80" s="5"/>
      <c r="CZ80" s="5"/>
      <c r="DA80" s="5"/>
      <c r="DB80" s="5"/>
      <c r="DC80" s="5"/>
    </row>
    <row r="81" spans="1:107" x14ac:dyDescent="0.35">
      <c r="A81" s="2"/>
      <c r="B81" s="5" t="s">
        <v>1614</v>
      </c>
      <c r="C81" s="5"/>
      <c r="D81" s="5"/>
      <c r="E81" s="5" t="s">
        <v>1615</v>
      </c>
      <c r="F81" s="5" t="s">
        <v>1616</v>
      </c>
      <c r="G81" s="5"/>
      <c r="H81" s="5"/>
      <c r="J81" s="2"/>
      <c r="K81" s="5" t="s">
        <v>38</v>
      </c>
      <c r="L81" s="5"/>
      <c r="M81" s="5" t="s">
        <v>38</v>
      </c>
      <c r="N81" s="5"/>
      <c r="O81" s="5" t="s">
        <v>1617</v>
      </c>
      <c r="P81" s="5"/>
      <c r="Q81" s="5"/>
      <c r="S81" s="2"/>
      <c r="T81" s="5" t="s">
        <v>572</v>
      </c>
      <c r="U81" s="5" t="s">
        <v>1618</v>
      </c>
      <c r="V81" s="7" t="s">
        <v>1619</v>
      </c>
      <c r="W81" s="5"/>
      <c r="X81" s="5" t="s">
        <v>1620</v>
      </c>
      <c r="Y81" s="5"/>
      <c r="Z81" s="5"/>
      <c r="AB81" s="2"/>
      <c r="AC81" s="5"/>
      <c r="AD81" s="5"/>
      <c r="AE81" s="5" t="s">
        <v>568</v>
      </c>
      <c r="AF81" s="5"/>
      <c r="AG81" s="5"/>
      <c r="AH81" s="5"/>
      <c r="AI81" s="5"/>
      <c r="AK81" s="2"/>
      <c r="AL81" s="5" t="s">
        <v>1621</v>
      </c>
      <c r="AM81" s="5" t="s">
        <v>1622</v>
      </c>
      <c r="AN81" s="5"/>
      <c r="AO81" s="5"/>
      <c r="AP81" s="5" t="s">
        <v>38</v>
      </c>
      <c r="AQ81" s="5"/>
      <c r="AR81" s="5"/>
      <c r="AT81" s="5"/>
      <c r="AU81" s="5" t="s">
        <v>568</v>
      </c>
      <c r="AV81" s="5"/>
      <c r="AW81" s="5" t="s">
        <v>1623</v>
      </c>
      <c r="AX81" s="5" t="s">
        <v>1624</v>
      </c>
      <c r="AY81" s="5"/>
      <c r="AZ81" s="5" t="s">
        <v>1625</v>
      </c>
      <c r="BA81" s="5" t="s">
        <v>1626</v>
      </c>
      <c r="BC81" s="5"/>
      <c r="BD81" s="5" t="s">
        <v>38</v>
      </c>
      <c r="BE81" s="5" t="s">
        <v>38</v>
      </c>
      <c r="BF81" s="5"/>
      <c r="BG81" s="5"/>
      <c r="BH81" s="5"/>
      <c r="BI81" s="5"/>
      <c r="BJ81" s="5"/>
      <c r="BL81" s="5"/>
      <c r="BM81" s="5" t="s">
        <v>1627</v>
      </c>
      <c r="BN81" s="5"/>
      <c r="BO81" s="5" t="s">
        <v>1628</v>
      </c>
      <c r="BP81" s="5"/>
      <c r="BQ81" s="5" t="s">
        <v>38</v>
      </c>
      <c r="BR81" s="5"/>
      <c r="BS81" s="5" t="s">
        <v>1276</v>
      </c>
      <c r="BU81" s="5"/>
      <c r="BV81" s="5"/>
      <c r="BW81" s="5" t="s">
        <v>1629</v>
      </c>
      <c r="BX81" s="5"/>
      <c r="BY81" s="5"/>
      <c r="BZ81" s="5"/>
      <c r="CA81" s="5"/>
      <c r="CB81" s="5"/>
      <c r="CD81" s="5"/>
      <c r="CE81" s="5"/>
      <c r="CF81" s="5" t="s">
        <v>1630</v>
      </c>
      <c r="CG81" s="5"/>
      <c r="CH81" s="5"/>
      <c r="CI81" s="5" t="s">
        <v>6931</v>
      </c>
      <c r="CJ81" s="5"/>
      <c r="CK81" s="5"/>
      <c r="CM81" s="5"/>
      <c r="CN81" s="5" t="s">
        <v>38</v>
      </c>
      <c r="CO81" s="5"/>
      <c r="CP81" s="5"/>
      <c r="CQ81" s="5"/>
      <c r="CR81" s="5"/>
      <c r="CS81" s="5" t="s">
        <v>7109</v>
      </c>
      <c r="CT81" s="5"/>
      <c r="CV81" s="5"/>
      <c r="CW81" s="5"/>
      <c r="CX81" s="5" t="s">
        <v>7275</v>
      </c>
      <c r="CY81" s="5"/>
      <c r="CZ81" s="5"/>
      <c r="DA81" s="5"/>
      <c r="DB81" s="5"/>
      <c r="DC81" s="5"/>
    </row>
    <row r="82" spans="1:107" x14ac:dyDescent="0.35">
      <c r="A82" s="3">
        <v>18</v>
      </c>
      <c r="B82" s="4" t="s">
        <v>1631</v>
      </c>
      <c r="C82" s="4" t="s">
        <v>1632</v>
      </c>
      <c r="D82" s="4" t="s">
        <v>223</v>
      </c>
      <c r="E82" s="4" t="s">
        <v>1633</v>
      </c>
      <c r="F82" s="4" t="s">
        <v>1634</v>
      </c>
      <c r="G82" s="4"/>
      <c r="H82" s="4"/>
      <c r="J82" s="3">
        <v>18</v>
      </c>
      <c r="K82" s="4" t="s">
        <v>1635</v>
      </c>
      <c r="L82" s="4"/>
      <c r="M82" s="4" t="s">
        <v>223</v>
      </c>
      <c r="N82" s="4"/>
      <c r="O82" s="4" t="s">
        <v>1636</v>
      </c>
      <c r="P82" s="4"/>
      <c r="Q82" s="4"/>
      <c r="S82" s="3">
        <v>18</v>
      </c>
      <c r="T82" s="4"/>
      <c r="U82" s="4" t="s">
        <v>1637</v>
      </c>
      <c r="V82" s="4" t="s">
        <v>1638</v>
      </c>
      <c r="W82" s="4"/>
      <c r="X82" s="4"/>
      <c r="Y82" s="4"/>
      <c r="Z82" s="4" t="s">
        <v>1639</v>
      </c>
      <c r="AB82" s="3">
        <v>18</v>
      </c>
      <c r="AC82" s="4"/>
      <c r="AD82" s="4" t="s">
        <v>1640</v>
      </c>
      <c r="AE82" s="4" t="s">
        <v>1631</v>
      </c>
      <c r="AF82" s="4"/>
      <c r="AG82" s="4"/>
      <c r="AH82" s="4"/>
      <c r="AI82" s="4"/>
      <c r="AK82" s="3">
        <v>18</v>
      </c>
      <c r="AL82" s="4"/>
      <c r="AM82" s="4"/>
      <c r="AN82" s="4"/>
      <c r="AO82" s="4" t="s">
        <v>1641</v>
      </c>
      <c r="AP82" s="4" t="s">
        <v>1642</v>
      </c>
      <c r="AQ82" s="4" t="s">
        <v>150</v>
      </c>
      <c r="AR82" s="4"/>
      <c r="AT82" s="4">
        <v>18</v>
      </c>
      <c r="AU82" s="4" t="s">
        <v>1643</v>
      </c>
      <c r="AV82" s="4"/>
      <c r="AW82" s="4" t="s">
        <v>223</v>
      </c>
      <c r="AX82" s="4" t="s">
        <v>219</v>
      </c>
      <c r="AY82" s="4"/>
      <c r="AZ82" s="4"/>
      <c r="BA82" s="4" t="s">
        <v>67</v>
      </c>
      <c r="BC82" s="4">
        <v>18</v>
      </c>
      <c r="BD82" s="4"/>
      <c r="BE82" s="4"/>
      <c r="BF82" s="4"/>
      <c r="BG82" s="4" t="s">
        <v>67</v>
      </c>
      <c r="BH82" s="4"/>
      <c r="BI82" s="4"/>
      <c r="BJ82" s="4"/>
      <c r="BL82" s="4">
        <v>18</v>
      </c>
      <c r="BM82" s="4"/>
      <c r="BN82" s="4" t="s">
        <v>1491</v>
      </c>
      <c r="BO82" s="4" t="s">
        <v>1644</v>
      </c>
      <c r="BP82" s="4" t="s">
        <v>1645</v>
      </c>
      <c r="BQ82" s="4"/>
      <c r="BR82" s="4" t="s">
        <v>1002</v>
      </c>
      <c r="BS82" s="4" t="s">
        <v>69</v>
      </c>
      <c r="BU82" s="4">
        <v>18</v>
      </c>
      <c r="BV82" s="4" t="s">
        <v>1646</v>
      </c>
      <c r="BW82" s="4" t="s">
        <v>1647</v>
      </c>
      <c r="BX82" s="4"/>
      <c r="BY82" s="4"/>
      <c r="BZ82" s="4"/>
      <c r="CA82" s="4"/>
      <c r="CB82" s="4"/>
      <c r="CD82" s="4">
        <v>18</v>
      </c>
      <c r="CE82" s="4" t="s">
        <v>1648</v>
      </c>
      <c r="CF82" s="4" t="s">
        <v>1649</v>
      </c>
      <c r="CG82" s="4"/>
      <c r="CH82" s="4" t="s">
        <v>219</v>
      </c>
      <c r="CI82" s="4" t="s">
        <v>6936</v>
      </c>
      <c r="CJ82" s="4"/>
      <c r="CK82" s="4"/>
      <c r="CM82" s="4">
        <v>18</v>
      </c>
      <c r="CN82" s="4" t="s">
        <v>866</v>
      </c>
      <c r="CO82" s="4" t="s">
        <v>7083</v>
      </c>
      <c r="CP82" s="4" t="s">
        <v>223</v>
      </c>
      <c r="CQ82" s="4" t="s">
        <v>7099</v>
      </c>
      <c r="CR82" s="4" t="s">
        <v>7103</v>
      </c>
      <c r="CS82" s="4"/>
      <c r="CT82" s="4" t="s">
        <v>7111</v>
      </c>
      <c r="CV82" s="4">
        <v>18</v>
      </c>
      <c r="CW82" s="4" t="s">
        <v>7270</v>
      </c>
      <c r="CX82" s="4" t="s">
        <v>7276</v>
      </c>
      <c r="CY82" s="4"/>
      <c r="CZ82" s="4"/>
      <c r="DA82" s="4"/>
      <c r="DB82" s="4"/>
      <c r="DC82" s="4"/>
    </row>
    <row r="83" spans="1:107" x14ac:dyDescent="0.35">
      <c r="A83" s="6"/>
      <c r="B83" s="7"/>
      <c r="C83" s="7" t="s">
        <v>334</v>
      </c>
      <c r="D83" s="7"/>
      <c r="E83" s="7"/>
      <c r="F83" s="7" t="s">
        <v>1650</v>
      </c>
      <c r="G83" s="7"/>
      <c r="H83" s="7"/>
      <c r="J83" s="6"/>
      <c r="K83" s="7" t="s">
        <v>1651</v>
      </c>
      <c r="L83" s="7"/>
      <c r="M83" s="7"/>
      <c r="N83" s="7" t="s">
        <v>1652</v>
      </c>
      <c r="O83" s="7" t="s">
        <v>1653</v>
      </c>
      <c r="P83" s="7"/>
      <c r="Q83" s="7"/>
      <c r="S83" s="6"/>
      <c r="T83" s="7"/>
      <c r="U83" s="7" t="s">
        <v>1654</v>
      </c>
      <c r="V83" s="7" t="s">
        <v>1655</v>
      </c>
      <c r="W83" s="7"/>
      <c r="X83" s="7"/>
      <c r="Y83" s="7"/>
      <c r="Z83" s="7"/>
      <c r="AB83" s="6"/>
      <c r="AC83" s="7"/>
      <c r="AD83" s="7" t="s">
        <v>1656</v>
      </c>
      <c r="AE83" s="7" t="s">
        <v>1657</v>
      </c>
      <c r="AF83" s="7"/>
      <c r="AG83" s="7"/>
      <c r="AH83" s="7"/>
      <c r="AI83" s="7"/>
      <c r="AK83" s="6"/>
      <c r="AL83" s="7" t="s">
        <v>1658</v>
      </c>
      <c r="AM83" s="7"/>
      <c r="AN83" s="7"/>
      <c r="AO83" s="7" t="s">
        <v>1659</v>
      </c>
      <c r="AP83" s="7"/>
      <c r="AQ83" s="7" t="s">
        <v>1660</v>
      </c>
      <c r="AR83" s="7"/>
      <c r="AT83" s="7"/>
      <c r="AU83" s="7" t="s">
        <v>150</v>
      </c>
      <c r="AV83" s="7"/>
      <c r="AW83" s="7" t="s">
        <v>1661</v>
      </c>
      <c r="AX83" s="7" t="s">
        <v>1662</v>
      </c>
      <c r="AY83" s="7" t="s">
        <v>1663</v>
      </c>
      <c r="AZ83" s="7" t="s">
        <v>67</v>
      </c>
      <c r="BA83" s="7"/>
      <c r="BC83" s="7"/>
      <c r="BD83" s="7"/>
      <c r="BE83" s="7"/>
      <c r="BF83" s="7"/>
      <c r="BG83" s="7" t="s">
        <v>1664</v>
      </c>
      <c r="BH83" s="7"/>
      <c r="BI83" s="7"/>
      <c r="BJ83" s="7"/>
      <c r="BL83" s="7"/>
      <c r="BM83" s="7" t="s">
        <v>1665</v>
      </c>
      <c r="BN83" s="7" t="s">
        <v>1666</v>
      </c>
      <c r="BO83" s="7"/>
      <c r="BP83" s="7"/>
      <c r="BQ83" s="7" t="s">
        <v>1667</v>
      </c>
      <c r="BR83" s="7"/>
      <c r="BS83" s="7"/>
      <c r="BU83" s="7"/>
      <c r="BV83" s="7"/>
      <c r="BW83" s="7" t="s">
        <v>654</v>
      </c>
      <c r="BX83" s="7"/>
      <c r="BY83" s="7"/>
      <c r="BZ83" s="7"/>
      <c r="CA83" s="7"/>
      <c r="CB83" s="7"/>
      <c r="CD83" s="7"/>
      <c r="CE83" s="7"/>
      <c r="CF83" s="7"/>
      <c r="CG83" s="7"/>
      <c r="CH83" s="7"/>
      <c r="CI83" s="7"/>
      <c r="CJ83" s="7"/>
      <c r="CK83" s="7"/>
      <c r="CM83" s="7"/>
      <c r="CN83" s="7"/>
      <c r="CO83" s="7" t="s">
        <v>654</v>
      </c>
      <c r="CP83" s="7" t="s">
        <v>7091</v>
      </c>
      <c r="CQ83" s="7"/>
      <c r="CR83" s="7"/>
      <c r="CS83" s="7"/>
      <c r="CT83" s="7" t="s">
        <v>935</v>
      </c>
      <c r="CV83" s="7"/>
      <c r="CW83" s="7"/>
      <c r="CX83" s="7" t="s">
        <v>7277</v>
      </c>
      <c r="CY83" s="7" t="s">
        <v>5374</v>
      </c>
      <c r="CZ83" s="7"/>
      <c r="DA83" s="7"/>
      <c r="DB83" s="7"/>
      <c r="DC83" s="7"/>
    </row>
    <row r="84" spans="1:107" x14ac:dyDescent="0.35">
      <c r="A84" s="2">
        <v>20</v>
      </c>
      <c r="B84" s="5" t="s">
        <v>1668</v>
      </c>
      <c r="C84" s="5" t="s">
        <v>1668</v>
      </c>
      <c r="D84" s="5" t="s">
        <v>1669</v>
      </c>
      <c r="E84" s="5"/>
      <c r="F84" s="5" t="s">
        <v>1670</v>
      </c>
      <c r="G84" s="5"/>
      <c r="H84" s="5"/>
      <c r="J84" s="2">
        <v>20</v>
      </c>
      <c r="K84" s="5"/>
      <c r="L84" s="5"/>
      <c r="M84" s="5" t="s">
        <v>1039</v>
      </c>
      <c r="N84" s="5" t="s">
        <v>1671</v>
      </c>
      <c r="O84" s="5" t="s">
        <v>1672</v>
      </c>
      <c r="P84" s="5"/>
      <c r="Q84" s="5"/>
      <c r="S84" s="2">
        <v>20</v>
      </c>
      <c r="T84" s="5"/>
      <c r="U84" s="5"/>
      <c r="V84" s="5" t="s">
        <v>1673</v>
      </c>
      <c r="W84" s="5" t="s">
        <v>1673</v>
      </c>
      <c r="X84" s="5" t="s">
        <v>1673</v>
      </c>
      <c r="Y84" s="5" t="s">
        <v>1673</v>
      </c>
      <c r="Z84" s="5" t="s">
        <v>1673</v>
      </c>
      <c r="AB84" s="2">
        <v>20</v>
      </c>
      <c r="AC84" s="5"/>
      <c r="AD84" s="5"/>
      <c r="AE84" s="5"/>
      <c r="AF84" s="5"/>
      <c r="AG84" s="5"/>
      <c r="AH84" s="5"/>
      <c r="AI84" s="5"/>
      <c r="AK84" s="2">
        <v>20</v>
      </c>
      <c r="AL84" s="5" t="s">
        <v>1391</v>
      </c>
      <c r="AM84" s="5" t="s">
        <v>1674</v>
      </c>
      <c r="AN84" s="5" t="s">
        <v>1039</v>
      </c>
      <c r="AO84" s="5" t="s">
        <v>1675</v>
      </c>
      <c r="AP84" s="5"/>
      <c r="AQ84" s="5" t="s">
        <v>1676</v>
      </c>
      <c r="AR84" s="5"/>
      <c r="AT84" s="5">
        <v>20</v>
      </c>
      <c r="AU84" s="5"/>
      <c r="AV84" s="5" t="s">
        <v>1039</v>
      </c>
      <c r="AW84" s="5" t="s">
        <v>1677</v>
      </c>
      <c r="AX84" s="5"/>
      <c r="AY84" s="5" t="s">
        <v>1678</v>
      </c>
      <c r="AZ84" s="5"/>
      <c r="BA84" s="5"/>
      <c r="BC84" s="5">
        <v>20</v>
      </c>
      <c r="BD84" s="5"/>
      <c r="BE84" s="5" t="s">
        <v>1679</v>
      </c>
      <c r="BF84" s="5" t="s">
        <v>1680</v>
      </c>
      <c r="BG84" s="5" t="s">
        <v>1681</v>
      </c>
      <c r="BH84" s="5"/>
      <c r="BI84" s="5"/>
      <c r="BJ84" s="5"/>
      <c r="BL84" s="5">
        <v>20</v>
      </c>
      <c r="BM84" s="5"/>
      <c r="BN84" s="5" t="s">
        <v>1682</v>
      </c>
      <c r="BO84" s="5" t="s">
        <v>1039</v>
      </c>
      <c r="BP84" s="5" t="s">
        <v>1683</v>
      </c>
      <c r="BQ84" s="5"/>
      <c r="BR84" s="5"/>
      <c r="BS84" s="5"/>
      <c r="BU84" s="5">
        <v>20</v>
      </c>
      <c r="BV84" s="5"/>
      <c r="BW84" s="5" t="s">
        <v>1684</v>
      </c>
      <c r="BX84" s="5"/>
      <c r="BY84" s="5"/>
      <c r="BZ84" s="5"/>
      <c r="CA84" s="5"/>
      <c r="CB84" s="5"/>
      <c r="CD84" s="5">
        <v>20</v>
      </c>
      <c r="CE84" s="5" t="s">
        <v>1685</v>
      </c>
      <c r="CF84" s="5" t="s">
        <v>1686</v>
      </c>
      <c r="CG84" s="5" t="s">
        <v>67</v>
      </c>
      <c r="CH84" s="5"/>
      <c r="CI84" s="5"/>
      <c r="CJ84" s="5"/>
      <c r="CK84" s="5"/>
      <c r="CM84" s="5">
        <v>20</v>
      </c>
      <c r="CN84" s="5"/>
      <c r="CO84" s="5"/>
      <c r="CP84" s="5" t="s">
        <v>7092</v>
      </c>
      <c r="CQ84" s="5" t="s">
        <v>1039</v>
      </c>
      <c r="CR84" s="5" t="s">
        <v>7007</v>
      </c>
      <c r="CS84" s="5" t="s">
        <v>7094</v>
      </c>
      <c r="CT84" s="5"/>
      <c r="CV84" s="5">
        <v>20</v>
      </c>
      <c r="CW84" s="5" t="s">
        <v>7272</v>
      </c>
      <c r="CX84" s="5" t="s">
        <v>7278</v>
      </c>
      <c r="CY84" s="5" t="s">
        <v>7283</v>
      </c>
      <c r="CZ84" s="5"/>
      <c r="DA84" s="5"/>
      <c r="DB84" s="5"/>
      <c r="DC84" s="5"/>
    </row>
    <row r="85" spans="1:107" x14ac:dyDescent="0.35">
      <c r="A85" s="6"/>
      <c r="B85" s="7"/>
      <c r="C85" s="7"/>
      <c r="D85" s="7" t="s">
        <v>102</v>
      </c>
      <c r="E85" s="7"/>
      <c r="F85" s="7" t="s">
        <v>1687</v>
      </c>
      <c r="G85" s="7"/>
      <c r="H85" s="7"/>
      <c r="J85" s="6"/>
      <c r="K85" s="7"/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 t="s">
        <v>1688</v>
      </c>
      <c r="Z85" s="7" t="s">
        <v>1689</v>
      </c>
      <c r="AB85" s="6"/>
      <c r="AC85" s="7"/>
      <c r="AD85" s="7"/>
      <c r="AE85" s="7"/>
      <c r="AF85" s="7"/>
      <c r="AG85" s="7"/>
      <c r="AH85" s="7"/>
      <c r="AI85" s="7"/>
      <c r="AK85" s="6"/>
      <c r="AL85" s="7"/>
      <c r="AM85" s="7" t="s">
        <v>1690</v>
      </c>
      <c r="AN85" s="7"/>
      <c r="AO85" s="7" t="s">
        <v>1691</v>
      </c>
      <c r="AP85" s="7"/>
      <c r="AQ85" s="7" t="s">
        <v>1692</v>
      </c>
      <c r="AR85" s="7"/>
      <c r="AT85" s="7"/>
      <c r="AU85" s="7"/>
      <c r="AV85" s="7"/>
      <c r="AW85" s="7"/>
      <c r="AX85" s="7"/>
      <c r="AY85" s="7" t="s">
        <v>1693</v>
      </c>
      <c r="AZ85" s="7"/>
      <c r="BA85" s="7"/>
      <c r="BC85" s="7"/>
      <c r="BD85" s="7"/>
      <c r="BE85" s="7"/>
      <c r="BF85" s="7" t="s">
        <v>1694</v>
      </c>
      <c r="BG85" s="7"/>
      <c r="BH85" s="7"/>
      <c r="BI85" s="7"/>
      <c r="BJ85" s="7"/>
      <c r="BL85" s="7"/>
      <c r="BM85" s="7" t="s">
        <v>1695</v>
      </c>
      <c r="BN85" s="7" t="s">
        <v>67</v>
      </c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 t="s">
        <v>1696</v>
      </c>
      <c r="CG85" s="7" t="s">
        <v>6928</v>
      </c>
      <c r="CH85" s="7"/>
      <c r="CI85" s="7"/>
      <c r="CJ85" s="7"/>
      <c r="CK85" s="7"/>
      <c r="CM85" s="7"/>
      <c r="CN85" s="7" t="s">
        <v>7080</v>
      </c>
      <c r="CO85" s="7"/>
      <c r="CP85" s="7"/>
      <c r="CQ85" s="7"/>
      <c r="CR85" s="7" t="s">
        <v>5974</v>
      </c>
      <c r="CS85" s="7" t="s">
        <v>1959</v>
      </c>
      <c r="CT85" s="7"/>
      <c r="CV85" s="7"/>
      <c r="CW85" s="7"/>
      <c r="CX85" s="7"/>
      <c r="CY85" s="7" t="s">
        <v>7284</v>
      </c>
      <c r="CZ85" s="7"/>
      <c r="DA85" s="7"/>
      <c r="DB85" s="7"/>
      <c r="DC85" s="7"/>
    </row>
    <row r="87" spans="1:107" x14ac:dyDescent="0.35">
      <c r="A87" s="12" t="s">
        <v>1697</v>
      </c>
      <c r="B87" s="1"/>
      <c r="C87" s="1"/>
      <c r="D87" s="1"/>
      <c r="E87" s="1"/>
      <c r="F87" s="1"/>
      <c r="G87" s="1"/>
      <c r="H87" s="1"/>
      <c r="L87" s="12" t="s">
        <v>1698</v>
      </c>
      <c r="M87" s="1"/>
      <c r="N87" s="1"/>
      <c r="O87" s="1"/>
      <c r="P87" s="1"/>
      <c r="Q87" s="1"/>
      <c r="R87" s="1"/>
      <c r="T87" s="3" t="s">
        <v>12</v>
      </c>
      <c r="U87" s="3"/>
      <c r="V87" s="3"/>
      <c r="W87" s="3"/>
      <c r="X87" s="3"/>
      <c r="Y87" s="3"/>
      <c r="Z87" s="3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3" t="s">
        <v>12</v>
      </c>
      <c r="AV87" s="3"/>
      <c r="AW87" s="3"/>
      <c r="AX87" s="3"/>
      <c r="AY87" s="3"/>
      <c r="AZ87" s="3"/>
      <c r="BA87" s="3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CE87" s="1"/>
      <c r="CF87" s="1"/>
      <c r="CG87" s="1"/>
      <c r="CH87" s="1"/>
      <c r="CI87" s="1"/>
      <c r="CJ87" s="1">
        <v>50</v>
      </c>
      <c r="CK87" s="1">
        <f>CJ87*1.2</f>
        <v>60</v>
      </c>
      <c r="CN87" s="1"/>
      <c r="CO87" s="1"/>
      <c r="CP87" s="1"/>
      <c r="CQ87" s="1"/>
      <c r="CR87" s="1"/>
      <c r="CS87" s="1"/>
      <c r="CT87" s="1"/>
    </row>
    <row r="88" spans="1:107" x14ac:dyDescent="0.3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1"/>
      <c r="L88" s="13"/>
      <c r="M88" s="13" t="s">
        <v>1699</v>
      </c>
      <c r="N88" s="13" t="s">
        <v>1700</v>
      </c>
      <c r="O88" s="13" t="s">
        <v>1701</v>
      </c>
      <c r="P88" s="13" t="s">
        <v>1702</v>
      </c>
      <c r="Q88" s="13" t="s">
        <v>1703</v>
      </c>
      <c r="R88" s="13" t="s">
        <v>1704</v>
      </c>
      <c r="T88" s="2">
        <v>31</v>
      </c>
      <c r="U88" s="2"/>
      <c r="V88" s="2"/>
      <c r="W88" s="2"/>
      <c r="X88" s="2"/>
      <c r="Y88" s="2"/>
      <c r="Z88" s="2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2">
        <f>BA71+1</f>
        <v>30</v>
      </c>
      <c r="AV88" s="2"/>
      <c r="AW88" s="2"/>
      <c r="AX88" s="2"/>
      <c r="AY88" s="2"/>
      <c r="AZ88" s="2"/>
      <c r="BA88" s="2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CE88" s="1"/>
      <c r="CF88" s="1"/>
      <c r="CG88" s="1"/>
      <c r="CH88" s="1"/>
      <c r="CI88" s="1"/>
      <c r="CJ88" s="1">
        <f>19.2*12</f>
        <v>230.39999999999998</v>
      </c>
      <c r="CK88" s="1">
        <f>CJ88*1.2</f>
        <v>276.47999999999996</v>
      </c>
      <c r="CN88" s="1"/>
      <c r="CO88" s="1"/>
      <c r="CP88" s="1"/>
      <c r="CQ88" s="1"/>
      <c r="CR88" s="1"/>
      <c r="CS88" s="1"/>
      <c r="CT88" s="1"/>
    </row>
    <row r="89" spans="1:107" x14ac:dyDescent="0.35">
      <c r="A89" s="3"/>
      <c r="B89" s="3"/>
      <c r="C89" s="3"/>
      <c r="D89" s="3"/>
      <c r="E89" s="3"/>
      <c r="F89" s="3"/>
      <c r="G89" s="3"/>
      <c r="H89" s="1"/>
      <c r="L89" s="3"/>
      <c r="M89" s="3"/>
      <c r="N89" s="3"/>
      <c r="O89" s="3"/>
      <c r="P89" s="3"/>
      <c r="Q89" s="3"/>
      <c r="R89" s="3"/>
      <c r="T89" s="2"/>
      <c r="U89" s="2"/>
      <c r="V89" s="2"/>
      <c r="W89" s="2"/>
      <c r="X89" s="2"/>
      <c r="Y89" s="2"/>
      <c r="Z89" s="2"/>
      <c r="AC89" s="1"/>
      <c r="AD89" s="1"/>
      <c r="AE89" s="1"/>
      <c r="AF89" s="1"/>
      <c r="AG89" s="1"/>
      <c r="AH89" s="1"/>
      <c r="AI89" s="1"/>
      <c r="AL89" s="1"/>
      <c r="AM89" s="1"/>
      <c r="AN89" s="1"/>
      <c r="AO89" s="1"/>
      <c r="AP89" s="1"/>
      <c r="AQ89" s="1"/>
      <c r="AR89" s="1"/>
      <c r="AU89" s="2"/>
      <c r="AV89" s="2"/>
      <c r="AW89" s="2"/>
      <c r="AX89" s="2"/>
      <c r="AY89" s="2"/>
      <c r="AZ89" s="2"/>
      <c r="BA89" s="2"/>
      <c r="BD89" s="1"/>
      <c r="BE89" s="1"/>
      <c r="BF89" s="1"/>
      <c r="BG89" s="1"/>
      <c r="BH89" s="1"/>
      <c r="BI89" s="1"/>
      <c r="BJ89" s="1"/>
      <c r="BM89" s="1"/>
      <c r="BN89" s="1"/>
      <c r="BO89" s="1"/>
      <c r="BP89" s="1"/>
      <c r="BQ89" s="1"/>
      <c r="BR89" s="1"/>
      <c r="BS89" s="1"/>
      <c r="CE89" s="1"/>
      <c r="CF89" s="1"/>
      <c r="CG89" s="1"/>
      <c r="CH89" s="1"/>
      <c r="CI89" s="1"/>
      <c r="CJ89">
        <f>0.12*1000</f>
        <v>120</v>
      </c>
      <c r="CK89" s="1">
        <f>CJ89*1.2</f>
        <v>144</v>
      </c>
      <c r="CN89" s="1"/>
      <c r="CO89" s="1"/>
      <c r="CP89" s="1"/>
      <c r="CQ89" s="1"/>
      <c r="CR89" s="1"/>
      <c r="CS89" s="1"/>
      <c r="CT89" s="1"/>
    </row>
    <row r="90" spans="1:107" ht="15" customHeight="1" x14ac:dyDescent="0.35">
      <c r="A90" s="216" t="s">
        <v>1705</v>
      </c>
      <c r="B90" s="14">
        <v>40423</v>
      </c>
      <c r="C90" s="14">
        <v>41565</v>
      </c>
      <c r="D90" s="14">
        <v>41628</v>
      </c>
      <c r="E90" s="14">
        <v>42042</v>
      </c>
      <c r="F90" s="14">
        <v>42105</v>
      </c>
      <c r="G90" s="14">
        <v>42189</v>
      </c>
      <c r="L90" s="216" t="s">
        <v>1705</v>
      </c>
      <c r="M90" s="14">
        <v>40424</v>
      </c>
      <c r="N90" s="14">
        <v>41566</v>
      </c>
      <c r="O90" s="14">
        <v>41629</v>
      </c>
      <c r="P90" s="14">
        <v>41699</v>
      </c>
      <c r="Q90" s="14">
        <v>41755</v>
      </c>
      <c r="R90" s="14">
        <v>40364</v>
      </c>
      <c r="S90"/>
      <c r="T90" s="4" t="s">
        <v>1706</v>
      </c>
      <c r="U90" s="4"/>
      <c r="V90" s="4"/>
      <c r="W90" s="4"/>
      <c r="X90" s="4"/>
      <c r="Y90" s="4"/>
      <c r="Z90" s="4"/>
      <c r="AT90" s="4">
        <v>8</v>
      </c>
      <c r="AU90" s="4" t="s">
        <v>1707</v>
      </c>
      <c r="AV90" s="4"/>
      <c r="AW90" s="4"/>
      <c r="AX90" s="4"/>
      <c r="AY90" s="4"/>
      <c r="AZ90" s="4"/>
      <c r="BA90" s="4"/>
      <c r="CJ90">
        <f>60000*0.005</f>
        <v>300</v>
      </c>
      <c r="CK90" s="1">
        <f>CJ90*1.2</f>
        <v>360</v>
      </c>
    </row>
    <row r="91" spans="1:107" x14ac:dyDescent="0.35">
      <c r="A91" s="217"/>
      <c r="B91" s="15"/>
      <c r="C91" s="15">
        <v>41581</v>
      </c>
      <c r="D91" s="15">
        <v>42009</v>
      </c>
      <c r="E91" s="15">
        <v>42058</v>
      </c>
      <c r="F91" s="15">
        <v>42121</v>
      </c>
      <c r="G91" s="15"/>
      <c r="L91" s="217"/>
      <c r="M91" s="15"/>
      <c r="N91" s="15">
        <v>41582</v>
      </c>
      <c r="O91" s="15">
        <v>41645</v>
      </c>
      <c r="P91" s="15">
        <v>41715</v>
      </c>
      <c r="Q91" s="15">
        <v>41771</v>
      </c>
      <c r="R91" s="15"/>
      <c r="S91"/>
      <c r="T91" s="5" t="s">
        <v>1708</v>
      </c>
      <c r="U91" s="5"/>
      <c r="V91" s="5"/>
      <c r="W91" s="5"/>
      <c r="X91" s="5"/>
      <c r="Y91" s="5"/>
      <c r="Z91" s="5"/>
      <c r="AT91" s="5"/>
      <c r="AU91" s="5"/>
      <c r="AV91" s="5"/>
      <c r="AW91" s="5"/>
      <c r="AX91" s="5"/>
      <c r="AY91" s="5"/>
      <c r="AZ91" s="5"/>
      <c r="BA91" s="5"/>
      <c r="CK91">
        <f>SUM(CK87:CK90)</f>
        <v>840.48</v>
      </c>
    </row>
    <row r="92" spans="1:107" ht="15" customHeight="1" x14ac:dyDescent="0.35">
      <c r="A92" s="216" t="s">
        <v>1709</v>
      </c>
      <c r="B92" s="14">
        <v>40423</v>
      </c>
      <c r="C92" s="14">
        <v>41565</v>
      </c>
      <c r="D92" s="14">
        <v>41628</v>
      </c>
      <c r="E92" s="14">
        <v>42056</v>
      </c>
      <c r="F92" s="14">
        <v>42119</v>
      </c>
      <c r="G92" s="14">
        <v>42189</v>
      </c>
      <c r="L92" s="216" t="s">
        <v>1709</v>
      </c>
      <c r="M92" s="14">
        <v>40424</v>
      </c>
      <c r="N92" s="14">
        <v>41566</v>
      </c>
      <c r="O92" s="14">
        <v>41629</v>
      </c>
      <c r="P92" s="14">
        <v>41692</v>
      </c>
      <c r="Q92" s="14">
        <v>41748</v>
      </c>
      <c r="R92" s="14">
        <v>40364</v>
      </c>
      <c r="S92"/>
      <c r="T92" s="4" t="s">
        <v>1710</v>
      </c>
      <c r="U92" s="4"/>
      <c r="V92" s="4"/>
      <c r="W92" s="4"/>
      <c r="X92" s="4"/>
      <c r="Y92" s="4"/>
      <c r="Z92" s="4"/>
      <c r="AT92" s="4">
        <v>10</v>
      </c>
      <c r="AU92" s="4" t="s">
        <v>1711</v>
      </c>
      <c r="AV92" s="4"/>
      <c r="AW92" s="4"/>
      <c r="AX92" s="4"/>
      <c r="AY92" s="4"/>
      <c r="AZ92" s="4"/>
      <c r="BA92" s="4"/>
      <c r="CK92">
        <v>60000</v>
      </c>
    </row>
    <row r="93" spans="1:107" x14ac:dyDescent="0.35">
      <c r="A93" s="217"/>
      <c r="B93" s="15"/>
      <c r="C93" s="15">
        <v>41581</v>
      </c>
      <c r="D93" s="15">
        <v>42009</v>
      </c>
      <c r="E93" s="15">
        <v>42072</v>
      </c>
      <c r="F93" s="15">
        <v>42135</v>
      </c>
      <c r="G93" s="15"/>
      <c r="L93" s="217"/>
      <c r="M93" s="15"/>
      <c r="N93" s="15">
        <v>41582</v>
      </c>
      <c r="O93" s="15">
        <v>41645</v>
      </c>
      <c r="P93" s="15">
        <v>41708</v>
      </c>
      <c r="Q93" s="15">
        <v>41764</v>
      </c>
      <c r="R93" s="15"/>
      <c r="S93"/>
      <c r="T93" s="7" t="s">
        <v>1712</v>
      </c>
      <c r="U93" s="7"/>
      <c r="V93" s="7"/>
      <c r="W93" s="7"/>
      <c r="X93" s="5"/>
      <c r="Y93" s="7"/>
      <c r="Z93" s="7"/>
      <c r="AT93" s="7"/>
      <c r="AU93" s="7"/>
      <c r="AV93" s="7"/>
      <c r="AW93" s="7"/>
      <c r="AX93" s="7"/>
      <c r="AY93" s="7"/>
      <c r="AZ93" s="7"/>
      <c r="BA93" s="7"/>
      <c r="CK93" s="27">
        <f>CK91/CK92</f>
        <v>1.4008E-2</v>
      </c>
    </row>
    <row r="94" spans="1:107" ht="15" customHeight="1" x14ac:dyDescent="0.35">
      <c r="A94" s="216" t="s">
        <v>1713</v>
      </c>
      <c r="B94" s="14">
        <v>40423</v>
      </c>
      <c r="C94" s="14">
        <v>41565</v>
      </c>
      <c r="D94" s="14">
        <v>41628</v>
      </c>
      <c r="E94" s="14">
        <v>42049</v>
      </c>
      <c r="F94" s="14">
        <v>42112</v>
      </c>
      <c r="G94" s="14">
        <v>42189</v>
      </c>
      <c r="L94" s="216" t="s">
        <v>1713</v>
      </c>
      <c r="M94" s="14">
        <v>40424</v>
      </c>
      <c r="N94" s="14">
        <v>41566</v>
      </c>
      <c r="O94" s="14">
        <v>41629</v>
      </c>
      <c r="P94" s="14">
        <v>41685</v>
      </c>
      <c r="Q94" s="14">
        <v>41741</v>
      </c>
      <c r="R94" s="14">
        <v>40364</v>
      </c>
      <c r="S94"/>
      <c r="T94" s="5" t="s">
        <v>1714</v>
      </c>
      <c r="U94" s="5"/>
      <c r="V94" s="5"/>
      <c r="W94" s="5"/>
      <c r="X94" s="4"/>
      <c r="Y94" s="5"/>
      <c r="Z94" s="5"/>
      <c r="AT94" s="5">
        <v>12</v>
      </c>
      <c r="AU94" s="5"/>
      <c r="AV94" s="5"/>
      <c r="AW94" s="5"/>
      <c r="AX94" s="5"/>
      <c r="AY94" s="5"/>
      <c r="AZ94" s="5"/>
      <c r="BA94" s="5"/>
    </row>
    <row r="95" spans="1:107" x14ac:dyDescent="0.35">
      <c r="A95" s="217"/>
      <c r="B95" s="6"/>
      <c r="C95" s="15">
        <v>41581</v>
      </c>
      <c r="D95" s="15">
        <v>42009</v>
      </c>
      <c r="E95" s="15">
        <v>42065</v>
      </c>
      <c r="F95" s="15">
        <v>42128</v>
      </c>
      <c r="G95" s="15"/>
      <c r="L95" s="217"/>
      <c r="M95" s="6"/>
      <c r="N95" s="15">
        <v>41582</v>
      </c>
      <c r="O95" s="15">
        <v>41645</v>
      </c>
      <c r="P95" s="15">
        <v>41701</v>
      </c>
      <c r="Q95" s="15">
        <v>41787</v>
      </c>
      <c r="R95" s="15"/>
      <c r="S95"/>
      <c r="T95" s="5" t="s">
        <v>166</v>
      </c>
      <c r="U95" s="5"/>
      <c r="V95" s="5"/>
      <c r="W95" s="5"/>
      <c r="X95" s="5"/>
      <c r="Y95" s="5"/>
      <c r="Z95" s="5"/>
      <c r="AT95" s="5"/>
      <c r="AU95" s="5"/>
      <c r="AV95" s="5"/>
      <c r="AW95" s="5"/>
      <c r="AX95" s="5"/>
      <c r="AY95" s="5"/>
      <c r="AZ95" s="5"/>
      <c r="BA95" s="5"/>
    </row>
    <row r="96" spans="1:107" x14ac:dyDescent="0.35">
      <c r="L96" s="1"/>
      <c r="S96"/>
      <c r="T96" s="4" t="s">
        <v>1715</v>
      </c>
      <c r="U96" s="4"/>
      <c r="V96" s="4"/>
      <c r="W96" s="4"/>
      <c r="X96" s="4"/>
      <c r="Y96" s="4"/>
      <c r="Z96" s="4"/>
      <c r="AT96" s="4">
        <v>14</v>
      </c>
      <c r="AU96" s="4" t="s">
        <v>1716</v>
      </c>
      <c r="AV96" s="4"/>
      <c r="AW96" s="4"/>
      <c r="AX96" s="4"/>
      <c r="AY96" s="4"/>
      <c r="AZ96" s="4"/>
      <c r="BA96" s="4"/>
    </row>
    <row r="97" spans="1:53" x14ac:dyDescent="0.35">
      <c r="A97" s="16" t="s">
        <v>1717</v>
      </c>
      <c r="L97" s="16" t="s">
        <v>1717</v>
      </c>
      <c r="S97"/>
      <c r="T97" s="7"/>
      <c r="U97" s="7"/>
      <c r="V97" s="7"/>
      <c r="W97" s="7"/>
      <c r="X97" s="7"/>
      <c r="Y97" s="7"/>
      <c r="Z97" s="7"/>
      <c r="AT97" s="7"/>
      <c r="AU97" s="7" t="s">
        <v>888</v>
      </c>
      <c r="AV97" s="7"/>
      <c r="AW97" s="7"/>
      <c r="AX97" s="7"/>
      <c r="AY97" s="7"/>
      <c r="AZ97" s="7"/>
      <c r="BA97" s="7"/>
    </row>
    <row r="98" spans="1:53" x14ac:dyDescent="0.35">
      <c r="A98" s="16" t="s">
        <v>1718</v>
      </c>
      <c r="L98" s="16" t="s">
        <v>1718</v>
      </c>
      <c r="S98"/>
      <c r="T98" s="5" t="s">
        <v>41</v>
      </c>
      <c r="U98" s="5"/>
      <c r="V98" s="4"/>
      <c r="W98" s="5"/>
      <c r="X98" s="5"/>
      <c r="Y98" s="5"/>
      <c r="Z98" s="5"/>
      <c r="AT98" s="5">
        <v>16</v>
      </c>
      <c r="AU98" s="5" t="s">
        <v>1719</v>
      </c>
      <c r="AV98" s="5"/>
      <c r="AW98" s="5"/>
      <c r="AX98" s="5"/>
      <c r="AY98" s="5"/>
      <c r="AZ98" s="5"/>
      <c r="BA98" s="5"/>
    </row>
    <row r="99" spans="1:53" x14ac:dyDescent="0.35">
      <c r="A99" s="16" t="s">
        <v>1720</v>
      </c>
      <c r="L99" s="16" t="s">
        <v>1720</v>
      </c>
      <c r="S99"/>
      <c r="T99" s="5" t="s">
        <v>1721</v>
      </c>
      <c r="U99" s="5"/>
      <c r="V99" s="7"/>
      <c r="W99" s="5"/>
      <c r="X99" s="5"/>
      <c r="Y99" s="5"/>
      <c r="Z99" s="5"/>
      <c r="AT99" s="5"/>
      <c r="AU99" s="5"/>
      <c r="AV99" s="5"/>
      <c r="AW99" s="5"/>
      <c r="AX99" s="5"/>
      <c r="AY99" s="5"/>
      <c r="AZ99" s="5"/>
      <c r="BA99" s="5"/>
    </row>
    <row r="100" spans="1:53" x14ac:dyDescent="0.35">
      <c r="S100" s="3">
        <v>18</v>
      </c>
      <c r="T100" s="4" t="s">
        <v>1722</v>
      </c>
      <c r="U100" s="4"/>
      <c r="V100" s="4"/>
      <c r="W100" s="4"/>
      <c r="X100" s="4"/>
      <c r="Y100" s="4"/>
      <c r="Z100" s="4"/>
      <c r="AT100" s="4">
        <v>18</v>
      </c>
      <c r="AU100" s="4" t="s">
        <v>1723</v>
      </c>
      <c r="AV100" s="4"/>
      <c r="AW100" s="4"/>
      <c r="AX100" s="4"/>
      <c r="AY100" s="4"/>
      <c r="AZ100" s="4"/>
      <c r="BA100" s="4"/>
    </row>
    <row r="101" spans="1:53" x14ac:dyDescent="0.35">
      <c r="S101" s="6"/>
      <c r="T101" s="7" t="s">
        <v>1724</v>
      </c>
      <c r="U101" s="7"/>
      <c r="V101" s="7"/>
      <c r="W101" s="7"/>
      <c r="X101" s="7"/>
      <c r="Y101" s="7"/>
      <c r="Z101" s="7"/>
      <c r="AT101" s="7"/>
      <c r="AU101" s="7"/>
      <c r="AV101" s="7"/>
      <c r="AW101" s="7"/>
      <c r="AX101" s="7"/>
      <c r="AY101" s="7"/>
      <c r="AZ101" s="7"/>
      <c r="BA101" s="7"/>
    </row>
    <row r="102" spans="1:53" x14ac:dyDescent="0.35">
      <c r="S102" s="2">
        <v>20</v>
      </c>
      <c r="T102" s="5" t="s">
        <v>1725</v>
      </c>
      <c r="U102" s="5"/>
      <c r="V102" s="5"/>
      <c r="W102" s="5"/>
      <c r="X102" s="5"/>
      <c r="Y102" s="5"/>
      <c r="Z102" s="5"/>
      <c r="AT102" s="5">
        <v>20</v>
      </c>
      <c r="AU102" s="5"/>
      <c r="AV102" s="5"/>
      <c r="AW102" s="5"/>
      <c r="AX102" s="5"/>
      <c r="AY102" s="5"/>
      <c r="AZ102" s="5"/>
      <c r="BA102" s="5"/>
    </row>
    <row r="103" spans="1:53" x14ac:dyDescent="0.35">
      <c r="S103" s="6"/>
      <c r="T103" s="7"/>
      <c r="U103" s="7"/>
      <c r="V103" s="7"/>
      <c r="W103" s="7"/>
      <c r="X103" s="7"/>
      <c r="Y103" s="7"/>
      <c r="Z103" s="7"/>
      <c r="AT103" s="7"/>
      <c r="AU103" s="7"/>
      <c r="AV103" s="7"/>
      <c r="AW103" s="7"/>
      <c r="AX103" s="7"/>
      <c r="AY103" s="7"/>
      <c r="AZ103" s="7"/>
      <c r="BA103" s="7"/>
    </row>
    <row r="106" spans="1:53" x14ac:dyDescent="0.35">
      <c r="B106" s="1"/>
      <c r="C106" s="1"/>
      <c r="D106" s="1"/>
      <c r="E106" s="1"/>
      <c r="F106" s="1"/>
      <c r="G106" s="1"/>
      <c r="H106" s="1"/>
    </row>
    <row r="107" spans="1:53" x14ac:dyDescent="0.35">
      <c r="A107" s="12"/>
      <c r="H107" s="1"/>
    </row>
    <row r="108" spans="1:53" x14ac:dyDescent="0.35">
      <c r="B108" s="1"/>
      <c r="C108" s="1"/>
      <c r="D108" s="1"/>
      <c r="E108" s="1"/>
      <c r="F108" s="1"/>
      <c r="G108" s="1"/>
      <c r="H108" s="1"/>
    </row>
    <row r="109" spans="1:53" x14ac:dyDescent="0.35">
      <c r="A109" s="204"/>
      <c r="B109" s="17"/>
      <c r="C109" s="17"/>
      <c r="D109" s="17"/>
      <c r="E109" s="17"/>
      <c r="F109" s="17"/>
      <c r="G109" s="17"/>
      <c r="H109" s="1"/>
    </row>
    <row r="110" spans="1:53" x14ac:dyDescent="0.35">
      <c r="A110" s="204"/>
      <c r="B110" s="17"/>
      <c r="C110" s="17"/>
      <c r="D110" s="17"/>
      <c r="E110" s="17"/>
      <c r="F110" s="17"/>
      <c r="G110" s="17"/>
      <c r="H110" s="1"/>
    </row>
    <row r="111" spans="1:53" x14ac:dyDescent="0.35">
      <c r="A111" s="204"/>
      <c r="B111" s="17"/>
      <c r="C111" s="17"/>
      <c r="D111" s="17"/>
      <c r="E111" s="17"/>
      <c r="F111" s="17"/>
      <c r="G111" s="17"/>
    </row>
    <row r="112" spans="1:53" x14ac:dyDescent="0.35">
      <c r="A112" s="204"/>
      <c r="B112" s="17"/>
      <c r="C112" s="17"/>
      <c r="D112" s="17"/>
      <c r="E112" s="17"/>
      <c r="F112" s="17"/>
      <c r="G112" s="17"/>
    </row>
    <row r="113" spans="1:7" x14ac:dyDescent="0.35">
      <c r="A113" s="204"/>
      <c r="B113" s="17"/>
      <c r="C113" s="17"/>
      <c r="D113" s="17"/>
      <c r="E113" s="17"/>
      <c r="F113" s="17"/>
      <c r="G113" s="17"/>
    </row>
    <row r="114" spans="1:7" x14ac:dyDescent="0.35">
      <c r="A114" s="204"/>
      <c r="B114" s="1"/>
      <c r="C114" s="17"/>
      <c r="D114" s="17"/>
      <c r="E114" s="17"/>
      <c r="F114" s="17"/>
      <c r="G114" s="17"/>
    </row>
    <row r="116" spans="1:7" x14ac:dyDescent="0.35">
      <c r="A116" s="16"/>
    </row>
    <row r="117" spans="1:7" x14ac:dyDescent="0.35">
      <c r="A117" s="16"/>
    </row>
    <row r="118" spans="1:7" x14ac:dyDescent="0.35">
      <c r="A118" s="16"/>
    </row>
  </sheetData>
  <mergeCells count="21">
    <mergeCell ref="A109:A110"/>
    <mergeCell ref="A111:A112"/>
    <mergeCell ref="A113:A114"/>
    <mergeCell ref="A90:A91"/>
    <mergeCell ref="L90:L91"/>
    <mergeCell ref="A92:A93"/>
    <mergeCell ref="L92:L93"/>
    <mergeCell ref="A94:A95"/>
    <mergeCell ref="L94:L95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C117"/>
  <sheetViews>
    <sheetView topLeftCell="BF20" workbookViewId="0">
      <selection activeCell="BN30" sqref="BN30"/>
    </sheetView>
  </sheetViews>
  <sheetFormatPr baseColWidth="10" defaultColWidth="10.6328125" defaultRowHeight="14.5" x14ac:dyDescent="0.35"/>
  <cols>
    <col min="1" max="1" width="5.36328125" style="1" customWidth="1"/>
    <col min="9" max="9" width="5.90625" customWidth="1"/>
    <col min="10" max="10" width="4.54296875" style="1" customWidth="1"/>
    <col min="18" max="18" width="5.90625" customWidth="1"/>
    <col min="19" max="19" width="5.08984375" style="1" customWidth="1"/>
    <col min="27" max="27" width="5.90625" customWidth="1"/>
    <col min="28" max="28" width="5.453125" style="1" customWidth="1"/>
    <col min="36" max="36" width="5.90625" customWidth="1"/>
    <col min="37" max="37" width="5" style="1" customWidth="1"/>
    <col min="45" max="45" width="5.08984375" customWidth="1"/>
    <col min="54" max="54" width="5.36328125" customWidth="1"/>
    <col min="63" max="63" width="5.36328125" customWidth="1"/>
    <col min="72" max="72" width="5.453125" customWidth="1"/>
    <col min="81" max="81" width="5.54296875" customWidth="1"/>
    <col min="90" max="90" width="5" customWidth="1"/>
    <col min="99" max="99" width="7" customWidth="1"/>
  </cols>
  <sheetData>
    <row r="1" spans="1:107" x14ac:dyDescent="0.35">
      <c r="A1" s="213" t="s">
        <v>1726</v>
      </c>
      <c r="B1" s="214"/>
      <c r="C1" s="214"/>
      <c r="D1" s="214"/>
      <c r="E1" s="214"/>
      <c r="F1" s="214"/>
      <c r="G1" s="214"/>
      <c r="H1" s="215"/>
      <c r="J1" s="213" t="s">
        <v>1727</v>
      </c>
      <c r="K1" s="214"/>
      <c r="L1" s="214"/>
      <c r="M1" s="214"/>
      <c r="N1" s="214"/>
      <c r="O1" s="214"/>
      <c r="P1" s="214"/>
      <c r="Q1" s="215"/>
      <c r="S1" s="213" t="s">
        <v>1728</v>
      </c>
      <c r="T1" s="214"/>
      <c r="U1" s="214"/>
      <c r="V1" s="214"/>
      <c r="W1" s="214"/>
      <c r="X1" s="214"/>
      <c r="Y1" s="214"/>
      <c r="Z1" s="215"/>
      <c r="AB1" s="213" t="s">
        <v>1729</v>
      </c>
      <c r="AC1" s="214"/>
      <c r="AD1" s="214"/>
      <c r="AE1" s="214"/>
      <c r="AF1" s="214"/>
      <c r="AG1" s="214"/>
      <c r="AH1" s="214"/>
      <c r="AI1" s="215"/>
      <c r="AK1" s="213" t="s">
        <v>1730</v>
      </c>
      <c r="AL1" s="214"/>
      <c r="AM1" s="214"/>
      <c r="AN1" s="214"/>
      <c r="AO1" s="214"/>
      <c r="AP1" s="214"/>
      <c r="AQ1" s="214"/>
      <c r="AR1" s="215"/>
      <c r="AT1" s="213" t="s">
        <v>1731</v>
      </c>
      <c r="AU1" s="214"/>
      <c r="AV1" s="214"/>
      <c r="AW1" s="214"/>
      <c r="AX1" s="214"/>
      <c r="AY1" s="214"/>
      <c r="AZ1" s="214"/>
      <c r="BA1" s="215"/>
      <c r="BC1" s="213" t="s">
        <v>1732</v>
      </c>
      <c r="BD1" s="214"/>
      <c r="BE1" s="214"/>
      <c r="BF1" s="214"/>
      <c r="BG1" s="214"/>
      <c r="BH1" s="214"/>
      <c r="BI1" s="214"/>
      <c r="BJ1" s="215"/>
      <c r="BL1" s="213" t="s">
        <v>1733</v>
      </c>
      <c r="BM1" s="214"/>
      <c r="BN1" s="214"/>
      <c r="BO1" s="214"/>
      <c r="BP1" s="214"/>
      <c r="BQ1" s="214"/>
      <c r="BR1" s="214"/>
      <c r="BS1" s="215"/>
      <c r="BU1" s="213" t="s">
        <v>1734</v>
      </c>
      <c r="BV1" s="214"/>
      <c r="BW1" s="214"/>
      <c r="BX1" s="214"/>
      <c r="BY1" s="214"/>
      <c r="BZ1" s="214"/>
      <c r="CA1" s="214"/>
      <c r="CB1" s="215"/>
      <c r="CD1" s="213" t="s">
        <v>1735</v>
      </c>
      <c r="CE1" s="214"/>
      <c r="CF1" s="214"/>
      <c r="CG1" s="214"/>
      <c r="CH1" s="214"/>
      <c r="CI1" s="214"/>
      <c r="CJ1" s="214"/>
      <c r="CK1" s="215"/>
      <c r="CM1" s="213" t="s">
        <v>1736</v>
      </c>
      <c r="CN1" s="214"/>
      <c r="CO1" s="214"/>
      <c r="CP1" s="214"/>
      <c r="CQ1" s="214"/>
      <c r="CR1" s="214"/>
      <c r="CS1" s="214"/>
      <c r="CT1" s="215"/>
      <c r="CV1" s="213" t="s">
        <v>1737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/>
      <c r="N2" s="3"/>
      <c r="O2" s="3" t="s">
        <v>16</v>
      </c>
      <c r="P2" s="3" t="s">
        <v>17</v>
      </c>
      <c r="Q2" s="3" t="s">
        <v>18</v>
      </c>
      <c r="T2" s="2"/>
      <c r="U2" s="2"/>
      <c r="V2" s="3"/>
      <c r="W2" s="3"/>
      <c r="X2" s="2" t="s">
        <v>16</v>
      </c>
      <c r="Y2" s="2" t="s">
        <v>17</v>
      </c>
      <c r="Z2" s="2" t="s">
        <v>18</v>
      </c>
      <c r="AC2" s="3" t="s">
        <v>12</v>
      </c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2"/>
      <c r="AM2" s="3"/>
      <c r="AN2" s="3" t="s">
        <v>14</v>
      </c>
      <c r="AO2" s="3" t="s">
        <v>15</v>
      </c>
      <c r="AP2" s="3" t="s">
        <v>16</v>
      </c>
      <c r="AQ2" s="3" t="s">
        <v>17</v>
      </c>
      <c r="AR2" s="2" t="s">
        <v>18</v>
      </c>
      <c r="AU2" s="2"/>
      <c r="AV2" s="2"/>
      <c r="AW2" s="2"/>
      <c r="AX2" s="2"/>
      <c r="AY2" s="2"/>
      <c r="AZ2" s="2" t="s">
        <v>17</v>
      </c>
      <c r="BA2" s="2" t="s">
        <v>18</v>
      </c>
      <c r="BD2" s="3" t="s">
        <v>12</v>
      </c>
      <c r="BE2" s="3" t="s">
        <v>13</v>
      </c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 t="s">
        <v>15</v>
      </c>
      <c r="BQ2" s="2" t="s">
        <v>16</v>
      </c>
      <c r="BR2" s="2" t="s">
        <v>17</v>
      </c>
      <c r="BS2" s="2" t="s">
        <v>18</v>
      </c>
      <c r="BV2" s="3"/>
      <c r="BW2" s="3"/>
      <c r="BX2" s="3"/>
      <c r="BY2" s="3"/>
      <c r="BZ2" s="2"/>
      <c r="CA2" s="2"/>
      <c r="CB2" s="2" t="s">
        <v>18</v>
      </c>
      <c r="CE2" s="3"/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/>
      <c r="CR2" s="3" t="s">
        <v>16</v>
      </c>
      <c r="CS2" s="3" t="s">
        <v>17</v>
      </c>
      <c r="CT2" s="2" t="s">
        <v>18</v>
      </c>
      <c r="CW2" s="3"/>
      <c r="CX2" s="3"/>
      <c r="CY2" s="3"/>
      <c r="CZ2" s="3"/>
      <c r="DA2" s="3"/>
      <c r="DB2" s="3"/>
      <c r="DC2" s="2" t="s">
        <v>18</v>
      </c>
    </row>
    <row r="3" spans="1:107" x14ac:dyDescent="0.35">
      <c r="B3" s="2"/>
      <c r="C3" s="2">
        <v>1</v>
      </c>
      <c r="D3" s="2">
        <f>C3+1</f>
        <v>2</v>
      </c>
      <c r="E3" s="2">
        <f>D3+1</f>
        <v>3</v>
      </c>
      <c r="F3" s="2">
        <f>E3+1</f>
        <v>4</v>
      </c>
      <c r="G3" s="2">
        <f>F3+1</f>
        <v>5</v>
      </c>
      <c r="H3" s="2">
        <f>G3+1</f>
        <v>6</v>
      </c>
      <c r="K3" s="2"/>
      <c r="L3" s="2"/>
      <c r="M3" s="2"/>
      <c r="N3" s="2"/>
      <c r="O3" s="2">
        <v>1</v>
      </c>
      <c r="P3" s="2">
        <f>O3+1</f>
        <v>2</v>
      </c>
      <c r="Q3" s="2">
        <f>P3+1</f>
        <v>3</v>
      </c>
      <c r="T3" s="2"/>
      <c r="U3" s="2"/>
      <c r="V3" s="2"/>
      <c r="W3" s="2"/>
      <c r="X3" s="2">
        <v>1</v>
      </c>
      <c r="Y3" s="2">
        <f>1+X3</f>
        <v>2</v>
      </c>
      <c r="Z3" s="2">
        <f>1+Y3</f>
        <v>3</v>
      </c>
      <c r="AC3" s="2">
        <v>1</v>
      </c>
      <c r="AD3" s="2">
        <f t="shared" ref="AD3:AI3" si="0">AC3+1</f>
        <v>2</v>
      </c>
      <c r="AE3" s="2">
        <f t="shared" si="0"/>
        <v>3</v>
      </c>
      <c r="AF3" s="2">
        <f t="shared" si="0"/>
        <v>4</v>
      </c>
      <c r="AG3" s="2">
        <f t="shared" si="0"/>
        <v>5</v>
      </c>
      <c r="AH3" s="2">
        <f t="shared" si="0"/>
        <v>6</v>
      </c>
      <c r="AI3" s="2">
        <f t="shared" si="0"/>
        <v>7</v>
      </c>
      <c r="AL3" s="2"/>
      <c r="AM3" s="2"/>
      <c r="AN3" s="2">
        <v>1</v>
      </c>
      <c r="AO3" s="2">
        <f>AN3+1</f>
        <v>2</v>
      </c>
      <c r="AP3" s="2">
        <f>AO3+1</f>
        <v>3</v>
      </c>
      <c r="AQ3" s="2">
        <f>AP3+1</f>
        <v>4</v>
      </c>
      <c r="AR3" s="2">
        <f>AQ3+1</f>
        <v>5</v>
      </c>
      <c r="AU3" s="2"/>
      <c r="AV3" s="2"/>
      <c r="AW3" s="2"/>
      <c r="AX3" s="2"/>
      <c r="AY3" s="2"/>
      <c r="AZ3" s="2">
        <v>1</v>
      </c>
      <c r="BA3" s="2">
        <f>AZ3+1</f>
        <v>2</v>
      </c>
      <c r="BD3" s="2">
        <v>1</v>
      </c>
      <c r="BE3" s="2">
        <f t="shared" ref="BE3:BJ3" si="1">BD3+1</f>
        <v>2</v>
      </c>
      <c r="BF3" s="2">
        <f t="shared" si="1"/>
        <v>3</v>
      </c>
      <c r="BG3" s="2">
        <f t="shared" si="1"/>
        <v>4</v>
      </c>
      <c r="BH3" s="2">
        <f t="shared" si="1"/>
        <v>5</v>
      </c>
      <c r="BI3" s="2">
        <f t="shared" si="1"/>
        <v>6</v>
      </c>
      <c r="BJ3" s="2">
        <f t="shared" si="1"/>
        <v>7</v>
      </c>
      <c r="BM3" s="2"/>
      <c r="BN3" s="2"/>
      <c r="BO3" s="2"/>
      <c r="BP3" s="2">
        <v>1</v>
      </c>
      <c r="BQ3" s="2">
        <f>BP3+1</f>
        <v>2</v>
      </c>
      <c r="BR3" s="2">
        <f>BQ3+1</f>
        <v>3</v>
      </c>
      <c r="BS3" s="2">
        <f>BR3+1</f>
        <v>4</v>
      </c>
      <c r="BV3" s="2"/>
      <c r="BW3" s="2"/>
      <c r="BX3" s="2"/>
      <c r="BY3" s="2"/>
      <c r="BZ3" s="2"/>
      <c r="CA3" s="2"/>
      <c r="CB3" s="2">
        <v>1</v>
      </c>
      <c r="CE3" s="2"/>
      <c r="CF3" s="2">
        <v>1</v>
      </c>
      <c r="CG3" s="2">
        <f>CF3+1</f>
        <v>2</v>
      </c>
      <c r="CH3" s="2">
        <f>CG3+1</f>
        <v>3</v>
      </c>
      <c r="CI3" s="2">
        <f>CH3+1</f>
        <v>4</v>
      </c>
      <c r="CJ3" s="2">
        <f>CI3+1</f>
        <v>5</v>
      </c>
      <c r="CK3" s="2">
        <f>CJ3+1</f>
        <v>6</v>
      </c>
      <c r="CN3" s="2"/>
      <c r="CO3" s="2"/>
      <c r="CP3" s="2"/>
      <c r="CQ3" s="2"/>
      <c r="CR3" s="2">
        <v>1</v>
      </c>
      <c r="CS3" s="2">
        <f>CR3+1</f>
        <v>2</v>
      </c>
      <c r="CT3" s="2">
        <f>CS3+1</f>
        <v>3</v>
      </c>
      <c r="CW3" s="2"/>
      <c r="CX3" s="2"/>
      <c r="CY3" s="2"/>
      <c r="CZ3" s="2"/>
      <c r="DA3" s="2"/>
      <c r="DB3" s="2"/>
      <c r="DC3" s="2">
        <v>1</v>
      </c>
    </row>
    <row r="4" spans="1:107" x14ac:dyDescent="0.35">
      <c r="A4" s="3">
        <v>8</v>
      </c>
      <c r="B4" s="4"/>
      <c r="C4" s="4" t="s">
        <v>1738</v>
      </c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/>
      <c r="AE4" s="4"/>
      <c r="AF4" s="4"/>
      <c r="AG4" s="4"/>
      <c r="AH4" s="4"/>
      <c r="AI4" s="4"/>
      <c r="AK4" s="3">
        <v>8</v>
      </c>
      <c r="AL4" s="4"/>
      <c r="AM4" s="4"/>
      <c r="AN4" s="4"/>
      <c r="AO4" s="4" t="s">
        <v>19</v>
      </c>
      <c r="AP4" s="4"/>
      <c r="AQ4" s="4"/>
      <c r="AR4" s="4"/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 t="s">
        <v>1739</v>
      </c>
      <c r="BG4" s="4" t="s">
        <v>19</v>
      </c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/>
      <c r="BZ4" s="4"/>
      <c r="CA4" s="4"/>
      <c r="CB4" s="4"/>
      <c r="CD4" s="4">
        <v>8</v>
      </c>
      <c r="CE4" s="4"/>
      <c r="CF4" s="4"/>
      <c r="CG4" s="4" t="s">
        <v>1740</v>
      </c>
      <c r="CH4" s="4" t="s">
        <v>19</v>
      </c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/>
      <c r="DB4" s="4"/>
      <c r="DC4" s="4" t="s">
        <v>1741</v>
      </c>
    </row>
    <row r="5" spans="1:107" x14ac:dyDescent="0.35">
      <c r="A5" s="2"/>
      <c r="B5" s="5"/>
      <c r="C5" s="5" t="s">
        <v>1742</v>
      </c>
      <c r="D5" s="5"/>
      <c r="E5" s="5"/>
      <c r="F5" s="5" t="s">
        <v>1743</v>
      </c>
      <c r="G5" s="5"/>
      <c r="H5" s="5"/>
      <c r="J5" s="2"/>
      <c r="K5" s="5"/>
      <c r="L5" s="5"/>
      <c r="M5" s="5"/>
      <c r="N5" s="5"/>
      <c r="O5" s="5"/>
      <c r="P5" s="5"/>
      <c r="Q5" s="5"/>
      <c r="S5" s="2"/>
      <c r="T5" s="5"/>
      <c r="U5" s="5"/>
      <c r="V5" s="5"/>
      <c r="W5" s="5"/>
      <c r="X5" s="5"/>
      <c r="Y5" s="5"/>
      <c r="Z5" s="5"/>
      <c r="AB5" s="2"/>
      <c r="AC5" s="5"/>
      <c r="AD5" s="5"/>
      <c r="AE5" s="5" t="s">
        <v>1744</v>
      </c>
      <c r="AF5" s="5"/>
      <c r="AG5" s="5"/>
      <c r="AH5" s="5"/>
      <c r="AI5" s="5"/>
      <c r="AK5" s="2"/>
      <c r="AL5" s="5"/>
      <c r="AM5" s="5"/>
      <c r="AN5" s="5" t="s">
        <v>1745</v>
      </c>
      <c r="AO5" s="5"/>
      <c r="AP5" s="5" t="s">
        <v>288</v>
      </c>
      <c r="AQ5" s="5"/>
      <c r="AR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 t="s">
        <v>1746</v>
      </c>
      <c r="BF5" s="5" t="s">
        <v>1746</v>
      </c>
      <c r="BG5" s="5"/>
      <c r="BH5" s="5"/>
      <c r="BI5" s="5" t="s">
        <v>1747</v>
      </c>
      <c r="BJ5" s="5"/>
      <c r="BL5" s="5"/>
      <c r="BM5" s="5"/>
      <c r="BN5" s="5"/>
      <c r="BO5" s="5"/>
      <c r="BP5" s="5" t="s">
        <v>1748</v>
      </c>
      <c r="BQ5" s="5"/>
      <c r="BR5" s="5"/>
      <c r="BS5" s="5"/>
      <c r="BU5" s="5"/>
      <c r="BV5" s="5"/>
      <c r="BW5" s="5"/>
      <c r="BX5" s="5"/>
      <c r="BY5" s="5"/>
      <c r="BZ5" s="5"/>
      <c r="CA5" s="5"/>
      <c r="CB5" s="5"/>
      <c r="CD5" s="5"/>
      <c r="CE5" s="5"/>
      <c r="CF5" s="5" t="s">
        <v>288</v>
      </c>
      <c r="CG5" s="5"/>
      <c r="CH5" s="5" t="s">
        <v>1749</v>
      </c>
      <c r="CI5" s="5" t="s">
        <v>1749</v>
      </c>
      <c r="CJ5" s="5" t="s">
        <v>1750</v>
      </c>
      <c r="CK5" s="5" t="s">
        <v>1462</v>
      </c>
      <c r="CM5" s="5"/>
      <c r="CN5" s="5"/>
      <c r="CO5" s="5"/>
      <c r="CP5" s="5"/>
      <c r="CQ5" s="5"/>
      <c r="CR5" s="5"/>
      <c r="CS5" s="5"/>
      <c r="CT5" s="5"/>
      <c r="CV5" s="5"/>
      <c r="CW5" s="5"/>
      <c r="CX5" s="5"/>
      <c r="CY5" s="5"/>
      <c r="CZ5" s="5"/>
      <c r="DA5" s="5"/>
      <c r="DB5" s="5"/>
      <c r="DC5" s="5"/>
    </row>
    <row r="6" spans="1:107" x14ac:dyDescent="0.35">
      <c r="A6" s="3">
        <v>10</v>
      </c>
      <c r="B6" s="4"/>
      <c r="C6" s="4" t="s">
        <v>102</v>
      </c>
      <c r="D6" s="4"/>
      <c r="E6" s="4"/>
      <c r="F6" s="4" t="s">
        <v>1751</v>
      </c>
      <c r="G6" s="4"/>
      <c r="H6" s="4"/>
      <c r="J6" s="3">
        <v>10</v>
      </c>
      <c r="K6" s="4"/>
      <c r="L6" s="4"/>
      <c r="M6" s="4"/>
      <c r="N6" s="4"/>
      <c r="O6" s="4"/>
      <c r="P6" s="4"/>
      <c r="Q6" s="4"/>
      <c r="S6" s="3">
        <v>10</v>
      </c>
      <c r="T6" s="4"/>
      <c r="U6" s="4"/>
      <c r="V6" s="4"/>
      <c r="W6" s="4"/>
      <c r="X6" s="4"/>
      <c r="Y6" s="4"/>
      <c r="Z6" s="4" t="s">
        <v>38</v>
      </c>
      <c r="AB6" s="3">
        <v>10</v>
      </c>
      <c r="AC6" s="4"/>
      <c r="AD6" s="4" t="s">
        <v>733</v>
      </c>
      <c r="AE6" s="4" t="s">
        <v>1752</v>
      </c>
      <c r="AF6" s="4"/>
      <c r="AG6" s="4" t="s">
        <v>733</v>
      </c>
      <c r="AH6" s="4"/>
      <c r="AI6" s="4"/>
      <c r="AK6" s="3">
        <v>10</v>
      </c>
      <c r="AL6" s="4"/>
      <c r="AM6" s="4"/>
      <c r="AN6" s="4"/>
      <c r="AO6" s="4"/>
      <c r="AP6" s="4" t="s">
        <v>1753</v>
      </c>
      <c r="AQ6" s="4"/>
      <c r="AR6" s="4"/>
      <c r="AT6" s="4">
        <v>10</v>
      </c>
      <c r="AU6" s="4"/>
      <c r="AV6" s="4"/>
      <c r="AW6" s="4"/>
      <c r="AX6" s="4"/>
      <c r="AY6" s="4"/>
      <c r="AZ6" s="4"/>
      <c r="BA6" s="4"/>
      <c r="BC6" s="4">
        <v>10</v>
      </c>
      <c r="BD6" s="4"/>
      <c r="BE6" s="4" t="s">
        <v>1754</v>
      </c>
      <c r="BF6" s="4" t="s">
        <v>1746</v>
      </c>
      <c r="BG6" s="4"/>
      <c r="BH6" s="4"/>
      <c r="BI6" s="4"/>
      <c r="BJ6" s="4"/>
      <c r="BL6" s="4">
        <v>10</v>
      </c>
      <c r="BM6" s="4"/>
      <c r="BN6" s="4"/>
      <c r="BO6" s="4"/>
      <c r="BP6" s="4" t="s">
        <v>1755</v>
      </c>
      <c r="BQ6" s="4"/>
      <c r="BR6" s="4"/>
      <c r="BS6" s="4" t="s">
        <v>1756</v>
      </c>
      <c r="BU6" s="4">
        <v>10</v>
      </c>
      <c r="BV6" s="4"/>
      <c r="BW6" s="4"/>
      <c r="BX6" s="4"/>
      <c r="BY6" s="4"/>
      <c r="BZ6" s="4"/>
      <c r="CA6" s="4"/>
      <c r="CB6" s="4"/>
      <c r="CD6" s="4">
        <v>10</v>
      </c>
      <c r="CE6" s="4"/>
      <c r="CF6" s="4" t="s">
        <v>1757</v>
      </c>
      <c r="CG6" s="4" t="s">
        <v>1758</v>
      </c>
      <c r="CH6" s="4" t="s">
        <v>1759</v>
      </c>
      <c r="CI6" s="4"/>
      <c r="CJ6" s="4" t="s">
        <v>1760</v>
      </c>
      <c r="CK6" s="4" t="s">
        <v>1761</v>
      </c>
      <c r="CM6" s="4">
        <v>10</v>
      </c>
      <c r="CN6" s="4"/>
      <c r="CO6" s="4"/>
      <c r="CP6" s="4"/>
      <c r="CQ6" s="4"/>
      <c r="CR6" s="4" t="s">
        <v>1762</v>
      </c>
      <c r="CS6" s="4"/>
      <c r="CT6" s="4"/>
      <c r="CV6" s="4">
        <v>10</v>
      </c>
      <c r="CW6" s="4"/>
      <c r="CX6" s="4"/>
      <c r="CY6" s="4"/>
      <c r="CZ6" s="4"/>
      <c r="DA6" s="4"/>
      <c r="DB6" s="4"/>
      <c r="DC6" s="4" t="s">
        <v>52</v>
      </c>
    </row>
    <row r="7" spans="1:107" x14ac:dyDescent="0.35">
      <c r="A7" s="6"/>
      <c r="B7" s="7"/>
      <c r="C7" s="7" t="s">
        <v>1763</v>
      </c>
      <c r="D7" s="7"/>
      <c r="E7" s="7" t="s">
        <v>1764</v>
      </c>
      <c r="F7" s="7" t="s">
        <v>1765</v>
      </c>
      <c r="G7" s="7"/>
      <c r="H7" s="7"/>
      <c r="J7" s="6"/>
      <c r="K7" s="7"/>
      <c r="L7" s="7"/>
      <c r="M7" s="7"/>
      <c r="N7" s="7"/>
      <c r="O7" s="7"/>
      <c r="P7" s="7"/>
      <c r="Q7" s="7"/>
      <c r="S7" s="6"/>
      <c r="T7" s="7"/>
      <c r="U7" s="7"/>
      <c r="V7" s="7"/>
      <c r="W7" s="7"/>
      <c r="X7" s="7"/>
      <c r="Y7" s="7"/>
      <c r="Z7" s="7" t="s">
        <v>1766</v>
      </c>
      <c r="AB7" s="6"/>
      <c r="AC7" s="7" t="s">
        <v>1767</v>
      </c>
      <c r="AD7" s="7"/>
      <c r="AE7" s="7" t="s">
        <v>39</v>
      </c>
      <c r="AF7" s="7"/>
      <c r="AG7" s="7" t="s">
        <v>1768</v>
      </c>
      <c r="AH7" s="7"/>
      <c r="AI7" s="7"/>
      <c r="AK7" s="6"/>
      <c r="AL7" s="7"/>
      <c r="AM7" s="7"/>
      <c r="AN7" s="7" t="s">
        <v>1769</v>
      </c>
      <c r="AO7" s="7"/>
      <c r="AP7" s="7" t="s">
        <v>1770</v>
      </c>
      <c r="AQ7" s="7"/>
      <c r="AR7" s="7"/>
      <c r="AT7" s="7"/>
      <c r="AU7" s="7"/>
      <c r="AV7" s="7"/>
      <c r="AW7" s="7"/>
      <c r="AX7" s="7"/>
      <c r="AY7" s="7"/>
      <c r="AZ7" s="7"/>
      <c r="BA7" s="7"/>
      <c r="BC7" s="7"/>
      <c r="BD7" s="7" t="s">
        <v>1771</v>
      </c>
      <c r="BE7" s="7" t="s">
        <v>1772</v>
      </c>
      <c r="BF7" s="7" t="s">
        <v>1773</v>
      </c>
      <c r="BG7" s="7" t="s">
        <v>38</v>
      </c>
      <c r="BH7" s="7" t="s">
        <v>67</v>
      </c>
      <c r="BI7" s="7"/>
      <c r="BJ7" s="7"/>
      <c r="BL7" s="7"/>
      <c r="BM7" s="7"/>
      <c r="BN7" s="7"/>
      <c r="BO7" s="7"/>
      <c r="BP7" s="7" t="s">
        <v>1774</v>
      </c>
      <c r="BQ7" s="7" t="s">
        <v>1371</v>
      </c>
      <c r="BR7" s="7"/>
      <c r="BS7" s="7" t="s">
        <v>1775</v>
      </c>
      <c r="BU7" s="7"/>
      <c r="BV7" s="7"/>
      <c r="BW7" s="7"/>
      <c r="BX7" s="7"/>
      <c r="BY7" s="7"/>
      <c r="BZ7" s="7"/>
      <c r="CA7" s="7"/>
      <c r="CB7" s="7"/>
      <c r="CD7" s="7"/>
      <c r="CE7" s="7"/>
      <c r="CF7" s="7" t="s">
        <v>1776</v>
      </c>
      <c r="CG7" s="7" t="s">
        <v>1777</v>
      </c>
      <c r="CH7" s="7"/>
      <c r="CI7" s="7" t="s">
        <v>1778</v>
      </c>
      <c r="CJ7" s="7"/>
      <c r="CK7" s="7" t="s">
        <v>1779</v>
      </c>
      <c r="CM7" s="7"/>
      <c r="CN7" s="7"/>
      <c r="CO7" s="7"/>
      <c r="CP7" s="7"/>
      <c r="CQ7" s="7"/>
      <c r="CR7" s="7" t="s">
        <v>1780</v>
      </c>
      <c r="CS7" s="7"/>
      <c r="CT7" s="7"/>
      <c r="CV7" s="7"/>
      <c r="CW7" s="7"/>
      <c r="CX7" s="7"/>
      <c r="CY7" s="7"/>
      <c r="CZ7" s="7"/>
      <c r="DA7" s="7"/>
      <c r="DB7" s="7"/>
      <c r="DC7" s="7"/>
    </row>
    <row r="8" spans="1:107" x14ac:dyDescent="0.35">
      <c r="A8" s="2">
        <v>12</v>
      </c>
      <c r="B8" s="5"/>
      <c r="C8" s="5" t="s">
        <v>1781</v>
      </c>
      <c r="D8" s="5"/>
      <c r="E8" s="5" t="s">
        <v>652</v>
      </c>
      <c r="F8" s="5" t="s">
        <v>1782</v>
      </c>
      <c r="G8" s="5"/>
      <c r="H8" s="5"/>
      <c r="J8" s="2">
        <v>12</v>
      </c>
      <c r="K8" s="5"/>
      <c r="L8" s="5"/>
      <c r="M8" s="5"/>
      <c r="N8" s="5"/>
      <c r="O8" s="5"/>
      <c r="P8" s="5"/>
      <c r="Q8" s="5" t="s">
        <v>1783</v>
      </c>
      <c r="S8" s="2">
        <v>12</v>
      </c>
      <c r="T8" s="5"/>
      <c r="U8" s="5"/>
      <c r="V8" s="5"/>
      <c r="W8" s="5"/>
      <c r="X8" s="5"/>
      <c r="Y8" s="5"/>
      <c r="Z8" s="4" t="s">
        <v>1784</v>
      </c>
      <c r="AB8" s="2">
        <v>12</v>
      </c>
      <c r="AC8" s="5" t="s">
        <v>1785</v>
      </c>
      <c r="AD8" s="5" t="s">
        <v>89</v>
      </c>
      <c r="AE8" s="5"/>
      <c r="AF8" s="5"/>
      <c r="AG8" s="5"/>
      <c r="AH8" s="5" t="s">
        <v>784</v>
      </c>
      <c r="AI8" s="5"/>
      <c r="AK8" s="2">
        <v>12</v>
      </c>
      <c r="AL8" s="5"/>
      <c r="AM8" s="5"/>
      <c r="AN8" s="5" t="s">
        <v>1786</v>
      </c>
      <c r="AO8" s="5"/>
      <c r="AP8" s="5" t="s">
        <v>1787</v>
      </c>
      <c r="AQ8" s="5" t="s">
        <v>784</v>
      </c>
      <c r="AR8" s="5"/>
      <c r="AT8" s="5">
        <v>12</v>
      </c>
      <c r="AU8" s="5"/>
      <c r="AV8" s="5"/>
      <c r="AW8" s="5"/>
      <c r="AX8" s="5"/>
      <c r="AY8" s="5"/>
      <c r="AZ8" s="5" t="s">
        <v>396</v>
      </c>
      <c r="BA8" s="5"/>
      <c r="BC8" s="5">
        <v>12</v>
      </c>
      <c r="BD8" s="5"/>
      <c r="BE8" s="5" t="s">
        <v>89</v>
      </c>
      <c r="BF8" s="5"/>
      <c r="BG8" s="5"/>
      <c r="BH8" s="5"/>
      <c r="BI8" s="5" t="s">
        <v>784</v>
      </c>
      <c r="BJ8" s="5"/>
      <c r="BL8" s="5">
        <v>12</v>
      </c>
      <c r="BM8" s="5"/>
      <c r="BN8" s="5"/>
      <c r="BO8" s="5"/>
      <c r="BP8" s="5" t="s">
        <v>1788</v>
      </c>
      <c r="BQ8" s="5" t="s">
        <v>1789</v>
      </c>
      <c r="BR8" s="5" t="s">
        <v>1788</v>
      </c>
      <c r="BS8" s="5" t="s">
        <v>1788</v>
      </c>
      <c r="BU8" s="5">
        <v>12</v>
      </c>
      <c r="BV8" s="5"/>
      <c r="BW8" s="5"/>
      <c r="BX8" s="5"/>
      <c r="BY8" s="5"/>
      <c r="BZ8" s="5"/>
      <c r="CA8" s="5"/>
      <c r="CB8" s="5"/>
      <c r="CD8" s="5">
        <v>12</v>
      </c>
      <c r="CE8" s="5"/>
      <c r="CF8" s="5" t="s">
        <v>89</v>
      </c>
      <c r="CG8" s="5"/>
      <c r="CH8" s="5"/>
      <c r="CI8" s="5"/>
      <c r="CJ8" s="5" t="s">
        <v>1790</v>
      </c>
      <c r="CK8" s="5"/>
      <c r="CM8" s="5">
        <v>12</v>
      </c>
      <c r="CN8" s="5"/>
      <c r="CO8" s="5"/>
      <c r="CP8" s="5"/>
      <c r="CQ8" s="5"/>
      <c r="CR8" s="5"/>
      <c r="CS8" s="5"/>
      <c r="CT8" s="5"/>
      <c r="CV8" s="5">
        <v>12</v>
      </c>
      <c r="CW8" s="5"/>
      <c r="CX8" s="5"/>
      <c r="CY8" s="5"/>
      <c r="CZ8" s="5"/>
      <c r="DA8" s="5"/>
      <c r="DB8" s="5"/>
      <c r="DC8" s="5"/>
    </row>
    <row r="9" spans="1:107" x14ac:dyDescent="0.35">
      <c r="A9" s="2"/>
      <c r="B9" s="5"/>
      <c r="C9" s="5" t="s">
        <v>1052</v>
      </c>
      <c r="D9" s="5"/>
      <c r="E9" s="5"/>
      <c r="F9" s="5" t="s">
        <v>1791</v>
      </c>
      <c r="G9" s="5" t="s">
        <v>1792</v>
      </c>
      <c r="H9" s="5"/>
      <c r="J9" s="2"/>
      <c r="K9" s="5"/>
      <c r="L9" s="5"/>
      <c r="M9" s="5"/>
      <c r="N9" s="5"/>
      <c r="O9" s="5"/>
      <c r="P9" s="5"/>
      <c r="Q9" s="5" t="s">
        <v>1793</v>
      </c>
      <c r="S9" s="2"/>
      <c r="T9" s="5"/>
      <c r="U9" s="5"/>
      <c r="V9" s="5"/>
      <c r="W9" s="5"/>
      <c r="X9" s="5"/>
      <c r="Y9" s="5"/>
      <c r="Z9" s="7" t="s">
        <v>1794</v>
      </c>
      <c r="AB9" s="2"/>
      <c r="AC9" s="5" t="s">
        <v>1795</v>
      </c>
      <c r="AD9" s="5"/>
      <c r="AE9" s="5"/>
      <c r="AF9" s="5"/>
      <c r="AG9" s="5" t="s">
        <v>1796</v>
      </c>
      <c r="AH9" s="5" t="s">
        <v>430</v>
      </c>
      <c r="AI9" s="5" t="s">
        <v>1797</v>
      </c>
      <c r="AK9" s="2"/>
      <c r="AL9" s="5"/>
      <c r="AM9" s="5"/>
      <c r="AN9" s="5"/>
      <c r="AO9" s="5"/>
      <c r="AP9" s="5" t="s">
        <v>1798</v>
      </c>
      <c r="AQ9" s="5" t="s">
        <v>430</v>
      </c>
      <c r="AR9" s="5"/>
      <c r="AT9" s="5"/>
      <c r="AU9" s="5"/>
      <c r="AV9" s="5"/>
      <c r="AW9" s="5"/>
      <c r="AX9" s="5"/>
      <c r="AY9" s="5"/>
      <c r="AZ9" s="5" t="s">
        <v>430</v>
      </c>
      <c r="BA9" s="5"/>
      <c r="BC9" s="5"/>
      <c r="BD9" s="5"/>
      <c r="BE9" s="5"/>
      <c r="BF9" s="5"/>
      <c r="BG9" s="5"/>
      <c r="BH9" s="5"/>
      <c r="BI9" s="5" t="s">
        <v>1799</v>
      </c>
      <c r="BJ9" s="5"/>
      <c r="BL9" s="5"/>
      <c r="BM9" s="5"/>
      <c r="BN9" s="5"/>
      <c r="BO9" s="5"/>
      <c r="BP9" s="5"/>
      <c r="BQ9" s="5" t="s">
        <v>1800</v>
      </c>
      <c r="BR9" s="5" t="s">
        <v>1801</v>
      </c>
      <c r="BS9" s="5" t="s">
        <v>1800</v>
      </c>
      <c r="BU9" s="5"/>
      <c r="BV9" s="5"/>
      <c r="BW9" s="5"/>
      <c r="BX9" s="5"/>
      <c r="BY9" s="5"/>
      <c r="BZ9" s="5"/>
      <c r="CA9" s="5"/>
      <c r="CB9" s="5"/>
      <c r="CD9" s="5"/>
      <c r="CE9" s="5"/>
      <c r="CF9" s="5"/>
      <c r="CG9" s="5"/>
      <c r="CH9" s="5"/>
      <c r="CI9" s="5"/>
      <c r="CJ9" s="5" t="s">
        <v>430</v>
      </c>
      <c r="CK9" s="5"/>
      <c r="CM9" s="5"/>
      <c r="CN9" s="5"/>
      <c r="CO9" s="5"/>
      <c r="CP9" s="5"/>
      <c r="CQ9" s="5"/>
      <c r="CR9" s="5"/>
      <c r="CS9" s="5"/>
      <c r="CT9" s="5" t="s">
        <v>1802</v>
      </c>
      <c r="CV9" s="5"/>
      <c r="CW9" s="5"/>
      <c r="CX9" s="5"/>
      <c r="CY9" s="5"/>
      <c r="CZ9" s="5"/>
      <c r="DA9" s="5"/>
      <c r="DB9" s="5"/>
      <c r="DC9" s="5"/>
    </row>
    <row r="10" spans="1:107" x14ac:dyDescent="0.35">
      <c r="A10" s="3">
        <v>14</v>
      </c>
      <c r="B10" s="4"/>
      <c r="C10" s="4"/>
      <c r="D10" s="4" t="s">
        <v>1803</v>
      </c>
      <c r="E10" s="4" t="s">
        <v>1804</v>
      </c>
      <c r="F10" s="4"/>
      <c r="G10" s="4" t="s">
        <v>1805</v>
      </c>
      <c r="H10" s="4" t="s">
        <v>1806</v>
      </c>
      <c r="J10" s="3">
        <v>14</v>
      </c>
      <c r="K10" s="4"/>
      <c r="L10" s="4"/>
      <c r="M10" s="4"/>
      <c r="N10" s="4"/>
      <c r="O10" s="4" t="s">
        <v>1807</v>
      </c>
      <c r="P10" s="4" t="s">
        <v>1808</v>
      </c>
      <c r="Q10" s="4"/>
      <c r="S10" s="3">
        <v>14</v>
      </c>
      <c r="T10" s="4"/>
      <c r="U10" s="4"/>
      <c r="V10" s="4"/>
      <c r="W10" s="4"/>
      <c r="X10" s="4" t="s">
        <v>1809</v>
      </c>
      <c r="Y10" s="4" t="s">
        <v>38</v>
      </c>
      <c r="Z10" s="5" t="s">
        <v>1810</v>
      </c>
      <c r="AB10" s="3">
        <v>14</v>
      </c>
      <c r="AC10" s="4" t="s">
        <v>1811</v>
      </c>
      <c r="AD10" s="4" t="s">
        <v>471</v>
      </c>
      <c r="AE10" s="4" t="s">
        <v>38</v>
      </c>
      <c r="AF10" s="4" t="s">
        <v>471</v>
      </c>
      <c r="AG10" s="4"/>
      <c r="AH10" s="4"/>
      <c r="AI10" s="4"/>
      <c r="AK10" s="3">
        <v>14</v>
      </c>
      <c r="AL10" s="4"/>
      <c r="AM10" s="4"/>
      <c r="AN10" s="4" t="s">
        <v>1812</v>
      </c>
      <c r="AO10" s="4"/>
      <c r="AP10" s="4" t="s">
        <v>869</v>
      </c>
      <c r="AQ10" s="4" t="s">
        <v>1813</v>
      </c>
      <c r="AR10" s="4" t="s">
        <v>1814</v>
      </c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 t="s">
        <v>1815</v>
      </c>
      <c r="BE10" s="4"/>
      <c r="BF10" s="4" t="s">
        <v>1816</v>
      </c>
      <c r="BG10" s="4" t="s">
        <v>1817</v>
      </c>
      <c r="BH10" s="4" t="s">
        <v>1818</v>
      </c>
      <c r="BI10" s="4"/>
      <c r="BJ10" s="4" t="s">
        <v>1819</v>
      </c>
      <c r="BL10" s="4">
        <v>14</v>
      </c>
      <c r="BM10" s="4"/>
      <c r="BN10" s="4"/>
      <c r="BO10" s="4"/>
      <c r="BP10" s="4"/>
      <c r="BQ10" s="4"/>
      <c r="BR10" s="4" t="s">
        <v>1820</v>
      </c>
      <c r="BS10" s="4" t="s">
        <v>1821</v>
      </c>
      <c r="BU10" s="4">
        <v>14</v>
      </c>
      <c r="BV10" s="4"/>
      <c r="BW10" s="4"/>
      <c r="BX10" s="4"/>
      <c r="BY10" s="4"/>
      <c r="BZ10" s="4"/>
      <c r="CA10" s="4"/>
      <c r="CB10" s="4"/>
      <c r="CD10" s="4">
        <v>14</v>
      </c>
      <c r="CE10" s="4"/>
      <c r="CF10" s="4" t="s">
        <v>471</v>
      </c>
      <c r="CG10" s="4" t="s">
        <v>1822</v>
      </c>
      <c r="CH10" s="4" t="s">
        <v>1823</v>
      </c>
      <c r="CI10" s="4" t="s">
        <v>150</v>
      </c>
      <c r="CJ10" s="4" t="s">
        <v>1824</v>
      </c>
      <c r="CK10" s="4" t="s">
        <v>1779</v>
      </c>
      <c r="CM10" s="4">
        <v>14</v>
      </c>
      <c r="CN10" s="4"/>
      <c r="CO10" s="4"/>
      <c r="CP10" s="4"/>
      <c r="CQ10" s="4"/>
      <c r="CR10" s="4"/>
      <c r="CS10" s="4"/>
      <c r="CT10" s="4" t="s">
        <v>1825</v>
      </c>
      <c r="CV10" s="4">
        <v>14</v>
      </c>
      <c r="CW10" s="4"/>
      <c r="CX10" s="4"/>
      <c r="CY10" s="4"/>
      <c r="CZ10" s="4"/>
      <c r="DA10" s="4"/>
      <c r="DB10" s="4"/>
      <c r="DC10" s="4"/>
    </row>
    <row r="11" spans="1:107" x14ac:dyDescent="0.35">
      <c r="A11" s="6"/>
      <c r="B11" s="7"/>
      <c r="C11" s="7" t="s">
        <v>1826</v>
      </c>
      <c r="D11" s="7" t="s">
        <v>1827</v>
      </c>
      <c r="E11" s="7"/>
      <c r="F11" s="7" t="s">
        <v>1828</v>
      </c>
      <c r="G11" s="7" t="s">
        <v>1829</v>
      </c>
      <c r="H11" s="7" t="s">
        <v>1830</v>
      </c>
      <c r="J11" s="6"/>
      <c r="K11" s="7"/>
      <c r="L11" s="7"/>
      <c r="M11" s="7"/>
      <c r="N11" s="7"/>
      <c r="O11" s="7" t="s">
        <v>1831</v>
      </c>
      <c r="P11" s="7" t="s">
        <v>1832</v>
      </c>
      <c r="Q11" s="7"/>
      <c r="S11" s="6"/>
      <c r="T11" s="7"/>
      <c r="U11" s="7"/>
      <c r="V11" s="7"/>
      <c r="W11" s="7"/>
      <c r="X11" s="7" t="s">
        <v>1833</v>
      </c>
      <c r="Y11" s="7" t="s">
        <v>1834</v>
      </c>
      <c r="Z11" s="7" t="s">
        <v>1833</v>
      </c>
      <c r="AB11" s="6"/>
      <c r="AC11" s="7"/>
      <c r="AD11" s="7" t="s">
        <v>514</v>
      </c>
      <c r="AE11" s="7" t="s">
        <v>1835</v>
      </c>
      <c r="AF11" s="7" t="s">
        <v>892</v>
      </c>
      <c r="AG11" s="7"/>
      <c r="AH11" s="7"/>
      <c r="AI11" s="7" t="s">
        <v>1836</v>
      </c>
      <c r="AK11" s="6"/>
      <c r="AL11" s="7"/>
      <c r="AM11" s="7"/>
      <c r="AN11" s="7" t="s">
        <v>1837</v>
      </c>
      <c r="AO11" s="7" t="s">
        <v>1838</v>
      </c>
      <c r="AP11" s="7" t="s">
        <v>38</v>
      </c>
      <c r="AQ11" s="7" t="s">
        <v>156</v>
      </c>
      <c r="AR11" s="7" t="s">
        <v>1839</v>
      </c>
      <c r="AT11" s="7"/>
      <c r="AU11" s="7"/>
      <c r="AV11" s="7"/>
      <c r="AW11" s="7"/>
      <c r="AX11" s="7"/>
      <c r="AY11" s="7"/>
      <c r="AZ11" s="7" t="s">
        <v>1840</v>
      </c>
      <c r="BA11" s="7" t="s">
        <v>1841</v>
      </c>
      <c r="BC11" s="7"/>
      <c r="BD11" s="7" t="s">
        <v>1842</v>
      </c>
      <c r="BE11" s="7" t="s">
        <v>38</v>
      </c>
      <c r="BF11" s="7" t="s">
        <v>1843</v>
      </c>
      <c r="BG11" s="7" t="s">
        <v>1844</v>
      </c>
      <c r="BH11" s="7" t="s">
        <v>1845</v>
      </c>
      <c r="BI11" s="7" t="s">
        <v>1846</v>
      </c>
      <c r="BJ11" s="7" t="s">
        <v>1435</v>
      </c>
      <c r="BL11" s="7"/>
      <c r="BM11" s="7"/>
      <c r="BN11" s="7"/>
      <c r="BO11" s="7"/>
      <c r="BP11" s="7" t="s">
        <v>1847</v>
      </c>
      <c r="BQ11" s="7"/>
      <c r="BR11" s="7" t="s">
        <v>1848</v>
      </c>
      <c r="BS11" s="7"/>
      <c r="BU11" s="7"/>
      <c r="BV11" s="7"/>
      <c r="BW11" s="7"/>
      <c r="BX11" s="7"/>
      <c r="BY11" s="7"/>
      <c r="BZ11" s="7"/>
      <c r="CA11" s="7"/>
      <c r="CB11" s="7" t="s">
        <v>130</v>
      </c>
      <c r="CD11" s="7"/>
      <c r="CE11" s="7"/>
      <c r="CF11" s="7" t="s">
        <v>1849</v>
      </c>
      <c r="CG11" s="7"/>
      <c r="CH11" s="7"/>
      <c r="CI11" s="7" t="s">
        <v>1850</v>
      </c>
      <c r="CJ11" s="7" t="s">
        <v>1851</v>
      </c>
      <c r="CK11" s="7"/>
      <c r="CM11" s="7"/>
      <c r="CN11" s="7"/>
      <c r="CO11" s="7"/>
      <c r="CP11" s="7"/>
      <c r="CQ11" s="7"/>
      <c r="CR11" s="7"/>
      <c r="CS11" s="7"/>
      <c r="CT11" s="7" t="s">
        <v>615</v>
      </c>
      <c r="CV11" s="7"/>
      <c r="CW11" s="7"/>
      <c r="CX11" s="7"/>
      <c r="CY11" s="7"/>
      <c r="CZ11" s="7"/>
      <c r="DA11" s="7"/>
      <c r="DB11" s="7"/>
      <c r="DC11" s="7"/>
    </row>
    <row r="12" spans="1:107" x14ac:dyDescent="0.35">
      <c r="A12" s="2">
        <v>16</v>
      </c>
      <c r="B12" s="5"/>
      <c r="C12" s="5" t="s">
        <v>1852</v>
      </c>
      <c r="D12" s="5"/>
      <c r="E12" s="5" t="s">
        <v>1853</v>
      </c>
      <c r="F12" s="5" t="s">
        <v>1854</v>
      </c>
      <c r="G12" s="5" t="s">
        <v>1855</v>
      </c>
      <c r="H12" s="5" t="s">
        <v>1856</v>
      </c>
      <c r="J12" s="2">
        <v>16</v>
      </c>
      <c r="K12" s="5"/>
      <c r="L12" s="5"/>
      <c r="M12" s="5"/>
      <c r="N12" s="5"/>
      <c r="O12" s="5" t="s">
        <v>1857</v>
      </c>
      <c r="P12" s="5" t="s">
        <v>1856</v>
      </c>
      <c r="Q12" s="5" t="s">
        <v>514</v>
      </c>
      <c r="S12" s="2">
        <v>16</v>
      </c>
      <c r="T12" s="5"/>
      <c r="U12" s="5"/>
      <c r="V12" s="5"/>
      <c r="W12" s="5"/>
      <c r="X12" s="5" t="s">
        <v>1858</v>
      </c>
      <c r="Y12" s="5"/>
      <c r="Z12" s="5" t="s">
        <v>1859</v>
      </c>
      <c r="AB12" s="2">
        <v>16</v>
      </c>
      <c r="AC12" s="5"/>
      <c r="AD12" s="5" t="s">
        <v>892</v>
      </c>
      <c r="AE12" s="5" t="s">
        <v>1860</v>
      </c>
      <c r="AF12" s="5" t="s">
        <v>1861</v>
      </c>
      <c r="AG12" s="5"/>
      <c r="AH12" s="5" t="s">
        <v>67</v>
      </c>
      <c r="AI12" s="5" t="s">
        <v>1862</v>
      </c>
      <c r="AK12" s="2">
        <v>16</v>
      </c>
      <c r="AL12" s="5"/>
      <c r="AM12" s="5"/>
      <c r="AN12" s="5" t="s">
        <v>1863</v>
      </c>
      <c r="AO12" s="5" t="s">
        <v>1864</v>
      </c>
      <c r="AP12" s="5" t="s">
        <v>1865</v>
      </c>
      <c r="AQ12" s="5" t="s">
        <v>1866</v>
      </c>
      <c r="AR12" s="5" t="s">
        <v>1867</v>
      </c>
      <c r="AT12" s="5">
        <v>16</v>
      </c>
      <c r="AU12" s="5"/>
      <c r="AV12" s="5"/>
      <c r="AW12" s="5"/>
      <c r="AX12" s="5"/>
      <c r="AY12" s="5"/>
      <c r="AZ12" s="5" t="s">
        <v>1868</v>
      </c>
      <c r="BA12" s="5" t="s">
        <v>1869</v>
      </c>
      <c r="BC12" s="5">
        <v>16</v>
      </c>
      <c r="BD12" s="5" t="s">
        <v>963</v>
      </c>
      <c r="BE12" s="5" t="s">
        <v>1870</v>
      </c>
      <c r="BF12" s="5" t="s">
        <v>1871</v>
      </c>
      <c r="BG12" s="5" t="s">
        <v>1872</v>
      </c>
      <c r="BH12" s="5" t="s">
        <v>1873</v>
      </c>
      <c r="BI12" s="5" t="s">
        <v>1874</v>
      </c>
      <c r="BJ12" s="5" t="s">
        <v>1875</v>
      </c>
      <c r="BL12" s="5">
        <v>16</v>
      </c>
      <c r="BM12" s="5"/>
      <c r="BN12" s="5"/>
      <c r="BO12" s="5"/>
      <c r="BP12" s="5" t="s">
        <v>1876</v>
      </c>
      <c r="BQ12" s="5" t="s">
        <v>1877</v>
      </c>
      <c r="BR12" s="5" t="s">
        <v>1878</v>
      </c>
      <c r="BS12" s="5" t="s">
        <v>1879</v>
      </c>
      <c r="BU12" s="5">
        <v>16</v>
      </c>
      <c r="BV12" s="5"/>
      <c r="BW12" s="5"/>
      <c r="BX12" s="5"/>
      <c r="BY12" s="5"/>
      <c r="BZ12" s="5"/>
      <c r="CA12" s="5"/>
      <c r="CB12" s="5" t="s">
        <v>1880</v>
      </c>
      <c r="CD12" s="5">
        <v>16</v>
      </c>
      <c r="CE12" s="5"/>
      <c r="CF12" s="5" t="s">
        <v>137</v>
      </c>
      <c r="CG12" s="5"/>
      <c r="CH12" s="5" t="s">
        <v>150</v>
      </c>
      <c r="CI12" s="5" t="s">
        <v>1881</v>
      </c>
      <c r="CJ12" s="5" t="s">
        <v>1760</v>
      </c>
      <c r="CK12" s="5"/>
      <c r="CM12" s="5">
        <v>16</v>
      </c>
      <c r="CN12" s="5"/>
      <c r="CO12" s="5"/>
      <c r="CP12" s="5"/>
      <c r="CQ12" s="5"/>
      <c r="CR12" s="5" t="s">
        <v>38</v>
      </c>
      <c r="CS12" s="5" t="s">
        <v>535</v>
      </c>
      <c r="CT12" s="5" t="s">
        <v>1882</v>
      </c>
      <c r="CV12" s="5">
        <v>16</v>
      </c>
      <c r="CW12" s="5"/>
      <c r="CX12" s="5"/>
      <c r="CY12" s="5"/>
      <c r="CZ12" s="5"/>
      <c r="DA12" s="5"/>
      <c r="DB12" s="5"/>
      <c r="DC12" s="5" t="s">
        <v>1322</v>
      </c>
    </row>
    <row r="13" spans="1:107" x14ac:dyDescent="0.35">
      <c r="A13" s="2"/>
      <c r="B13" s="5"/>
      <c r="C13" s="5" t="s">
        <v>1883</v>
      </c>
      <c r="D13" s="5" t="s">
        <v>38</v>
      </c>
      <c r="E13" s="5" t="s">
        <v>1884</v>
      </c>
      <c r="F13" s="5" t="s">
        <v>1885</v>
      </c>
      <c r="G13" s="5" t="s">
        <v>1236</v>
      </c>
      <c r="H13" s="5"/>
      <c r="J13" s="2"/>
      <c r="K13" s="5"/>
      <c r="L13" s="5"/>
      <c r="M13" s="5"/>
      <c r="N13" s="5"/>
      <c r="O13" s="5"/>
      <c r="P13" s="5"/>
      <c r="Q13" s="5" t="s">
        <v>1886</v>
      </c>
      <c r="S13" s="2"/>
      <c r="T13" s="5"/>
      <c r="U13" s="5"/>
      <c r="V13" s="5"/>
      <c r="W13" s="5"/>
      <c r="X13" s="5"/>
      <c r="Y13" s="5"/>
      <c r="Z13" s="5"/>
      <c r="AB13" s="2"/>
      <c r="AC13" s="5" t="s">
        <v>67</v>
      </c>
      <c r="AD13" s="5" t="s">
        <v>1887</v>
      </c>
      <c r="AE13" s="5" t="s">
        <v>1888</v>
      </c>
      <c r="AF13" s="5" t="s">
        <v>448</v>
      </c>
      <c r="AG13" s="5" t="s">
        <v>1889</v>
      </c>
      <c r="AH13" s="5" t="s">
        <v>1890</v>
      </c>
      <c r="AI13" s="5" t="s">
        <v>1891</v>
      </c>
      <c r="AK13" s="2"/>
      <c r="AL13" s="5"/>
      <c r="AM13" s="5"/>
      <c r="AN13" s="5" t="s">
        <v>1892</v>
      </c>
      <c r="AO13" s="5" t="s">
        <v>1893</v>
      </c>
      <c r="AP13" s="5"/>
      <c r="AQ13" s="5" t="s">
        <v>1894</v>
      </c>
      <c r="AR13" s="5" t="s">
        <v>1895</v>
      </c>
      <c r="AT13" s="5"/>
      <c r="AU13" s="5"/>
      <c r="AV13" s="5"/>
      <c r="AW13" s="5"/>
      <c r="AX13" s="5"/>
      <c r="AY13" s="5"/>
      <c r="AZ13" s="7"/>
      <c r="BA13" s="5" t="s">
        <v>1896</v>
      </c>
      <c r="BC13" s="5"/>
      <c r="BD13" s="5" t="s">
        <v>1897</v>
      </c>
      <c r="BE13" s="5" t="s">
        <v>1898</v>
      </c>
      <c r="BF13" s="5" t="s">
        <v>1897</v>
      </c>
      <c r="BG13" s="5" t="s">
        <v>1316</v>
      </c>
      <c r="BH13" s="5" t="s">
        <v>1818</v>
      </c>
      <c r="BI13" s="5" t="s">
        <v>1899</v>
      </c>
      <c r="BJ13" s="5"/>
      <c r="BL13" s="5"/>
      <c r="BM13" s="5"/>
      <c r="BN13" s="5"/>
      <c r="BO13" s="5"/>
      <c r="BP13" s="5" t="s">
        <v>1900</v>
      </c>
      <c r="BQ13" s="5" t="s">
        <v>1901</v>
      </c>
      <c r="BR13" s="5" t="s">
        <v>1902</v>
      </c>
      <c r="BS13" s="5" t="s">
        <v>1903</v>
      </c>
      <c r="BU13" s="5"/>
      <c r="BV13" s="5"/>
      <c r="BW13" s="5"/>
      <c r="BX13" s="5"/>
      <c r="BY13" s="5"/>
      <c r="BZ13" s="5"/>
      <c r="CA13" s="5"/>
      <c r="CB13" s="5" t="s">
        <v>1904</v>
      </c>
      <c r="CD13" s="5"/>
      <c r="CE13" s="5"/>
      <c r="CF13" s="5"/>
      <c r="CG13" s="5" t="s">
        <v>1905</v>
      </c>
      <c r="CH13" s="5" t="s">
        <v>1906</v>
      </c>
      <c r="CI13" s="5" t="s">
        <v>1907</v>
      </c>
      <c r="CJ13" s="5" t="s">
        <v>1908</v>
      </c>
      <c r="CK13" s="5"/>
      <c r="CM13" s="5"/>
      <c r="CN13" s="5"/>
      <c r="CO13" s="5"/>
      <c r="CP13" s="5"/>
      <c r="CQ13" s="5"/>
      <c r="CR13" s="5"/>
      <c r="CS13" s="5" t="s">
        <v>1909</v>
      </c>
      <c r="CT13" s="5" t="s">
        <v>1910</v>
      </c>
      <c r="CV13" s="5"/>
      <c r="CW13" s="5"/>
      <c r="CX13" s="5"/>
      <c r="CY13" s="5"/>
      <c r="CZ13" s="5"/>
      <c r="DA13" s="5"/>
      <c r="DB13" s="5"/>
      <c r="DC13" s="5" t="s">
        <v>1911</v>
      </c>
    </row>
    <row r="14" spans="1:107" x14ac:dyDescent="0.35">
      <c r="A14" s="3">
        <v>18</v>
      </c>
      <c r="B14" s="4"/>
      <c r="C14" s="4" t="s">
        <v>1912</v>
      </c>
      <c r="D14" s="4" t="s">
        <v>1913</v>
      </c>
      <c r="E14" s="4"/>
      <c r="F14" s="4" t="s">
        <v>1914</v>
      </c>
      <c r="G14" s="4"/>
      <c r="H14" s="4"/>
      <c r="J14" s="3">
        <v>18</v>
      </c>
      <c r="K14" s="4"/>
      <c r="L14" s="4"/>
      <c r="M14" s="4"/>
      <c r="N14" s="4"/>
      <c r="O14" s="4" t="s">
        <v>1915</v>
      </c>
      <c r="P14" s="4" t="s">
        <v>1916</v>
      </c>
      <c r="Q14" s="4" t="s">
        <v>1917</v>
      </c>
      <c r="S14" s="3">
        <v>18</v>
      </c>
      <c r="T14" s="4"/>
      <c r="U14" s="4"/>
      <c r="V14" s="4"/>
      <c r="W14" s="4"/>
      <c r="X14" s="4"/>
      <c r="Y14" s="4"/>
      <c r="Z14" s="4"/>
      <c r="AB14" s="3">
        <v>18</v>
      </c>
      <c r="AC14" s="4" t="s">
        <v>1890</v>
      </c>
      <c r="AD14" s="4" t="s">
        <v>1017</v>
      </c>
      <c r="AE14" s="4" t="s">
        <v>223</v>
      </c>
      <c r="AF14" s="4" t="s">
        <v>1918</v>
      </c>
      <c r="AG14" s="4"/>
      <c r="AH14" s="4"/>
      <c r="AI14" s="4"/>
      <c r="AK14" s="3">
        <v>18</v>
      </c>
      <c r="AL14" s="4"/>
      <c r="AM14" s="4"/>
      <c r="AN14" s="4" t="s">
        <v>1919</v>
      </c>
      <c r="AO14" s="4" t="s">
        <v>1920</v>
      </c>
      <c r="AP14" s="4" t="s">
        <v>1921</v>
      </c>
      <c r="AQ14" s="4" t="s">
        <v>1922</v>
      </c>
      <c r="AR14" s="4"/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 t="s">
        <v>1923</v>
      </c>
      <c r="BE14" s="4" t="s">
        <v>1924</v>
      </c>
      <c r="BF14" s="4" t="s">
        <v>1925</v>
      </c>
      <c r="BG14" s="4"/>
      <c r="BH14" s="4" t="s">
        <v>1926</v>
      </c>
      <c r="BI14" s="4" t="s">
        <v>566</v>
      </c>
      <c r="BJ14" s="4"/>
      <c r="BL14" s="4">
        <v>18</v>
      </c>
      <c r="BM14" s="4"/>
      <c r="BN14" s="4"/>
      <c r="BO14" s="4"/>
      <c r="BP14" s="4" t="s">
        <v>1927</v>
      </c>
      <c r="BQ14" s="4" t="s">
        <v>1928</v>
      </c>
      <c r="BR14" s="4"/>
      <c r="BS14" s="4" t="s">
        <v>1929</v>
      </c>
      <c r="BU14" s="4">
        <v>18</v>
      </c>
      <c r="BV14" s="4"/>
      <c r="BW14" s="4"/>
      <c r="BX14" s="4"/>
      <c r="BY14" s="4"/>
      <c r="BZ14" s="4"/>
      <c r="CA14" s="4"/>
      <c r="CB14" s="4" t="s">
        <v>1930</v>
      </c>
      <c r="CD14" s="4">
        <v>18</v>
      </c>
      <c r="CE14" s="4"/>
      <c r="CF14" s="4" t="s">
        <v>223</v>
      </c>
      <c r="CG14" s="4" t="s">
        <v>223</v>
      </c>
      <c r="CH14" s="4" t="s">
        <v>1931</v>
      </c>
      <c r="CI14" s="4"/>
      <c r="CJ14" s="4" t="s">
        <v>1932</v>
      </c>
      <c r="CK14" s="4" t="s">
        <v>1779</v>
      </c>
      <c r="CM14" s="4">
        <v>18</v>
      </c>
      <c r="CN14" s="4"/>
      <c r="CO14" s="4"/>
      <c r="CP14" s="4"/>
      <c r="CQ14" s="4"/>
      <c r="CR14" s="4"/>
      <c r="CS14" s="4"/>
      <c r="CT14" s="4"/>
      <c r="CV14" s="4">
        <v>18</v>
      </c>
      <c r="CW14" s="4"/>
      <c r="CX14" s="4"/>
      <c r="CY14" s="4"/>
      <c r="CZ14" s="4"/>
      <c r="DA14" s="4"/>
      <c r="DB14" s="4"/>
      <c r="DC14" s="4"/>
    </row>
    <row r="15" spans="1:107" x14ac:dyDescent="0.35">
      <c r="A15" s="6"/>
      <c r="B15" s="7"/>
      <c r="C15" s="7" t="s">
        <v>1933</v>
      </c>
      <c r="D15" s="7" t="s">
        <v>308</v>
      </c>
      <c r="E15" s="7" t="s">
        <v>67</v>
      </c>
      <c r="F15" s="7" t="s">
        <v>1934</v>
      </c>
      <c r="G15" s="7" t="s">
        <v>1011</v>
      </c>
      <c r="H15" s="7" t="s">
        <v>1935</v>
      </c>
      <c r="J15" s="6"/>
      <c r="K15" s="7"/>
      <c r="L15" s="7"/>
      <c r="M15" s="7"/>
      <c r="N15" s="7"/>
      <c r="O15" s="7" t="s">
        <v>1936</v>
      </c>
      <c r="P15" s="7" t="s">
        <v>1937</v>
      </c>
      <c r="Q15" s="7" t="s">
        <v>1938</v>
      </c>
      <c r="S15" s="6"/>
      <c r="T15" s="7"/>
      <c r="U15" s="7"/>
      <c r="V15" s="7"/>
      <c r="W15" s="7"/>
      <c r="X15" s="7"/>
      <c r="Y15" s="7" t="s">
        <v>1939</v>
      </c>
      <c r="Z15" s="7"/>
      <c r="AB15" s="6"/>
      <c r="AC15" s="7"/>
      <c r="AD15" s="7" t="s">
        <v>1045</v>
      </c>
      <c r="AE15" s="7"/>
      <c r="AF15" s="7"/>
      <c r="AG15" s="7" t="s">
        <v>1389</v>
      </c>
      <c r="AH15" s="7"/>
      <c r="AI15" s="7"/>
      <c r="AK15" s="6"/>
      <c r="AL15" s="7"/>
      <c r="AM15" s="7"/>
      <c r="AN15" s="7"/>
      <c r="AO15" s="7"/>
      <c r="AP15" s="7" t="s">
        <v>1940</v>
      </c>
      <c r="AQ15" s="7" t="s">
        <v>1941</v>
      </c>
      <c r="AR15" s="7"/>
      <c r="AT15" s="7"/>
      <c r="AU15" s="7"/>
      <c r="AV15" s="7"/>
      <c r="AW15" s="7"/>
      <c r="AX15" s="7"/>
      <c r="AY15" s="7"/>
      <c r="AZ15" s="7"/>
      <c r="BA15" s="7"/>
      <c r="BC15" s="7"/>
      <c r="BD15" s="7"/>
      <c r="BE15" s="7"/>
      <c r="BF15" s="7" t="s">
        <v>1942</v>
      </c>
      <c r="BG15" s="7"/>
      <c r="BH15" s="7" t="s">
        <v>1943</v>
      </c>
      <c r="BI15" s="7" t="s">
        <v>1944</v>
      </c>
      <c r="BJ15" s="7" t="s">
        <v>1945</v>
      </c>
      <c r="BL15" s="7"/>
      <c r="BM15" s="7"/>
      <c r="BN15" s="7"/>
      <c r="BO15" s="7"/>
      <c r="BP15" s="7" t="s">
        <v>1946</v>
      </c>
      <c r="BQ15" s="7" t="s">
        <v>1947</v>
      </c>
      <c r="BR15" s="7"/>
      <c r="BS15" s="7" t="s">
        <v>1948</v>
      </c>
      <c r="BU15" s="7"/>
      <c r="BV15" s="7"/>
      <c r="BW15" s="7"/>
      <c r="BX15" s="7"/>
      <c r="BY15" s="7"/>
      <c r="BZ15" s="7"/>
      <c r="CA15" s="7"/>
      <c r="CB15" s="7"/>
      <c r="CD15" s="7"/>
      <c r="CE15" s="7"/>
      <c r="CF15" s="7"/>
      <c r="CG15" s="7" t="s">
        <v>1949</v>
      </c>
      <c r="CH15" s="7" t="s">
        <v>1950</v>
      </c>
      <c r="CI15" s="7" t="s">
        <v>1951</v>
      </c>
      <c r="CJ15" s="7" t="s">
        <v>1952</v>
      </c>
      <c r="CK15" s="7"/>
      <c r="CM15" s="7"/>
      <c r="CN15" s="7"/>
      <c r="CO15" s="7"/>
      <c r="CP15" s="7"/>
      <c r="CQ15" s="7"/>
      <c r="CR15" s="7" t="s">
        <v>1953</v>
      </c>
      <c r="CS15" s="7" t="s">
        <v>1954</v>
      </c>
      <c r="CT15" s="7"/>
      <c r="CV15" s="7"/>
      <c r="CW15" s="7"/>
      <c r="CX15" s="7"/>
      <c r="CY15" s="7"/>
      <c r="CZ15" s="7"/>
      <c r="DA15" s="7"/>
      <c r="DB15" s="7"/>
      <c r="DC15" s="7"/>
    </row>
    <row r="16" spans="1:107" x14ac:dyDescent="0.35">
      <c r="A16" s="2">
        <v>20</v>
      </c>
      <c r="B16" s="5"/>
      <c r="C16" s="5"/>
      <c r="D16" s="5"/>
      <c r="E16" s="5" t="s">
        <v>308</v>
      </c>
      <c r="F16" s="5" t="s">
        <v>308</v>
      </c>
      <c r="G16" s="5" t="s">
        <v>1805</v>
      </c>
      <c r="H16" s="5"/>
      <c r="J16" s="2">
        <v>20</v>
      </c>
      <c r="K16" s="5"/>
      <c r="L16" s="5"/>
      <c r="M16" s="5"/>
      <c r="N16" s="5"/>
      <c r="O16" s="5" t="s">
        <v>1955</v>
      </c>
      <c r="P16" s="5" t="s">
        <v>1956</v>
      </c>
      <c r="Q16" s="5" t="s">
        <v>102</v>
      </c>
      <c r="S16" s="2">
        <v>20</v>
      </c>
      <c r="T16" s="5"/>
      <c r="U16" s="5"/>
      <c r="V16" s="5"/>
      <c r="W16" s="5"/>
      <c r="X16" s="5"/>
      <c r="Y16" s="5" t="s">
        <v>1957</v>
      </c>
      <c r="Z16" s="5" t="s">
        <v>1958</v>
      </c>
      <c r="AB16" s="2">
        <v>20</v>
      </c>
      <c r="AC16" s="5" t="s">
        <v>1959</v>
      </c>
      <c r="AD16" s="5"/>
      <c r="AE16" s="5" t="s">
        <v>1960</v>
      </c>
      <c r="AF16" s="5"/>
      <c r="AG16" s="5" t="s">
        <v>261</v>
      </c>
      <c r="AH16" s="5" t="s">
        <v>1961</v>
      </c>
      <c r="AI16" s="5"/>
      <c r="AK16" s="2">
        <v>20</v>
      </c>
      <c r="AL16" s="5"/>
      <c r="AM16" s="5"/>
      <c r="AN16" s="5"/>
      <c r="AO16" s="5"/>
      <c r="AP16" s="5"/>
      <c r="AQ16" s="5" t="s">
        <v>1962</v>
      </c>
      <c r="AR16" s="5"/>
      <c r="AT16" s="5">
        <v>20</v>
      </c>
      <c r="AU16" s="5"/>
      <c r="AV16" s="5"/>
      <c r="AW16" s="5"/>
      <c r="AX16" s="5"/>
      <c r="AY16" s="5"/>
      <c r="AZ16" s="5" t="s">
        <v>1963</v>
      </c>
      <c r="BA16" s="5"/>
      <c r="BC16" s="5">
        <v>20</v>
      </c>
      <c r="BD16" s="5"/>
      <c r="BE16" s="5"/>
      <c r="BF16" s="5" t="s">
        <v>652</v>
      </c>
      <c r="BG16" s="5" t="s">
        <v>1964</v>
      </c>
      <c r="BH16" s="5"/>
      <c r="BI16" s="5" t="s">
        <v>1965</v>
      </c>
      <c r="BJ16" s="5" t="s">
        <v>102</v>
      </c>
      <c r="BL16" s="5">
        <v>20</v>
      </c>
      <c r="BM16" s="5"/>
      <c r="BN16" s="5"/>
      <c r="BO16" s="5"/>
      <c r="BP16" s="5" t="s">
        <v>1966</v>
      </c>
      <c r="BQ16" s="5" t="s">
        <v>1967</v>
      </c>
      <c r="BR16" s="5" t="s">
        <v>1967</v>
      </c>
      <c r="BS16" s="5" t="s">
        <v>1968</v>
      </c>
      <c r="BU16" s="5">
        <v>20</v>
      </c>
      <c r="BV16" s="5"/>
      <c r="BW16" s="5"/>
      <c r="BX16" s="5"/>
      <c r="BY16" s="5"/>
      <c r="BZ16" s="5"/>
      <c r="CA16" s="5"/>
      <c r="CB16" s="5" t="s">
        <v>308</v>
      </c>
      <c r="CD16" s="5">
        <v>20</v>
      </c>
      <c r="CE16" s="5"/>
      <c r="CF16" s="5" t="s">
        <v>1969</v>
      </c>
      <c r="CG16" s="5" t="s">
        <v>1970</v>
      </c>
      <c r="CH16" s="5" t="s">
        <v>1971</v>
      </c>
      <c r="CI16" s="5" t="s">
        <v>652</v>
      </c>
      <c r="CJ16" s="5" t="s">
        <v>102</v>
      </c>
      <c r="CK16" s="5"/>
      <c r="CM16" s="5">
        <v>20</v>
      </c>
      <c r="CN16" s="5"/>
      <c r="CO16" s="5"/>
      <c r="CP16" s="5"/>
      <c r="CQ16" s="5"/>
      <c r="CR16" s="5" t="s">
        <v>1422</v>
      </c>
      <c r="CS16" s="5" t="s">
        <v>1972</v>
      </c>
      <c r="CT16" s="5" t="s">
        <v>659</v>
      </c>
      <c r="CV16" s="5">
        <v>20</v>
      </c>
      <c r="CW16" s="5"/>
      <c r="CX16" s="5"/>
      <c r="CY16" s="5"/>
      <c r="CZ16" s="5"/>
      <c r="DA16" s="5"/>
      <c r="DB16" s="5"/>
      <c r="DC16" s="5"/>
    </row>
    <row r="17" spans="1:107" x14ac:dyDescent="0.35">
      <c r="A17" s="6"/>
      <c r="B17" s="7"/>
      <c r="C17" s="7"/>
      <c r="D17" s="7"/>
      <c r="E17" s="7" t="s">
        <v>1973</v>
      </c>
      <c r="F17" s="7"/>
      <c r="G17" s="7" t="s">
        <v>1974</v>
      </c>
      <c r="H17" s="7"/>
      <c r="J17" s="6"/>
      <c r="K17" s="7"/>
      <c r="L17" s="7"/>
      <c r="M17" s="7"/>
      <c r="N17" s="7"/>
      <c r="O17" s="7" t="s">
        <v>1040</v>
      </c>
      <c r="P17" s="7" t="s">
        <v>1975</v>
      </c>
      <c r="Q17" s="7" t="s">
        <v>1976</v>
      </c>
      <c r="S17" s="6"/>
      <c r="T17" s="7"/>
      <c r="U17" s="7"/>
      <c r="V17" s="7"/>
      <c r="W17" s="7"/>
      <c r="X17" s="7"/>
      <c r="Y17" s="7" t="s">
        <v>680</v>
      </c>
      <c r="Z17" s="7" t="s">
        <v>1977</v>
      </c>
      <c r="AB17" s="6"/>
      <c r="AC17" s="7"/>
      <c r="AD17" s="7"/>
      <c r="AE17" s="7" t="s">
        <v>593</v>
      </c>
      <c r="AF17" s="7"/>
      <c r="AG17" s="7"/>
      <c r="AH17" s="7" t="s">
        <v>67</v>
      </c>
      <c r="AI17" s="7"/>
      <c r="AK17" s="6"/>
      <c r="AL17" s="7"/>
      <c r="AM17" s="7"/>
      <c r="AN17" s="7"/>
      <c r="AO17" s="7"/>
      <c r="AP17" s="7"/>
      <c r="AQ17" s="7" t="s">
        <v>496</v>
      </c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 t="s">
        <v>65</v>
      </c>
      <c r="BG17" s="7" t="s">
        <v>1831</v>
      </c>
      <c r="BH17" s="7" t="s">
        <v>1978</v>
      </c>
      <c r="BI17" s="7" t="s">
        <v>1979</v>
      </c>
      <c r="BJ17" s="7" t="s">
        <v>1980</v>
      </c>
      <c r="BL17" s="7"/>
      <c r="BM17" s="7"/>
      <c r="BN17" s="7"/>
      <c r="BO17" s="7"/>
      <c r="BP17" s="7" t="s">
        <v>1981</v>
      </c>
      <c r="BQ17" s="7" t="s">
        <v>1810</v>
      </c>
      <c r="BR17" s="7" t="s">
        <v>1982</v>
      </c>
      <c r="BS17" s="7" t="s">
        <v>1983</v>
      </c>
      <c r="BU17" s="7"/>
      <c r="BV17" s="7"/>
      <c r="BW17" s="7"/>
      <c r="BX17" s="7"/>
      <c r="BY17" s="7"/>
      <c r="BZ17" s="7"/>
      <c r="CA17" s="7"/>
      <c r="CB17" s="7" t="s">
        <v>872</v>
      </c>
      <c r="CD17" s="7"/>
      <c r="CE17" s="7"/>
      <c r="CF17" s="7" t="s">
        <v>659</v>
      </c>
      <c r="CG17" s="7" t="s">
        <v>1984</v>
      </c>
      <c r="CH17" s="7"/>
      <c r="CI17" s="7" t="s">
        <v>1985</v>
      </c>
      <c r="CJ17" s="7"/>
      <c r="CK17" s="7"/>
      <c r="CM17" s="7"/>
      <c r="CN17" s="7"/>
      <c r="CO17" s="7"/>
      <c r="CP17" s="7"/>
      <c r="CQ17" s="7"/>
      <c r="CR17" s="7"/>
      <c r="CS17" s="7" t="s">
        <v>1986</v>
      </c>
      <c r="CT17" s="7" t="s">
        <v>1987</v>
      </c>
      <c r="CV17" s="7"/>
      <c r="CW17" s="7"/>
      <c r="CX17" s="7"/>
      <c r="CY17" s="7"/>
      <c r="CZ17" s="7"/>
      <c r="DA17" s="7"/>
      <c r="DB17" s="7"/>
      <c r="DC17" s="7"/>
    </row>
    <row r="19" spans="1:107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B20" s="2">
        <f>H3+1</f>
        <v>7</v>
      </c>
      <c r="C20" s="2">
        <f t="shared" ref="C20:H20" si="2">B20+1</f>
        <v>8</v>
      </c>
      <c r="D20" s="2">
        <f t="shared" si="2"/>
        <v>9</v>
      </c>
      <c r="E20" s="2">
        <f t="shared" si="2"/>
        <v>10</v>
      </c>
      <c r="F20" s="2">
        <f t="shared" si="2"/>
        <v>11</v>
      </c>
      <c r="G20" s="2">
        <f t="shared" si="2"/>
        <v>12</v>
      </c>
      <c r="H20" s="2">
        <f t="shared" si="2"/>
        <v>13</v>
      </c>
      <c r="K20" s="2">
        <f>Q3+1</f>
        <v>4</v>
      </c>
      <c r="L20" s="2">
        <f t="shared" ref="L20:Q20" si="3">K20+1</f>
        <v>5</v>
      </c>
      <c r="M20" s="2">
        <f t="shared" si="3"/>
        <v>6</v>
      </c>
      <c r="N20" s="2">
        <f t="shared" si="3"/>
        <v>7</v>
      </c>
      <c r="O20" s="2">
        <f t="shared" si="3"/>
        <v>8</v>
      </c>
      <c r="P20" s="2">
        <f t="shared" si="3"/>
        <v>9</v>
      </c>
      <c r="Q20" s="2">
        <f t="shared" si="3"/>
        <v>10</v>
      </c>
      <c r="T20" s="2">
        <f>Z3+1</f>
        <v>4</v>
      </c>
      <c r="U20" s="2">
        <f t="shared" ref="U20:Z20" si="4">T20+1</f>
        <v>5</v>
      </c>
      <c r="V20" s="2">
        <f t="shared" si="4"/>
        <v>6</v>
      </c>
      <c r="W20" s="2">
        <f t="shared" si="4"/>
        <v>7</v>
      </c>
      <c r="X20" s="2">
        <f t="shared" si="4"/>
        <v>8</v>
      </c>
      <c r="Y20" s="2">
        <f t="shared" si="4"/>
        <v>9</v>
      </c>
      <c r="Z20" s="2">
        <f t="shared" si="4"/>
        <v>10</v>
      </c>
      <c r="AC20" s="2">
        <f>AI3+1</f>
        <v>8</v>
      </c>
      <c r="AD20" s="2">
        <f t="shared" ref="AD20:AI20" si="5">AC20+1</f>
        <v>9</v>
      </c>
      <c r="AE20" s="2">
        <f t="shared" si="5"/>
        <v>10</v>
      </c>
      <c r="AF20" s="2">
        <f t="shared" si="5"/>
        <v>11</v>
      </c>
      <c r="AG20" s="2">
        <f t="shared" si="5"/>
        <v>12</v>
      </c>
      <c r="AH20" s="2">
        <f t="shared" si="5"/>
        <v>13</v>
      </c>
      <c r="AI20" s="2">
        <f t="shared" si="5"/>
        <v>14</v>
      </c>
      <c r="AL20" s="2">
        <f>AR3+1</f>
        <v>6</v>
      </c>
      <c r="AM20" s="2">
        <f t="shared" ref="AM20:AR20" si="6">AL20+1</f>
        <v>7</v>
      </c>
      <c r="AN20" s="2">
        <f t="shared" si="6"/>
        <v>8</v>
      </c>
      <c r="AO20" s="2">
        <f t="shared" si="6"/>
        <v>9</v>
      </c>
      <c r="AP20" s="2">
        <f t="shared" si="6"/>
        <v>10</v>
      </c>
      <c r="AQ20" s="2">
        <f t="shared" si="6"/>
        <v>11</v>
      </c>
      <c r="AR20" s="2">
        <f t="shared" si="6"/>
        <v>12</v>
      </c>
      <c r="AU20" s="2">
        <f>BA3+1</f>
        <v>3</v>
      </c>
      <c r="AV20" s="2">
        <f t="shared" ref="AV20:BA20" si="7">AU20+1</f>
        <v>4</v>
      </c>
      <c r="AW20" s="2">
        <f t="shared" si="7"/>
        <v>5</v>
      </c>
      <c r="AX20" s="2">
        <f t="shared" si="7"/>
        <v>6</v>
      </c>
      <c r="AY20" s="2">
        <f t="shared" si="7"/>
        <v>7</v>
      </c>
      <c r="AZ20" s="2">
        <f t="shared" si="7"/>
        <v>8</v>
      </c>
      <c r="BA20" s="2">
        <f t="shared" si="7"/>
        <v>9</v>
      </c>
      <c r="BD20" s="2">
        <f>BJ3+1</f>
        <v>8</v>
      </c>
      <c r="BE20" s="2">
        <f t="shared" ref="BE20:BJ20" si="8">BD20+1</f>
        <v>9</v>
      </c>
      <c r="BF20" s="2">
        <f t="shared" si="8"/>
        <v>10</v>
      </c>
      <c r="BG20" s="2">
        <f t="shared" si="8"/>
        <v>11</v>
      </c>
      <c r="BH20" s="2">
        <f t="shared" si="8"/>
        <v>12</v>
      </c>
      <c r="BI20" s="2">
        <f t="shared" si="8"/>
        <v>13</v>
      </c>
      <c r="BJ20" s="2">
        <f t="shared" si="8"/>
        <v>14</v>
      </c>
      <c r="BM20" s="2">
        <f>BS3+1</f>
        <v>5</v>
      </c>
      <c r="BN20" s="2">
        <f t="shared" ref="BN20:BS20" si="9">BM20+1</f>
        <v>6</v>
      </c>
      <c r="BO20" s="2">
        <f t="shared" si="9"/>
        <v>7</v>
      </c>
      <c r="BP20" s="2">
        <f t="shared" si="9"/>
        <v>8</v>
      </c>
      <c r="BQ20" s="2">
        <f t="shared" si="9"/>
        <v>9</v>
      </c>
      <c r="BR20" s="2">
        <f t="shared" si="9"/>
        <v>10</v>
      </c>
      <c r="BS20" s="2">
        <f t="shared" si="9"/>
        <v>11</v>
      </c>
      <c r="BV20" s="2">
        <f>CB3+1</f>
        <v>2</v>
      </c>
      <c r="BW20" s="2">
        <f t="shared" ref="BW20:CB20" si="10">BV20+1</f>
        <v>3</v>
      </c>
      <c r="BX20" s="2">
        <f t="shared" si="10"/>
        <v>4</v>
      </c>
      <c r="BY20" s="2">
        <f t="shared" si="10"/>
        <v>5</v>
      </c>
      <c r="BZ20" s="2">
        <f t="shared" si="10"/>
        <v>6</v>
      </c>
      <c r="CA20" s="2">
        <f t="shared" si="10"/>
        <v>7</v>
      </c>
      <c r="CB20" s="2">
        <f t="shared" si="10"/>
        <v>8</v>
      </c>
      <c r="CE20" s="2">
        <f>CK3+1</f>
        <v>7</v>
      </c>
      <c r="CF20" s="2">
        <f t="shared" ref="CF20:CK20" si="11">CE20+1</f>
        <v>8</v>
      </c>
      <c r="CG20" s="2">
        <f t="shared" si="11"/>
        <v>9</v>
      </c>
      <c r="CH20" s="2">
        <f t="shared" si="11"/>
        <v>10</v>
      </c>
      <c r="CI20" s="2">
        <f t="shared" si="11"/>
        <v>11</v>
      </c>
      <c r="CJ20" s="2">
        <f t="shared" si="11"/>
        <v>12</v>
      </c>
      <c r="CK20" s="2">
        <f t="shared" si="11"/>
        <v>13</v>
      </c>
      <c r="CN20" s="2">
        <f>CT3+1</f>
        <v>4</v>
      </c>
      <c r="CO20" s="2">
        <f t="shared" ref="CO20:CT20" si="12">CN20+1</f>
        <v>5</v>
      </c>
      <c r="CP20" s="2">
        <f t="shared" si="12"/>
        <v>6</v>
      </c>
      <c r="CQ20" s="2">
        <f t="shared" si="12"/>
        <v>7</v>
      </c>
      <c r="CR20" s="2">
        <f t="shared" si="12"/>
        <v>8</v>
      </c>
      <c r="CS20" s="2">
        <f t="shared" si="12"/>
        <v>9</v>
      </c>
      <c r="CT20" s="2">
        <f t="shared" si="12"/>
        <v>10</v>
      </c>
      <c r="CW20" s="2">
        <f>DC3+1</f>
        <v>2</v>
      </c>
      <c r="CX20" s="2">
        <f t="shared" ref="CX20:DC20" si="13">CW20+1</f>
        <v>3</v>
      </c>
      <c r="CY20" s="2">
        <f t="shared" si="13"/>
        <v>4</v>
      </c>
      <c r="CZ20" s="2">
        <f t="shared" si="13"/>
        <v>5</v>
      </c>
      <c r="DA20" s="2">
        <f t="shared" si="13"/>
        <v>6</v>
      </c>
      <c r="DB20" s="2">
        <f t="shared" si="13"/>
        <v>7</v>
      </c>
      <c r="DC20" s="2">
        <f t="shared" si="13"/>
        <v>8</v>
      </c>
    </row>
    <row r="21" spans="1:107" x14ac:dyDescent="0.35">
      <c r="A21" s="3">
        <v>8</v>
      </c>
      <c r="B21" s="4"/>
      <c r="C21" s="4"/>
      <c r="D21" s="4"/>
      <c r="E21" s="4"/>
      <c r="F21" s="4"/>
      <c r="G21" s="4"/>
      <c r="H21" s="4"/>
      <c r="J21" s="3">
        <v>8</v>
      </c>
      <c r="K21" s="4"/>
      <c r="L21" s="4"/>
      <c r="M21" s="4" t="s">
        <v>1988</v>
      </c>
      <c r="N21" s="4"/>
      <c r="O21" s="4" t="s">
        <v>1989</v>
      </c>
      <c r="P21" s="4"/>
      <c r="Q21" s="4" t="s">
        <v>1990</v>
      </c>
      <c r="S21" s="3">
        <v>8</v>
      </c>
      <c r="T21" s="4"/>
      <c r="U21" s="4"/>
      <c r="V21" s="4"/>
      <c r="W21" s="4"/>
      <c r="X21" s="4" t="s">
        <v>1991</v>
      </c>
      <c r="Y21" s="4"/>
      <c r="Z21" s="4"/>
      <c r="AB21" s="3">
        <v>8</v>
      </c>
      <c r="AC21" s="4"/>
      <c r="AD21" s="4"/>
      <c r="AE21" s="4"/>
      <c r="AF21" s="4"/>
      <c r="AG21" s="4"/>
      <c r="AH21" s="4"/>
      <c r="AI21" s="3"/>
      <c r="AK21" s="3">
        <v>8</v>
      </c>
      <c r="AL21" s="4"/>
      <c r="AM21" s="4" t="s">
        <v>1992</v>
      </c>
      <c r="AN21" s="4" t="s">
        <v>1993</v>
      </c>
      <c r="AO21" s="4" t="s">
        <v>1993</v>
      </c>
      <c r="AP21" s="4"/>
      <c r="AQ21" s="4"/>
      <c r="AR21" s="4"/>
      <c r="AT21" s="4">
        <v>8</v>
      </c>
      <c r="AU21" s="4" t="s">
        <v>1994</v>
      </c>
      <c r="AV21" s="4" t="s">
        <v>1995</v>
      </c>
      <c r="AW21" s="4" t="s">
        <v>1996</v>
      </c>
      <c r="AX21" s="4" t="s">
        <v>19</v>
      </c>
      <c r="AY21" s="4" t="s">
        <v>1997</v>
      </c>
      <c r="AZ21" s="4"/>
      <c r="BA21" s="4"/>
      <c r="BC21" s="4">
        <v>8</v>
      </c>
      <c r="BD21" s="4"/>
      <c r="BE21" s="4" t="s">
        <v>1998</v>
      </c>
      <c r="BF21" s="4"/>
      <c r="BG21" s="4" t="s">
        <v>19</v>
      </c>
      <c r="BH21" s="4"/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/>
      <c r="BX21" s="4"/>
      <c r="BY21" s="4" t="s">
        <v>19</v>
      </c>
      <c r="BZ21" s="4"/>
      <c r="CA21" s="4"/>
      <c r="CB21" s="4"/>
      <c r="CD21" s="4">
        <v>8</v>
      </c>
      <c r="CE21" s="4"/>
      <c r="CF21" s="4" t="s">
        <v>1999</v>
      </c>
      <c r="CG21" s="4" t="s">
        <v>2000</v>
      </c>
      <c r="CH21" s="4" t="s">
        <v>2001</v>
      </c>
      <c r="CI21" s="4"/>
      <c r="CJ21" s="4"/>
      <c r="CK21" s="4"/>
      <c r="CM21" s="4">
        <v>8</v>
      </c>
      <c r="CN21" s="4" t="s">
        <v>2002</v>
      </c>
      <c r="CO21" s="4"/>
      <c r="CP21" s="4" t="s">
        <v>2003</v>
      </c>
      <c r="CQ21" s="4" t="s">
        <v>19</v>
      </c>
      <c r="CR21" s="4"/>
      <c r="CS21" s="4"/>
      <c r="CT21" s="4"/>
      <c r="CV21" s="4">
        <v>8</v>
      </c>
      <c r="CW21" s="4"/>
      <c r="CX21" s="4"/>
      <c r="CY21" s="4"/>
      <c r="CZ21" s="4" t="s">
        <v>19</v>
      </c>
      <c r="DA21" s="4"/>
      <c r="DB21" s="4"/>
      <c r="DC21" s="4"/>
    </row>
    <row r="22" spans="1:107" x14ac:dyDescent="0.35">
      <c r="A22" s="2"/>
      <c r="B22" s="5"/>
      <c r="C22" s="5" t="s">
        <v>2004</v>
      </c>
      <c r="D22" s="5"/>
      <c r="E22" s="5"/>
      <c r="F22" s="5"/>
      <c r="G22" s="5"/>
      <c r="H22" s="5" t="s">
        <v>2005</v>
      </c>
      <c r="J22" s="2"/>
      <c r="K22" s="5"/>
      <c r="L22" s="5" t="s">
        <v>2006</v>
      </c>
      <c r="M22" s="5" t="s">
        <v>2007</v>
      </c>
      <c r="N22" s="5"/>
      <c r="O22" s="5" t="s">
        <v>2008</v>
      </c>
      <c r="P22" s="5"/>
      <c r="Q22" s="5" t="s">
        <v>2009</v>
      </c>
      <c r="S22" s="2"/>
      <c r="T22" s="5" t="s">
        <v>2010</v>
      </c>
      <c r="U22" s="5"/>
      <c r="V22" s="5"/>
      <c r="W22" s="5" t="s">
        <v>2011</v>
      </c>
      <c r="X22" s="5" t="s">
        <v>2012</v>
      </c>
      <c r="Y22" s="5"/>
      <c r="Z22" s="5"/>
      <c r="AB22" s="2"/>
      <c r="AC22" s="5"/>
      <c r="AD22" s="5"/>
      <c r="AE22" s="5"/>
      <c r="AF22" s="5" t="s">
        <v>2013</v>
      </c>
      <c r="AG22" s="5" t="s">
        <v>2014</v>
      </c>
      <c r="AH22" s="5" t="s">
        <v>2015</v>
      </c>
      <c r="AI22" s="5"/>
      <c r="AK22" s="2"/>
      <c r="AL22" s="5"/>
      <c r="AM22" s="5" t="s">
        <v>2016</v>
      </c>
      <c r="AN22" s="5"/>
      <c r="AO22" s="5" t="s">
        <v>1457</v>
      </c>
      <c r="AP22" s="5"/>
      <c r="AQ22" s="5"/>
      <c r="AR22" s="5"/>
      <c r="AT22" s="5"/>
      <c r="AU22" s="5" t="s">
        <v>2017</v>
      </c>
      <c r="AV22" s="5" t="s">
        <v>2018</v>
      </c>
      <c r="AW22" s="5"/>
      <c r="AX22" s="5"/>
      <c r="AY22" s="5" t="s">
        <v>2019</v>
      </c>
      <c r="AZ22" s="5" t="s">
        <v>2020</v>
      </c>
      <c r="BA22" s="5"/>
      <c r="BC22" s="5"/>
      <c r="BD22" s="5" t="s">
        <v>2021</v>
      </c>
      <c r="BE22" s="5" t="s">
        <v>2022</v>
      </c>
      <c r="BF22" s="5"/>
      <c r="BG22" s="5"/>
      <c r="BH22" s="5"/>
      <c r="BI22" s="5"/>
      <c r="BJ22" s="5" t="s">
        <v>2023</v>
      </c>
      <c r="BL22" s="5"/>
      <c r="BM22" s="5"/>
      <c r="BN22" s="5"/>
      <c r="BO22" s="5"/>
      <c r="BP22" s="5"/>
      <c r="BQ22" s="5"/>
      <c r="BR22" s="5"/>
      <c r="BS22" s="5"/>
      <c r="BU22" s="5"/>
      <c r="BV22" s="5"/>
      <c r="BW22" s="5"/>
      <c r="BX22" s="5"/>
      <c r="BY22" s="5" t="s">
        <v>2024</v>
      </c>
      <c r="BZ22" s="5" t="s">
        <v>2025</v>
      </c>
      <c r="CA22" s="5"/>
      <c r="CB22" s="5"/>
      <c r="CD22" s="5"/>
      <c r="CE22" s="5"/>
      <c r="CF22" s="5" t="s">
        <v>2026</v>
      </c>
      <c r="CG22" s="5" t="s">
        <v>2027</v>
      </c>
      <c r="CH22" s="5" t="s">
        <v>283</v>
      </c>
      <c r="CI22" s="5"/>
      <c r="CJ22" s="5"/>
      <c r="CK22" s="5"/>
      <c r="CM22" s="5"/>
      <c r="CN22" s="5" t="s">
        <v>283</v>
      </c>
      <c r="CO22" s="5"/>
      <c r="CP22" s="5" t="s">
        <v>346</v>
      </c>
      <c r="CQ22" s="5" t="s">
        <v>283</v>
      </c>
      <c r="CR22" s="5" t="s">
        <v>733</v>
      </c>
      <c r="CS22" s="7"/>
      <c r="CT22" s="7"/>
      <c r="CV22" s="5"/>
      <c r="CW22" s="5"/>
      <c r="CX22" s="5" t="s">
        <v>2028</v>
      </c>
      <c r="CY22" s="5" t="s">
        <v>2029</v>
      </c>
      <c r="CZ22" s="5" t="s">
        <v>2030</v>
      </c>
      <c r="DA22" s="5"/>
      <c r="DB22" s="5"/>
      <c r="DC22" s="5"/>
    </row>
    <row r="23" spans="1:107" x14ac:dyDescent="0.35">
      <c r="A23" s="3">
        <v>10</v>
      </c>
      <c r="B23" s="4"/>
      <c r="C23" s="4" t="s">
        <v>2031</v>
      </c>
      <c r="D23" s="4"/>
      <c r="E23" s="4" t="s">
        <v>2032</v>
      </c>
      <c r="F23" s="4"/>
      <c r="G23" s="4"/>
      <c r="H23" s="4" t="s">
        <v>2033</v>
      </c>
      <c r="J23" s="3">
        <v>10</v>
      </c>
      <c r="K23" s="4"/>
      <c r="L23" s="4"/>
      <c r="M23" s="4" t="s">
        <v>2034</v>
      </c>
      <c r="N23" s="4" t="s">
        <v>2035</v>
      </c>
      <c r="O23" s="4" t="s">
        <v>733</v>
      </c>
      <c r="P23" s="4" t="s">
        <v>2036</v>
      </c>
      <c r="Q23" s="4"/>
      <c r="S23" s="3">
        <v>10</v>
      </c>
      <c r="T23" s="4" t="s">
        <v>288</v>
      </c>
      <c r="U23" s="4"/>
      <c r="V23" s="4" t="s">
        <v>2037</v>
      </c>
      <c r="W23" s="4" t="s">
        <v>2038</v>
      </c>
      <c r="X23" s="4"/>
      <c r="Y23" s="4"/>
      <c r="Z23" s="4"/>
      <c r="AB23" s="3">
        <v>10</v>
      </c>
      <c r="AC23" s="4" t="s">
        <v>2039</v>
      </c>
      <c r="AD23" s="4"/>
      <c r="AE23" s="4"/>
      <c r="AF23" s="4" t="s">
        <v>2040</v>
      </c>
      <c r="AG23" s="4" t="s">
        <v>2041</v>
      </c>
      <c r="AH23" s="4" t="s">
        <v>2042</v>
      </c>
      <c r="AI23" s="4"/>
      <c r="AK23" s="3">
        <v>10</v>
      </c>
      <c r="AL23" s="4" t="s">
        <v>729</v>
      </c>
      <c r="AM23" s="4"/>
      <c r="AN23" s="4" t="s">
        <v>38</v>
      </c>
      <c r="AO23" s="4"/>
      <c r="AP23" s="4" t="s">
        <v>2043</v>
      </c>
      <c r="AQ23" s="4"/>
      <c r="AR23" s="4"/>
      <c r="AT23" s="4">
        <v>10</v>
      </c>
      <c r="AU23" s="4"/>
      <c r="AV23" s="4" t="s">
        <v>2044</v>
      </c>
      <c r="AW23" s="4"/>
      <c r="AX23" s="4"/>
      <c r="AY23" s="4" t="s">
        <v>38</v>
      </c>
      <c r="AZ23" s="4"/>
      <c r="BA23" s="4"/>
      <c r="BC23" s="4">
        <v>10</v>
      </c>
      <c r="BD23" s="4" t="s">
        <v>38</v>
      </c>
      <c r="BE23" s="4"/>
      <c r="BF23" s="4" t="s">
        <v>2045</v>
      </c>
      <c r="BG23" s="4" t="s">
        <v>2046</v>
      </c>
      <c r="BH23" s="4" t="s">
        <v>2047</v>
      </c>
      <c r="BI23" s="4" t="s">
        <v>2048</v>
      </c>
      <c r="BJ23" s="4" t="s">
        <v>2049</v>
      </c>
      <c r="BL23" s="4">
        <v>10</v>
      </c>
      <c r="BM23" s="4"/>
      <c r="BN23" s="4" t="s">
        <v>2050</v>
      </c>
      <c r="BO23" s="4" t="s">
        <v>2051</v>
      </c>
      <c r="BP23" s="4" t="s">
        <v>1104</v>
      </c>
      <c r="BQ23" s="4" t="s">
        <v>2052</v>
      </c>
      <c r="BR23" s="4" t="s">
        <v>2053</v>
      </c>
      <c r="BS23" s="4"/>
      <c r="BU23" s="4">
        <v>10</v>
      </c>
      <c r="BV23" s="4" t="s">
        <v>733</v>
      </c>
      <c r="BW23" s="4" t="s">
        <v>2054</v>
      </c>
      <c r="BX23" s="4" t="s">
        <v>729</v>
      </c>
      <c r="BY23" s="4"/>
      <c r="BZ23" s="4" t="s">
        <v>2055</v>
      </c>
      <c r="CA23" s="4" t="s">
        <v>2056</v>
      </c>
      <c r="CB23" s="4"/>
      <c r="CD23" s="4">
        <v>10</v>
      </c>
      <c r="CE23" s="4" t="s">
        <v>2057</v>
      </c>
      <c r="CF23" s="4" t="s">
        <v>2058</v>
      </c>
      <c r="CG23" s="4" t="s">
        <v>2059</v>
      </c>
      <c r="CH23" s="4" t="s">
        <v>2060</v>
      </c>
      <c r="CI23" s="4" t="s">
        <v>729</v>
      </c>
      <c r="CJ23" s="4" t="s">
        <v>1959</v>
      </c>
      <c r="CK23" s="4"/>
      <c r="CM23" s="4">
        <v>10</v>
      </c>
      <c r="CN23" s="4"/>
      <c r="CO23" s="4" t="s">
        <v>2061</v>
      </c>
      <c r="CP23" s="4" t="s">
        <v>38</v>
      </c>
      <c r="CQ23" s="4"/>
      <c r="CR23" s="4" t="s">
        <v>2062</v>
      </c>
      <c r="CS23" s="4"/>
      <c r="CT23" s="4"/>
      <c r="CV23" s="4">
        <v>10</v>
      </c>
      <c r="CW23" s="4" t="s">
        <v>2063</v>
      </c>
      <c r="CX23" s="4" t="s">
        <v>351</v>
      </c>
      <c r="CY23" s="4" t="s">
        <v>2064</v>
      </c>
      <c r="CZ23" s="4"/>
      <c r="DA23" s="4" t="s">
        <v>2065</v>
      </c>
      <c r="DB23" s="4" t="s">
        <v>2066</v>
      </c>
      <c r="DC23" s="4"/>
    </row>
    <row r="24" spans="1:107" x14ac:dyDescent="0.35">
      <c r="A24" s="6"/>
      <c r="B24" s="7"/>
      <c r="C24" s="7"/>
      <c r="D24" s="7"/>
      <c r="E24" s="7" t="s">
        <v>2067</v>
      </c>
      <c r="F24" s="7" t="s">
        <v>2068</v>
      </c>
      <c r="G24" s="7"/>
      <c r="H24" s="7"/>
      <c r="J24" s="6"/>
      <c r="K24" s="7" t="s">
        <v>379</v>
      </c>
      <c r="L24" s="7" t="s">
        <v>2069</v>
      </c>
      <c r="M24" s="7" t="s">
        <v>2070</v>
      </c>
      <c r="N24" s="7"/>
      <c r="O24" s="7" t="s">
        <v>1787</v>
      </c>
      <c r="P24" s="7"/>
      <c r="Q24" s="7" t="s">
        <v>2071</v>
      </c>
      <c r="S24" s="6"/>
      <c r="T24" s="7" t="s">
        <v>2072</v>
      </c>
      <c r="U24" s="7"/>
      <c r="V24" s="7" t="s">
        <v>2073</v>
      </c>
      <c r="W24" s="7"/>
      <c r="X24" s="7" t="s">
        <v>58</v>
      </c>
      <c r="Y24" s="7"/>
      <c r="Z24" s="7"/>
      <c r="AB24" s="6"/>
      <c r="AC24" s="7"/>
      <c r="AD24" s="7" t="s">
        <v>2074</v>
      </c>
      <c r="AE24" s="7"/>
      <c r="AF24" s="7"/>
      <c r="AG24" s="7" t="s">
        <v>2075</v>
      </c>
      <c r="AH24" s="7" t="s">
        <v>2076</v>
      </c>
      <c r="AI24" s="7" t="s">
        <v>2077</v>
      </c>
      <c r="AK24" s="6"/>
      <c r="AL24" s="7"/>
      <c r="AM24" s="7" t="s">
        <v>2078</v>
      </c>
      <c r="AN24" s="7"/>
      <c r="AO24" s="7"/>
      <c r="AP24" s="7" t="s">
        <v>2079</v>
      </c>
      <c r="AQ24" s="7"/>
      <c r="AR24" s="7"/>
      <c r="AT24" s="7"/>
      <c r="AU24" s="7" t="s">
        <v>1503</v>
      </c>
      <c r="AV24" s="7" t="s">
        <v>150</v>
      </c>
      <c r="AW24" s="7"/>
      <c r="AX24" s="7"/>
      <c r="AY24" s="7"/>
      <c r="AZ24" s="7" t="s">
        <v>2080</v>
      </c>
      <c r="BA24" s="7" t="s">
        <v>2081</v>
      </c>
      <c r="BC24" s="7"/>
      <c r="BD24" s="7" t="s">
        <v>2082</v>
      </c>
      <c r="BE24" s="7" t="s">
        <v>2083</v>
      </c>
      <c r="BF24" s="7"/>
      <c r="BG24" s="7"/>
      <c r="BH24" s="7" t="s">
        <v>2084</v>
      </c>
      <c r="BI24" s="7" t="s">
        <v>2085</v>
      </c>
      <c r="BJ24" s="7"/>
      <c r="BL24" s="7"/>
      <c r="BM24" s="7" t="s">
        <v>2086</v>
      </c>
      <c r="BN24" s="7" t="s">
        <v>1322</v>
      </c>
      <c r="BO24" s="7" t="s">
        <v>2087</v>
      </c>
      <c r="BP24" s="7"/>
      <c r="BQ24" s="7" t="s">
        <v>2088</v>
      </c>
      <c r="BR24" s="7"/>
      <c r="BS24" s="7"/>
      <c r="BU24" s="7"/>
      <c r="BV24" s="7" t="s">
        <v>2089</v>
      </c>
      <c r="BW24" s="7"/>
      <c r="BX24" s="7" t="s">
        <v>71</v>
      </c>
      <c r="BY24" s="7"/>
      <c r="BZ24" s="7" t="s">
        <v>2090</v>
      </c>
      <c r="CA24" s="7" t="s">
        <v>2091</v>
      </c>
      <c r="CB24" s="7" t="s">
        <v>1274</v>
      </c>
      <c r="CD24" s="7"/>
      <c r="CE24" s="7"/>
      <c r="CF24" s="7" t="s">
        <v>2092</v>
      </c>
      <c r="CG24" s="7" t="s">
        <v>2093</v>
      </c>
      <c r="CH24" s="7" t="s">
        <v>2094</v>
      </c>
      <c r="CI24" s="7" t="s">
        <v>2095</v>
      </c>
      <c r="CJ24" s="7" t="s">
        <v>2096</v>
      </c>
      <c r="CK24" s="7"/>
      <c r="CM24" s="7"/>
      <c r="CN24" s="7"/>
      <c r="CO24" s="7" t="s">
        <v>2097</v>
      </c>
      <c r="CP24" s="7"/>
      <c r="CQ24" s="7" t="s">
        <v>2098</v>
      </c>
      <c r="CR24" s="7" t="s">
        <v>38</v>
      </c>
      <c r="CS24" s="7"/>
      <c r="CT24" s="7"/>
      <c r="CV24" s="7"/>
      <c r="CW24" s="7" t="s">
        <v>38</v>
      </c>
      <c r="CX24" s="7"/>
      <c r="CY24" s="7" t="s">
        <v>2099</v>
      </c>
      <c r="CZ24" s="7"/>
      <c r="DA24" s="7" t="s">
        <v>735</v>
      </c>
      <c r="DB24" s="7" t="s">
        <v>38</v>
      </c>
      <c r="DC24" s="7"/>
    </row>
    <row r="25" spans="1:107" x14ac:dyDescent="0.35">
      <c r="A25" s="2">
        <v>12</v>
      </c>
      <c r="B25" s="5" t="s">
        <v>379</v>
      </c>
      <c r="C25" s="5" t="s">
        <v>89</v>
      </c>
      <c r="D25" s="5" t="s">
        <v>2100</v>
      </c>
      <c r="E25" s="5"/>
      <c r="F25" s="5" t="s">
        <v>2101</v>
      </c>
      <c r="G25" s="5" t="s">
        <v>2102</v>
      </c>
      <c r="H25" s="5" t="s">
        <v>2103</v>
      </c>
      <c r="J25" s="2">
        <v>12</v>
      </c>
      <c r="K25" s="5" t="s">
        <v>2104</v>
      </c>
      <c r="L25" s="5" t="s">
        <v>89</v>
      </c>
      <c r="M25" s="5"/>
      <c r="N25" s="5"/>
      <c r="O25" s="5" t="s">
        <v>2105</v>
      </c>
      <c r="P25" s="5" t="s">
        <v>2106</v>
      </c>
      <c r="Q25" s="5" t="s">
        <v>2107</v>
      </c>
      <c r="S25" s="2">
        <v>12</v>
      </c>
      <c r="T25" s="5" t="s">
        <v>2108</v>
      </c>
      <c r="U25" s="5" t="s">
        <v>89</v>
      </c>
      <c r="V25" s="5"/>
      <c r="W25" s="5" t="s">
        <v>2109</v>
      </c>
      <c r="X25" s="5" t="s">
        <v>2110</v>
      </c>
      <c r="Y25" s="5" t="s">
        <v>2111</v>
      </c>
      <c r="Z25" s="5" t="s">
        <v>2111</v>
      </c>
      <c r="AB25" s="2">
        <v>12</v>
      </c>
      <c r="AC25" s="5"/>
      <c r="AD25" s="5" t="s">
        <v>89</v>
      </c>
      <c r="AE25" s="5"/>
      <c r="AF25" s="5" t="s">
        <v>2112</v>
      </c>
      <c r="AG25" s="5" t="s">
        <v>2113</v>
      </c>
      <c r="AH25" s="5"/>
      <c r="AI25" s="5"/>
      <c r="AK25" s="2">
        <v>12</v>
      </c>
      <c r="AL25" s="5" t="s">
        <v>379</v>
      </c>
      <c r="AM25" s="5" t="s">
        <v>89</v>
      </c>
      <c r="AN25" s="5"/>
      <c r="AO25" s="5" t="s">
        <v>2114</v>
      </c>
      <c r="AP25" s="5" t="s">
        <v>2115</v>
      </c>
      <c r="AQ25" s="5" t="s">
        <v>396</v>
      </c>
      <c r="AR25" s="5"/>
      <c r="AT25" s="5">
        <v>12</v>
      </c>
      <c r="AU25" s="5" t="s">
        <v>379</v>
      </c>
      <c r="AV25" s="5" t="s">
        <v>794</v>
      </c>
      <c r="AW25" s="5" t="s">
        <v>2111</v>
      </c>
      <c r="AX25" s="5" t="s">
        <v>2111</v>
      </c>
      <c r="AY25" s="5" t="s">
        <v>2116</v>
      </c>
      <c r="AZ25" s="5" t="s">
        <v>2117</v>
      </c>
      <c r="BA25" s="5"/>
      <c r="BC25" s="5">
        <v>12</v>
      </c>
      <c r="BD25" s="5"/>
      <c r="BE25" s="5" t="s">
        <v>89</v>
      </c>
      <c r="BF25" s="5"/>
      <c r="BG25" s="5"/>
      <c r="BH25" s="5" t="s">
        <v>2118</v>
      </c>
      <c r="BI25" s="5" t="s">
        <v>2119</v>
      </c>
      <c r="BJ25" s="5"/>
      <c r="BL25" s="5">
        <v>12</v>
      </c>
      <c r="BM25" s="5" t="s">
        <v>1371</v>
      </c>
      <c r="BN25" s="5" t="s">
        <v>2120</v>
      </c>
      <c r="BO25" s="5" t="s">
        <v>2121</v>
      </c>
      <c r="BP25" s="5" t="s">
        <v>2122</v>
      </c>
      <c r="BQ25" s="5" t="s">
        <v>2123</v>
      </c>
      <c r="BR25" s="5" t="s">
        <v>2121</v>
      </c>
      <c r="BS25" s="5" t="s">
        <v>2124</v>
      </c>
      <c r="BU25" s="5">
        <v>12</v>
      </c>
      <c r="BV25" s="5"/>
      <c r="BW25" s="5" t="s">
        <v>89</v>
      </c>
      <c r="BX25" s="5"/>
      <c r="BY25" s="5"/>
      <c r="BZ25" s="5"/>
      <c r="CA25" s="5" t="s">
        <v>2125</v>
      </c>
      <c r="CB25" s="5"/>
      <c r="CD25" s="5">
        <v>12</v>
      </c>
      <c r="CE25" s="5" t="s">
        <v>379</v>
      </c>
      <c r="CF25" s="5" t="s">
        <v>89</v>
      </c>
      <c r="CG25" s="5"/>
      <c r="CH25" s="5"/>
      <c r="CI25" s="5"/>
      <c r="CJ25" s="5"/>
      <c r="CK25" s="5"/>
      <c r="CM25" s="5">
        <v>12</v>
      </c>
      <c r="CN25" s="5" t="s">
        <v>379</v>
      </c>
      <c r="CO25" s="5"/>
      <c r="CP25" s="5"/>
      <c r="CQ25" s="5"/>
      <c r="CR25" s="5" t="s">
        <v>2126</v>
      </c>
      <c r="CS25" s="5"/>
      <c r="CT25" s="5" t="s">
        <v>2127</v>
      </c>
      <c r="CV25" s="5">
        <v>12</v>
      </c>
      <c r="CW25" s="5" t="s">
        <v>379</v>
      </c>
      <c r="CX25" s="5" t="s">
        <v>89</v>
      </c>
      <c r="CY25" s="5"/>
      <c r="CZ25" s="5"/>
      <c r="DA25" s="5"/>
      <c r="DB25" s="5"/>
      <c r="DC25" s="5"/>
    </row>
    <row r="26" spans="1:107" x14ac:dyDescent="0.35">
      <c r="A26" s="2"/>
      <c r="B26" s="5" t="s">
        <v>2128</v>
      </c>
      <c r="C26" s="5" t="s">
        <v>2129</v>
      </c>
      <c r="D26" s="5"/>
      <c r="E26" s="5"/>
      <c r="F26" s="5"/>
      <c r="G26" s="5" t="s">
        <v>2130</v>
      </c>
      <c r="H26" s="5" t="s">
        <v>2131</v>
      </c>
      <c r="J26" s="2"/>
      <c r="K26" s="5" t="s">
        <v>2132</v>
      </c>
      <c r="L26" s="5" t="s">
        <v>2133</v>
      </c>
      <c r="M26" s="5" t="s">
        <v>38</v>
      </c>
      <c r="N26" s="5"/>
      <c r="O26" s="5" t="s">
        <v>869</v>
      </c>
      <c r="P26" s="5" t="s">
        <v>2134</v>
      </c>
      <c r="Q26" s="5"/>
      <c r="S26" s="2"/>
      <c r="T26" s="5"/>
      <c r="U26" s="5" t="s">
        <v>2135</v>
      </c>
      <c r="V26" s="5"/>
      <c r="W26" s="5" t="s">
        <v>2136</v>
      </c>
      <c r="X26" s="5"/>
      <c r="Y26" s="5" t="s">
        <v>1997</v>
      </c>
      <c r="Z26" s="5" t="s">
        <v>1973</v>
      </c>
      <c r="AB26" s="2"/>
      <c r="AC26" s="5" t="s">
        <v>2137</v>
      </c>
      <c r="AD26" s="5" t="s">
        <v>2138</v>
      </c>
      <c r="AE26" s="5" t="s">
        <v>1796</v>
      </c>
      <c r="AF26" s="5" t="s">
        <v>102</v>
      </c>
      <c r="AG26" s="5"/>
      <c r="AH26" s="5" t="s">
        <v>75</v>
      </c>
      <c r="AI26" s="5" t="s">
        <v>2139</v>
      </c>
      <c r="AK26" s="2"/>
      <c r="AL26" s="5" t="s">
        <v>2140</v>
      </c>
      <c r="AM26" s="5"/>
      <c r="AN26" s="5" t="s">
        <v>1796</v>
      </c>
      <c r="AO26" s="5" t="s">
        <v>2141</v>
      </c>
      <c r="AP26" s="5" t="s">
        <v>2142</v>
      </c>
      <c r="AQ26" s="5" t="s">
        <v>430</v>
      </c>
      <c r="AR26" s="5"/>
      <c r="AT26" s="5"/>
      <c r="AU26" s="5" t="s">
        <v>38</v>
      </c>
      <c r="AV26" s="5" t="s">
        <v>2143</v>
      </c>
      <c r="AW26" s="5" t="s">
        <v>2144</v>
      </c>
      <c r="AX26" s="5" t="s">
        <v>2145</v>
      </c>
      <c r="AY26" s="5" t="s">
        <v>1796</v>
      </c>
      <c r="AZ26" s="5" t="s">
        <v>1533</v>
      </c>
      <c r="BA26" s="5"/>
      <c r="BC26" s="5"/>
      <c r="BD26" s="5"/>
      <c r="BE26" s="5" t="s">
        <v>2146</v>
      </c>
      <c r="BF26" s="5"/>
      <c r="BG26" s="5"/>
      <c r="BH26" s="5"/>
      <c r="BI26" s="5" t="s">
        <v>2147</v>
      </c>
      <c r="BJ26" s="5"/>
      <c r="BL26" s="5"/>
      <c r="BM26" s="5" t="s">
        <v>2122</v>
      </c>
      <c r="BN26" s="5" t="s">
        <v>2122</v>
      </c>
      <c r="BO26" s="5" t="s">
        <v>1303</v>
      </c>
      <c r="BP26" s="5"/>
      <c r="BQ26" s="5" t="s">
        <v>2148</v>
      </c>
      <c r="BR26" s="5" t="s">
        <v>1303</v>
      </c>
      <c r="BS26" s="5" t="s">
        <v>2149</v>
      </c>
      <c r="BU26" s="5"/>
      <c r="BV26" s="5"/>
      <c r="BW26" s="5"/>
      <c r="BX26" s="5"/>
      <c r="BY26" s="5"/>
      <c r="BZ26" s="5"/>
      <c r="CA26" s="5" t="s">
        <v>2150</v>
      </c>
      <c r="CB26" s="5"/>
      <c r="CD26" s="5"/>
      <c r="CE26" s="5"/>
      <c r="CF26" s="5"/>
      <c r="CG26" s="5"/>
      <c r="CH26" s="5"/>
      <c r="CI26" s="5" t="s">
        <v>2151</v>
      </c>
      <c r="CJ26" s="5"/>
      <c r="CK26" s="5"/>
      <c r="CM26" s="5"/>
      <c r="CN26" s="5" t="s">
        <v>794</v>
      </c>
      <c r="CO26" s="5" t="s">
        <v>794</v>
      </c>
      <c r="CP26" s="5" t="s">
        <v>2152</v>
      </c>
      <c r="CQ26" s="5" t="s">
        <v>2153</v>
      </c>
      <c r="CR26" s="5" t="s">
        <v>2154</v>
      </c>
      <c r="CS26" s="5" t="s">
        <v>399</v>
      </c>
      <c r="CT26" s="5" t="s">
        <v>2155</v>
      </c>
      <c r="CV26" s="5"/>
      <c r="CW26" s="5"/>
      <c r="CX26" s="5"/>
      <c r="CY26" s="5" t="s">
        <v>411</v>
      </c>
      <c r="CZ26" s="5"/>
      <c r="DA26" s="5"/>
      <c r="DB26" s="5"/>
      <c r="DC26" s="5"/>
    </row>
    <row r="27" spans="1:107" x14ac:dyDescent="0.35">
      <c r="A27" s="3">
        <v>14</v>
      </c>
      <c r="B27" s="4" t="s">
        <v>825</v>
      </c>
      <c r="C27" s="4"/>
      <c r="D27" s="4"/>
      <c r="E27" s="4" t="s">
        <v>65</v>
      </c>
      <c r="F27" s="4" t="s">
        <v>2156</v>
      </c>
      <c r="G27" s="4" t="s">
        <v>1997</v>
      </c>
      <c r="H27" s="4" t="s">
        <v>2157</v>
      </c>
      <c r="J27" s="3">
        <v>14</v>
      </c>
      <c r="K27" s="4" t="s">
        <v>2158</v>
      </c>
      <c r="L27" s="4"/>
      <c r="M27" s="4"/>
      <c r="N27" s="4" t="s">
        <v>2159</v>
      </c>
      <c r="O27" s="4"/>
      <c r="P27" s="4" t="s">
        <v>2160</v>
      </c>
      <c r="Q27" s="4" t="s">
        <v>2161</v>
      </c>
      <c r="S27" s="3">
        <v>14</v>
      </c>
      <c r="T27" s="4" t="s">
        <v>38</v>
      </c>
      <c r="U27" s="4"/>
      <c r="V27" s="4"/>
      <c r="W27" s="4" t="s">
        <v>2162</v>
      </c>
      <c r="X27" s="4" t="s">
        <v>2163</v>
      </c>
      <c r="Y27" s="4" t="s">
        <v>2164</v>
      </c>
      <c r="Z27" s="4"/>
      <c r="AB27" s="3">
        <v>14</v>
      </c>
      <c r="AC27" s="4" t="s">
        <v>1997</v>
      </c>
      <c r="AD27" s="4"/>
      <c r="AE27" s="4" t="s">
        <v>38</v>
      </c>
      <c r="AF27" s="4" t="s">
        <v>2040</v>
      </c>
      <c r="AG27" s="4"/>
      <c r="AH27" s="4" t="s">
        <v>2165</v>
      </c>
      <c r="AI27" s="4"/>
      <c r="AK27" s="3">
        <v>14</v>
      </c>
      <c r="AL27" s="4"/>
      <c r="AM27" s="4"/>
      <c r="AN27" s="4"/>
      <c r="AO27" s="4" t="s">
        <v>2166</v>
      </c>
      <c r="AP27" s="4" t="s">
        <v>1365</v>
      </c>
      <c r="AQ27" s="4"/>
      <c r="AR27" s="4"/>
      <c r="AT27" s="4">
        <v>14</v>
      </c>
      <c r="AU27" s="4" t="s">
        <v>2167</v>
      </c>
      <c r="AV27" s="4" t="s">
        <v>2168</v>
      </c>
      <c r="AW27" s="4" t="s">
        <v>2169</v>
      </c>
      <c r="AX27" s="4" t="s">
        <v>2170</v>
      </c>
      <c r="AY27" s="4" t="s">
        <v>2171</v>
      </c>
      <c r="AZ27" s="4"/>
      <c r="BA27" s="4" t="s">
        <v>2172</v>
      </c>
      <c r="BC27" s="4">
        <v>14</v>
      </c>
      <c r="BD27" s="4" t="s">
        <v>2173</v>
      </c>
      <c r="BE27" s="4" t="s">
        <v>2174</v>
      </c>
      <c r="BF27" s="4" t="s">
        <v>2175</v>
      </c>
      <c r="BG27" s="4" t="s">
        <v>2176</v>
      </c>
      <c r="BH27" s="4"/>
      <c r="BI27" s="4" t="s">
        <v>2177</v>
      </c>
      <c r="BJ27" s="4" t="s">
        <v>2177</v>
      </c>
      <c r="BL27" s="4">
        <v>14</v>
      </c>
      <c r="BM27" s="4"/>
      <c r="BN27" s="4" t="s">
        <v>2178</v>
      </c>
      <c r="BO27" s="4"/>
      <c r="BP27" s="4" t="s">
        <v>2179</v>
      </c>
      <c r="BQ27" s="4" t="s">
        <v>2180</v>
      </c>
      <c r="BR27" s="4" t="s">
        <v>2181</v>
      </c>
      <c r="BS27" s="4"/>
      <c r="BU27" s="4">
        <v>14</v>
      </c>
      <c r="BV27" s="4" t="s">
        <v>2182</v>
      </c>
      <c r="BW27" s="4" t="s">
        <v>2158</v>
      </c>
      <c r="BX27" s="4"/>
      <c r="BY27" s="4"/>
      <c r="BZ27" s="4"/>
      <c r="CA27" s="4"/>
      <c r="CB27" s="4"/>
      <c r="CD27" s="4">
        <v>14</v>
      </c>
      <c r="CE27" s="4" t="s">
        <v>2183</v>
      </c>
      <c r="CF27" s="4" t="s">
        <v>2184</v>
      </c>
      <c r="CG27" s="4" t="s">
        <v>1822</v>
      </c>
      <c r="CH27" s="4" t="s">
        <v>2185</v>
      </c>
      <c r="CI27" s="4"/>
      <c r="CJ27" s="4" t="s">
        <v>2186</v>
      </c>
      <c r="CK27" s="4" t="s">
        <v>2187</v>
      </c>
      <c r="CM27" s="4">
        <v>14</v>
      </c>
      <c r="CN27" s="4"/>
      <c r="CO27" s="4" t="s">
        <v>2188</v>
      </c>
      <c r="CP27" s="4" t="s">
        <v>2189</v>
      </c>
      <c r="CQ27" s="4" t="s">
        <v>2190</v>
      </c>
      <c r="CR27" s="4" t="s">
        <v>471</v>
      </c>
      <c r="CS27" s="4" t="s">
        <v>430</v>
      </c>
      <c r="CT27" s="4"/>
      <c r="CV27" s="4">
        <v>14</v>
      </c>
      <c r="CW27" s="4" t="s">
        <v>1559</v>
      </c>
      <c r="CX27" s="4"/>
      <c r="CY27" s="4" t="s">
        <v>38</v>
      </c>
      <c r="CZ27" s="4" t="s">
        <v>2191</v>
      </c>
      <c r="DA27" s="4" t="s">
        <v>471</v>
      </c>
      <c r="DB27" s="4" t="s">
        <v>2192</v>
      </c>
      <c r="DC27" s="4" t="s">
        <v>1877</v>
      </c>
    </row>
    <row r="28" spans="1:107" x14ac:dyDescent="0.35">
      <c r="A28" s="6"/>
      <c r="B28" s="7" t="s">
        <v>2193</v>
      </c>
      <c r="C28" s="7" t="s">
        <v>2194</v>
      </c>
      <c r="D28" s="7" t="s">
        <v>38</v>
      </c>
      <c r="E28" s="7"/>
      <c r="F28" s="7" t="s">
        <v>2195</v>
      </c>
      <c r="G28" s="7" t="s">
        <v>2196</v>
      </c>
      <c r="H28" s="7"/>
      <c r="J28" s="6"/>
      <c r="K28" s="7" t="s">
        <v>2197</v>
      </c>
      <c r="L28" s="7"/>
      <c r="M28" s="7"/>
      <c r="N28" s="7" t="s">
        <v>2198</v>
      </c>
      <c r="O28" s="7" t="s">
        <v>2199</v>
      </c>
      <c r="P28" s="7" t="s">
        <v>2200</v>
      </c>
      <c r="Q28" s="7" t="s">
        <v>2117</v>
      </c>
      <c r="S28" s="6"/>
      <c r="T28" s="7" t="s">
        <v>2201</v>
      </c>
      <c r="U28" s="7"/>
      <c r="V28" s="7" t="s">
        <v>2202</v>
      </c>
      <c r="W28" s="7" t="s">
        <v>2203</v>
      </c>
      <c r="X28" s="7" t="s">
        <v>147</v>
      </c>
      <c r="Y28" s="7" t="s">
        <v>185</v>
      </c>
      <c r="Z28" s="7" t="s">
        <v>2204</v>
      </c>
      <c r="AB28" s="6"/>
      <c r="AC28" s="7" t="s">
        <v>2205</v>
      </c>
      <c r="AD28" s="7"/>
      <c r="AE28" s="7" t="s">
        <v>2206</v>
      </c>
      <c r="AF28" s="7" t="s">
        <v>2207</v>
      </c>
      <c r="AG28" s="7" t="s">
        <v>2208</v>
      </c>
      <c r="AH28" s="7" t="s">
        <v>2209</v>
      </c>
      <c r="AI28" s="7" t="s">
        <v>2210</v>
      </c>
      <c r="AK28" s="6"/>
      <c r="AL28" s="7" t="s">
        <v>2211</v>
      </c>
      <c r="AM28" s="7" t="s">
        <v>2212</v>
      </c>
      <c r="AN28" s="7" t="s">
        <v>2213</v>
      </c>
      <c r="AO28" s="7" t="s">
        <v>2214</v>
      </c>
      <c r="AP28" s="7"/>
      <c r="AQ28" s="7" t="s">
        <v>2215</v>
      </c>
      <c r="AR28" s="7" t="s">
        <v>2216</v>
      </c>
      <c r="AT28" s="7"/>
      <c r="AU28" s="7"/>
      <c r="AV28" s="7" t="s">
        <v>2217</v>
      </c>
      <c r="AW28" s="7" t="s">
        <v>2218</v>
      </c>
      <c r="AX28" s="7" t="s">
        <v>2219</v>
      </c>
      <c r="AY28" s="7" t="s">
        <v>2220</v>
      </c>
      <c r="AZ28" s="7"/>
      <c r="BA28" s="7" t="s">
        <v>2221</v>
      </c>
      <c r="BC28" s="7"/>
      <c r="BD28" s="7" t="s">
        <v>2222</v>
      </c>
      <c r="BE28" s="7" t="s">
        <v>2223</v>
      </c>
      <c r="BF28" s="7" t="s">
        <v>2224</v>
      </c>
      <c r="BG28" s="7" t="s">
        <v>2225</v>
      </c>
      <c r="BH28" s="7" t="s">
        <v>2226</v>
      </c>
      <c r="BI28" s="7"/>
      <c r="BJ28" s="7" t="s">
        <v>2227</v>
      </c>
      <c r="BL28" s="7"/>
      <c r="BM28" s="7" t="s">
        <v>2228</v>
      </c>
      <c r="BN28" s="7" t="s">
        <v>2229</v>
      </c>
      <c r="BO28" s="7" t="s">
        <v>2230</v>
      </c>
      <c r="BP28" s="7" t="s">
        <v>2231</v>
      </c>
      <c r="BQ28" s="7"/>
      <c r="BR28" s="7" t="s">
        <v>2232</v>
      </c>
      <c r="BS28" s="7" t="s">
        <v>2233</v>
      </c>
      <c r="BU28" s="7"/>
      <c r="BV28" s="7" t="s">
        <v>333</v>
      </c>
      <c r="BW28" s="7" t="s">
        <v>349</v>
      </c>
      <c r="BX28" s="7"/>
      <c r="BY28" s="7"/>
      <c r="BZ28" s="7"/>
      <c r="CA28" s="7"/>
      <c r="CB28" s="7" t="s">
        <v>130</v>
      </c>
      <c r="CD28" s="7"/>
      <c r="CE28" s="7" t="s">
        <v>38</v>
      </c>
      <c r="CF28" s="7" t="s">
        <v>2234</v>
      </c>
      <c r="CG28" s="7" t="s">
        <v>2235</v>
      </c>
      <c r="CH28" s="7" t="s">
        <v>38</v>
      </c>
      <c r="CI28" s="7"/>
      <c r="CJ28" s="7" t="s">
        <v>2236</v>
      </c>
      <c r="CK28" s="7" t="s">
        <v>2237</v>
      </c>
      <c r="CM28" s="7"/>
      <c r="CN28" s="7"/>
      <c r="CO28" s="7" t="s">
        <v>150</v>
      </c>
      <c r="CP28" s="7" t="s">
        <v>2238</v>
      </c>
      <c r="CQ28" s="7" t="s">
        <v>150</v>
      </c>
      <c r="CR28" s="7" t="s">
        <v>892</v>
      </c>
      <c r="CS28" s="7"/>
      <c r="CT28" s="7" t="s">
        <v>1956</v>
      </c>
      <c r="CV28" s="7"/>
      <c r="CW28" s="7" t="s">
        <v>2239</v>
      </c>
      <c r="CX28" s="7" t="s">
        <v>2240</v>
      </c>
      <c r="CY28" s="7" t="s">
        <v>2241</v>
      </c>
      <c r="CZ28" s="7" t="s">
        <v>2242</v>
      </c>
      <c r="DA28" s="7" t="s">
        <v>2243</v>
      </c>
      <c r="DB28" s="7" t="s">
        <v>2244</v>
      </c>
      <c r="DC28" s="7" t="s">
        <v>130</v>
      </c>
    </row>
    <row r="29" spans="1:107" x14ac:dyDescent="0.35">
      <c r="A29" s="2">
        <v>16</v>
      </c>
      <c r="B29" s="5" t="s">
        <v>2245</v>
      </c>
      <c r="C29" s="5"/>
      <c r="D29" s="5"/>
      <c r="E29" s="5" t="s">
        <v>2246</v>
      </c>
      <c r="F29" s="5" t="s">
        <v>65</v>
      </c>
      <c r="G29" s="5" t="s">
        <v>2247</v>
      </c>
      <c r="H29" s="5"/>
      <c r="J29" s="2">
        <v>16</v>
      </c>
      <c r="K29" s="5" t="s">
        <v>2248</v>
      </c>
      <c r="L29" s="5"/>
      <c r="M29" s="5" t="s">
        <v>2249</v>
      </c>
      <c r="N29" s="5" t="s">
        <v>136</v>
      </c>
      <c r="O29" s="5"/>
      <c r="P29" s="5" t="s">
        <v>2250</v>
      </c>
      <c r="Q29" s="5"/>
      <c r="S29" s="2">
        <v>16</v>
      </c>
      <c r="T29" s="5" t="s">
        <v>2251</v>
      </c>
      <c r="U29" s="5" t="s">
        <v>2252</v>
      </c>
      <c r="V29" s="5" t="s">
        <v>2253</v>
      </c>
      <c r="W29" s="5" t="s">
        <v>2254</v>
      </c>
      <c r="X29" s="5" t="s">
        <v>2255</v>
      </c>
      <c r="Y29" s="5" t="s">
        <v>2256</v>
      </c>
      <c r="Z29" s="5" t="s">
        <v>130</v>
      </c>
      <c r="AB29" s="2">
        <v>16</v>
      </c>
      <c r="AC29" s="5" t="s">
        <v>2257</v>
      </c>
      <c r="AD29" s="5" t="s">
        <v>2258</v>
      </c>
      <c r="AE29" s="5" t="s">
        <v>2259</v>
      </c>
      <c r="AF29" s="5"/>
      <c r="AG29" s="5" t="s">
        <v>2260</v>
      </c>
      <c r="AH29" s="5" t="s">
        <v>2261</v>
      </c>
      <c r="AI29" s="5"/>
      <c r="AK29" s="2">
        <v>16</v>
      </c>
      <c r="AL29" s="5" t="s">
        <v>2262</v>
      </c>
      <c r="AM29" s="5" t="s">
        <v>2263</v>
      </c>
      <c r="AN29" s="5" t="s">
        <v>2264</v>
      </c>
      <c r="AO29" s="5"/>
      <c r="AP29" s="5" t="s">
        <v>2265</v>
      </c>
      <c r="AQ29" s="5" t="s">
        <v>2266</v>
      </c>
      <c r="AR29" s="5" t="s">
        <v>2267</v>
      </c>
      <c r="AT29" s="5">
        <v>16</v>
      </c>
      <c r="AU29" s="5"/>
      <c r="AV29" s="5"/>
      <c r="AW29" s="5" t="s">
        <v>2268</v>
      </c>
      <c r="AX29" s="5" t="s">
        <v>2269</v>
      </c>
      <c r="AY29" s="5" t="s">
        <v>2270</v>
      </c>
      <c r="AZ29" s="5" t="s">
        <v>2271</v>
      </c>
      <c r="BA29" s="5" t="s">
        <v>2272</v>
      </c>
      <c r="BB29" s="1"/>
      <c r="BC29" s="5">
        <v>16</v>
      </c>
      <c r="BD29" s="5"/>
      <c r="BE29" s="5" t="s">
        <v>2273</v>
      </c>
      <c r="BF29" s="5" t="s">
        <v>2274</v>
      </c>
      <c r="BG29" s="5" t="s">
        <v>2275</v>
      </c>
      <c r="BH29" s="5"/>
      <c r="BI29" s="5"/>
      <c r="BJ29" s="5" t="s">
        <v>2276</v>
      </c>
      <c r="BL29" s="5">
        <v>16</v>
      </c>
      <c r="BM29" s="5" t="s">
        <v>1322</v>
      </c>
      <c r="BN29" s="5" t="s">
        <v>2277</v>
      </c>
      <c r="BO29" s="5" t="s">
        <v>2278</v>
      </c>
      <c r="BP29" s="5"/>
      <c r="BQ29" s="5"/>
      <c r="BR29" s="5" t="s">
        <v>2279</v>
      </c>
      <c r="BS29" s="5"/>
      <c r="BU29" s="5">
        <v>16</v>
      </c>
      <c r="BV29" s="5" t="s">
        <v>2280</v>
      </c>
      <c r="BW29" s="5" t="s">
        <v>2281</v>
      </c>
      <c r="BX29" s="5" t="s">
        <v>38</v>
      </c>
      <c r="BY29" s="5" t="s">
        <v>2282</v>
      </c>
      <c r="BZ29" s="5" t="s">
        <v>2283</v>
      </c>
      <c r="CA29" s="5" t="s">
        <v>2284</v>
      </c>
      <c r="CB29" s="5" t="s">
        <v>2285</v>
      </c>
      <c r="CD29" s="5">
        <v>16</v>
      </c>
      <c r="CE29" s="5"/>
      <c r="CF29" s="5" t="s">
        <v>2286</v>
      </c>
      <c r="CG29" s="5" t="s">
        <v>2287</v>
      </c>
      <c r="CH29" s="5" t="s">
        <v>2288</v>
      </c>
      <c r="CI29" s="5" t="s">
        <v>2289</v>
      </c>
      <c r="CJ29" s="5" t="s">
        <v>2290</v>
      </c>
      <c r="CK29" s="5" t="s">
        <v>137</v>
      </c>
      <c r="CM29" s="5">
        <v>16</v>
      </c>
      <c r="CN29" s="5"/>
      <c r="CO29" s="5" t="s">
        <v>168</v>
      </c>
      <c r="CP29" s="5" t="s">
        <v>150</v>
      </c>
      <c r="CQ29" s="5" t="s">
        <v>1758</v>
      </c>
      <c r="CR29" s="5" t="s">
        <v>2291</v>
      </c>
      <c r="CS29" s="5" t="s">
        <v>2292</v>
      </c>
      <c r="CT29" s="5" t="s">
        <v>137</v>
      </c>
      <c r="CV29" s="5">
        <v>16</v>
      </c>
      <c r="CW29" s="5" t="s">
        <v>2293</v>
      </c>
      <c r="CX29" s="5" t="s">
        <v>2294</v>
      </c>
      <c r="CY29" s="5" t="s">
        <v>2295</v>
      </c>
      <c r="CZ29" s="5" t="s">
        <v>2296</v>
      </c>
      <c r="DA29" s="5" t="s">
        <v>2297</v>
      </c>
      <c r="DB29" s="5"/>
      <c r="DC29" s="5" t="s">
        <v>500</v>
      </c>
    </row>
    <row r="30" spans="1:107" x14ac:dyDescent="0.35">
      <c r="A30" s="2"/>
      <c r="B30" s="5" t="s">
        <v>2298</v>
      </c>
      <c r="C30" s="5" t="s">
        <v>2299</v>
      </c>
      <c r="D30" s="5" t="s">
        <v>2300</v>
      </c>
      <c r="E30" s="5" t="s">
        <v>2301</v>
      </c>
      <c r="F30" s="5"/>
      <c r="G30" s="5" t="s">
        <v>2302</v>
      </c>
      <c r="H30" s="5"/>
      <c r="J30" s="2"/>
      <c r="K30" s="5"/>
      <c r="L30" s="5" t="s">
        <v>2303</v>
      </c>
      <c r="M30" s="5" t="s">
        <v>2304</v>
      </c>
      <c r="N30" s="5"/>
      <c r="O30" s="5" t="s">
        <v>2305</v>
      </c>
      <c r="P30" s="5" t="s">
        <v>2306</v>
      </c>
      <c r="Q30" s="5"/>
      <c r="S30" s="2"/>
      <c r="T30" s="5" t="s">
        <v>1695</v>
      </c>
      <c r="U30" s="5" t="s">
        <v>2307</v>
      </c>
      <c r="V30" s="5" t="s">
        <v>2308</v>
      </c>
      <c r="W30" s="5" t="s">
        <v>2309</v>
      </c>
      <c r="X30" s="5"/>
      <c r="Y30" s="5"/>
      <c r="Z30" s="5" t="s">
        <v>1805</v>
      </c>
      <c r="AB30" s="2"/>
      <c r="AC30" s="5"/>
      <c r="AD30" s="5" t="s">
        <v>2310</v>
      </c>
      <c r="AE30" s="5"/>
      <c r="AF30" s="5" t="s">
        <v>67</v>
      </c>
      <c r="AG30" s="5" t="s">
        <v>2311</v>
      </c>
      <c r="AH30" s="5" t="s">
        <v>2312</v>
      </c>
      <c r="AI30" s="5" t="s">
        <v>2313</v>
      </c>
      <c r="AK30" s="2"/>
      <c r="AL30" s="5" t="s">
        <v>2314</v>
      </c>
      <c r="AM30" s="5" t="s">
        <v>448</v>
      </c>
      <c r="AN30" s="5"/>
      <c r="AO30" s="5" t="s">
        <v>2315</v>
      </c>
      <c r="AP30" s="5" t="s">
        <v>2316</v>
      </c>
      <c r="AQ30" s="5"/>
      <c r="AR30" s="5" t="s">
        <v>534</v>
      </c>
      <c r="AT30" s="5"/>
      <c r="AU30" s="5" t="s">
        <v>2317</v>
      </c>
      <c r="AV30" s="5"/>
      <c r="AW30" s="5" t="s">
        <v>2318</v>
      </c>
      <c r="AX30" s="5" t="s">
        <v>2319</v>
      </c>
      <c r="AY30" s="5"/>
      <c r="AZ30" s="5"/>
      <c r="BA30" s="5"/>
      <c r="BC30" s="5"/>
      <c r="BD30" s="5"/>
      <c r="BE30" s="5" t="s">
        <v>2208</v>
      </c>
      <c r="BF30" s="5" t="s">
        <v>2320</v>
      </c>
      <c r="BG30" s="5" t="s">
        <v>2321</v>
      </c>
      <c r="BH30" s="5"/>
      <c r="BI30" s="5"/>
      <c r="BJ30" s="5" t="s">
        <v>2322</v>
      </c>
      <c r="BL30" s="5"/>
      <c r="BM30" s="5"/>
      <c r="BN30" s="5" t="s">
        <v>2323</v>
      </c>
      <c r="BO30" s="5" t="s">
        <v>2324</v>
      </c>
      <c r="BP30" s="5"/>
      <c r="BQ30" s="5" t="s">
        <v>1371</v>
      </c>
      <c r="BR30" s="5" t="s">
        <v>2229</v>
      </c>
      <c r="BS30" s="5"/>
      <c r="BU30" s="5"/>
      <c r="BV30" s="5" t="s">
        <v>2325</v>
      </c>
      <c r="BW30" s="5"/>
      <c r="BX30" s="5"/>
      <c r="BY30" s="5"/>
      <c r="BZ30" s="5" t="s">
        <v>744</v>
      </c>
      <c r="CA30" s="5"/>
      <c r="CB30" s="5"/>
      <c r="CD30" s="5"/>
      <c r="CE30" s="5"/>
      <c r="CF30" s="5" t="s">
        <v>1405</v>
      </c>
      <c r="CG30" s="5"/>
      <c r="CH30" s="5" t="s">
        <v>2326</v>
      </c>
      <c r="CI30" s="5" t="s">
        <v>542</v>
      </c>
      <c r="CJ30" s="5"/>
      <c r="CK30" s="5" t="s">
        <v>2327</v>
      </c>
      <c r="CM30" s="5"/>
      <c r="CN30" s="5" t="s">
        <v>137</v>
      </c>
      <c r="CO30" s="5" t="s">
        <v>2328</v>
      </c>
      <c r="CP30" s="5"/>
      <c r="CQ30" s="5" t="s">
        <v>2329</v>
      </c>
      <c r="CR30" s="5"/>
      <c r="CS30" s="5" t="s">
        <v>2330</v>
      </c>
      <c r="CT30" s="5"/>
      <c r="CV30" s="5"/>
      <c r="CW30" s="5"/>
      <c r="CX30" s="5" t="s">
        <v>40</v>
      </c>
      <c r="CY30" s="5" t="s">
        <v>2331</v>
      </c>
      <c r="CZ30" s="5" t="s">
        <v>2332</v>
      </c>
      <c r="DA30" s="5" t="s">
        <v>2333</v>
      </c>
      <c r="DB30" s="5" t="s">
        <v>1246</v>
      </c>
      <c r="DC30" s="5"/>
    </row>
    <row r="31" spans="1:107" x14ac:dyDescent="0.35">
      <c r="A31" s="3">
        <v>18</v>
      </c>
      <c r="B31" s="4" t="s">
        <v>652</v>
      </c>
      <c r="C31" s="4" t="s">
        <v>962</v>
      </c>
      <c r="D31" s="4" t="s">
        <v>223</v>
      </c>
      <c r="E31" s="4"/>
      <c r="F31" s="4" t="s">
        <v>182</v>
      </c>
      <c r="G31" s="4"/>
      <c r="H31" s="4"/>
      <c r="J31" s="3">
        <v>18</v>
      </c>
      <c r="K31" s="4"/>
      <c r="L31" s="4" t="s">
        <v>1632</v>
      </c>
      <c r="M31" s="4"/>
      <c r="N31" s="4" t="s">
        <v>2334</v>
      </c>
      <c r="O31" s="4" t="s">
        <v>1989</v>
      </c>
      <c r="P31" s="4" t="s">
        <v>2335</v>
      </c>
      <c r="Q31" s="4"/>
      <c r="S31" s="3">
        <v>18</v>
      </c>
      <c r="T31" s="4" t="s">
        <v>2336</v>
      </c>
      <c r="U31" s="4"/>
      <c r="V31" s="4" t="s">
        <v>2337</v>
      </c>
      <c r="W31" s="4" t="s">
        <v>2338</v>
      </c>
      <c r="X31" s="4" t="s">
        <v>2339</v>
      </c>
      <c r="Y31" s="4"/>
      <c r="Z31" s="4" t="s">
        <v>2340</v>
      </c>
      <c r="AB31" s="3">
        <v>18</v>
      </c>
      <c r="AC31" s="4" t="s">
        <v>2341</v>
      </c>
      <c r="AD31" s="4"/>
      <c r="AE31" s="4" t="s">
        <v>223</v>
      </c>
      <c r="AF31" s="4" t="s">
        <v>1890</v>
      </c>
      <c r="AG31" s="4" t="s">
        <v>2342</v>
      </c>
      <c r="AH31" s="4" t="s">
        <v>2343</v>
      </c>
      <c r="AI31" s="4"/>
      <c r="AK31" s="3">
        <v>18</v>
      </c>
      <c r="AL31" s="4"/>
      <c r="AM31" s="4"/>
      <c r="AN31" s="4" t="s">
        <v>2344</v>
      </c>
      <c r="AO31" s="4"/>
      <c r="AP31" s="4"/>
      <c r="AQ31" s="4"/>
      <c r="AR31" s="4"/>
      <c r="AT31" s="4">
        <v>18</v>
      </c>
      <c r="AU31" s="4" t="s">
        <v>2345</v>
      </c>
      <c r="AV31" s="4" t="s">
        <v>2346</v>
      </c>
      <c r="AW31" s="4" t="s">
        <v>223</v>
      </c>
      <c r="AX31" s="4" t="s">
        <v>2334</v>
      </c>
      <c r="AY31" s="4" t="s">
        <v>2347</v>
      </c>
      <c r="AZ31" s="4"/>
      <c r="BA31" s="4"/>
      <c r="BC31" s="4">
        <v>18</v>
      </c>
      <c r="BD31" s="4" t="s">
        <v>2348</v>
      </c>
      <c r="BE31" s="4" t="s">
        <v>67</v>
      </c>
      <c r="BF31" s="4"/>
      <c r="BG31" s="4"/>
      <c r="BH31" s="4"/>
      <c r="BI31" s="4" t="s">
        <v>2349</v>
      </c>
      <c r="BJ31" s="4" t="s">
        <v>2350</v>
      </c>
      <c r="BL31" s="4">
        <v>18</v>
      </c>
      <c r="BM31" s="4" t="s">
        <v>2351</v>
      </c>
      <c r="BN31" s="4" t="s">
        <v>2352</v>
      </c>
      <c r="BO31" s="4" t="s">
        <v>2353</v>
      </c>
      <c r="BP31" s="4"/>
      <c r="BQ31" s="4" t="s">
        <v>121</v>
      </c>
      <c r="BR31" s="4" t="s">
        <v>2354</v>
      </c>
      <c r="BS31" s="4" t="s">
        <v>2355</v>
      </c>
      <c r="BU31" s="4">
        <v>18</v>
      </c>
      <c r="BV31" s="4" t="s">
        <v>2356</v>
      </c>
      <c r="BW31" s="4" t="s">
        <v>623</v>
      </c>
      <c r="BX31" s="4" t="s">
        <v>161</v>
      </c>
      <c r="BY31" s="4" t="s">
        <v>2357</v>
      </c>
      <c r="BZ31" s="4" t="s">
        <v>2358</v>
      </c>
      <c r="CA31" s="4" t="s">
        <v>150</v>
      </c>
      <c r="CB31" s="4"/>
      <c r="CD31" s="4">
        <v>18</v>
      </c>
      <c r="CE31" s="4" t="s">
        <v>2359</v>
      </c>
      <c r="CF31" s="4" t="s">
        <v>2360</v>
      </c>
      <c r="CG31" s="4" t="s">
        <v>223</v>
      </c>
      <c r="CH31" s="4" t="s">
        <v>2361</v>
      </c>
      <c r="CI31" s="4" t="s">
        <v>2362</v>
      </c>
      <c r="CJ31" s="4" t="s">
        <v>2363</v>
      </c>
      <c r="CK31" s="4" t="s">
        <v>2364</v>
      </c>
      <c r="CM31" s="4">
        <v>18</v>
      </c>
      <c r="CN31" s="4" t="s">
        <v>2365</v>
      </c>
      <c r="CO31" s="4"/>
      <c r="CP31" s="4" t="s">
        <v>223</v>
      </c>
      <c r="CQ31" s="4"/>
      <c r="CR31" s="4"/>
      <c r="CS31" s="4" t="s">
        <v>2366</v>
      </c>
      <c r="CT31" s="4"/>
      <c r="CV31" s="4">
        <v>18</v>
      </c>
      <c r="CW31" s="4" t="s">
        <v>2367</v>
      </c>
      <c r="CX31" s="4"/>
      <c r="CY31" s="4" t="s">
        <v>223</v>
      </c>
      <c r="CZ31" s="4" t="s">
        <v>150</v>
      </c>
      <c r="DA31" s="4"/>
      <c r="DB31" s="4"/>
      <c r="DC31" s="4"/>
    </row>
    <row r="32" spans="1:107" x14ac:dyDescent="0.35">
      <c r="A32" s="6"/>
      <c r="B32" s="7"/>
      <c r="C32" s="7" t="s">
        <v>2368</v>
      </c>
      <c r="D32" s="7"/>
      <c r="E32" s="7"/>
      <c r="F32" s="7"/>
      <c r="G32" s="7"/>
      <c r="H32" s="7" t="s">
        <v>2369</v>
      </c>
      <c r="J32" s="6"/>
      <c r="K32" s="7"/>
      <c r="L32" s="7" t="s">
        <v>2370</v>
      </c>
      <c r="M32" s="7" t="s">
        <v>2371</v>
      </c>
      <c r="N32" s="7" t="s">
        <v>1045</v>
      </c>
      <c r="O32" s="7" t="s">
        <v>2372</v>
      </c>
      <c r="P32" s="7" t="s">
        <v>2373</v>
      </c>
      <c r="Q32" s="7" t="s">
        <v>2374</v>
      </c>
      <c r="S32" s="6"/>
      <c r="T32" s="7" t="s">
        <v>2375</v>
      </c>
      <c r="U32" s="7" t="s">
        <v>2376</v>
      </c>
      <c r="V32" s="7" t="s">
        <v>38</v>
      </c>
      <c r="W32" s="7"/>
      <c r="X32" s="7" t="s">
        <v>2377</v>
      </c>
      <c r="Y32" s="7"/>
      <c r="Z32" s="7"/>
      <c r="AB32" s="6"/>
      <c r="AC32" s="7" t="s">
        <v>2378</v>
      </c>
      <c r="AD32" s="7" t="s">
        <v>2379</v>
      </c>
      <c r="AE32" s="7"/>
      <c r="AF32" s="7"/>
      <c r="AG32" s="7" t="s">
        <v>2380</v>
      </c>
      <c r="AH32" s="7"/>
      <c r="AI32" s="7" t="s">
        <v>2381</v>
      </c>
      <c r="AK32" s="6"/>
      <c r="AL32" s="7"/>
      <c r="AM32" s="7"/>
      <c r="AN32" s="7" t="s">
        <v>2382</v>
      </c>
      <c r="AO32" s="7" t="s">
        <v>2383</v>
      </c>
      <c r="AP32" s="7"/>
      <c r="AQ32" s="7" t="s">
        <v>2384</v>
      </c>
      <c r="AR32" s="7" t="s">
        <v>659</v>
      </c>
      <c r="AT32" s="7"/>
      <c r="AU32" s="7"/>
      <c r="AV32" s="7" t="s">
        <v>2385</v>
      </c>
      <c r="AW32" s="7" t="s">
        <v>2386</v>
      </c>
      <c r="AX32" s="7" t="s">
        <v>1045</v>
      </c>
      <c r="AY32" s="7" t="s">
        <v>2387</v>
      </c>
      <c r="AZ32" s="7" t="s">
        <v>2388</v>
      </c>
      <c r="BA32" s="7" t="s">
        <v>2389</v>
      </c>
      <c r="BC32" s="7"/>
      <c r="BD32" s="7" t="s">
        <v>603</v>
      </c>
      <c r="BE32" s="7" t="s">
        <v>1422</v>
      </c>
      <c r="BF32" s="7"/>
      <c r="BG32" s="7" t="s">
        <v>2390</v>
      </c>
      <c r="BH32" s="7"/>
      <c r="BI32" s="7" t="s">
        <v>2227</v>
      </c>
      <c r="BJ32" s="7" t="s">
        <v>2227</v>
      </c>
      <c r="BL32" s="7"/>
      <c r="BM32" s="7" t="s">
        <v>2391</v>
      </c>
      <c r="BN32" s="7" t="s">
        <v>2392</v>
      </c>
      <c r="BO32" s="7"/>
      <c r="BP32" s="7"/>
      <c r="BQ32" s="7"/>
      <c r="BR32" s="7" t="s">
        <v>2393</v>
      </c>
      <c r="BS32" s="7" t="s">
        <v>2394</v>
      </c>
      <c r="BU32" s="7"/>
      <c r="BV32" s="7" t="s">
        <v>2395</v>
      </c>
      <c r="BW32" s="7"/>
      <c r="BX32" s="7" t="s">
        <v>1961</v>
      </c>
      <c r="BY32" s="7" t="s">
        <v>150</v>
      </c>
      <c r="BZ32" s="7" t="s">
        <v>38</v>
      </c>
      <c r="CA32" s="7" t="s">
        <v>2396</v>
      </c>
      <c r="CB32" s="7"/>
      <c r="CD32" s="7"/>
      <c r="CE32" s="7" t="s">
        <v>2397</v>
      </c>
      <c r="CF32" s="7"/>
      <c r="CG32" s="7"/>
      <c r="CH32" s="7" t="s">
        <v>2398</v>
      </c>
      <c r="CI32" s="7" t="s">
        <v>2399</v>
      </c>
      <c r="CJ32" s="7" t="s">
        <v>2400</v>
      </c>
      <c r="CK32" s="7"/>
      <c r="CM32" s="7"/>
      <c r="CN32" s="7" t="s">
        <v>1293</v>
      </c>
      <c r="CO32" s="7"/>
      <c r="CP32" s="7" t="s">
        <v>2401</v>
      </c>
      <c r="CQ32" s="7" t="s">
        <v>2402</v>
      </c>
      <c r="CR32" s="7"/>
      <c r="CS32" s="7"/>
      <c r="CT32" s="7" t="s">
        <v>1937</v>
      </c>
      <c r="CV32" s="7"/>
      <c r="CW32" s="7"/>
      <c r="CX32" s="7"/>
      <c r="CY32" s="7" t="s">
        <v>2403</v>
      </c>
      <c r="CZ32" s="7" t="s">
        <v>995</v>
      </c>
      <c r="DA32" s="7"/>
      <c r="DB32" s="7"/>
      <c r="DC32" s="7"/>
    </row>
    <row r="33" spans="1:107" x14ac:dyDescent="0.35">
      <c r="A33" s="2">
        <v>20</v>
      </c>
      <c r="B33" s="5" t="s">
        <v>1408</v>
      </c>
      <c r="C33" s="5" t="s">
        <v>1408</v>
      </c>
      <c r="D33" s="5" t="s">
        <v>2404</v>
      </c>
      <c r="E33" s="5" t="s">
        <v>2405</v>
      </c>
      <c r="F33" s="5" t="s">
        <v>2406</v>
      </c>
      <c r="G33" s="5"/>
      <c r="H33" s="5"/>
      <c r="J33" s="2">
        <v>20</v>
      </c>
      <c r="K33" s="5" t="s">
        <v>2407</v>
      </c>
      <c r="L33" s="5" t="s">
        <v>2408</v>
      </c>
      <c r="M33" s="5" t="s">
        <v>2409</v>
      </c>
      <c r="N33" s="5"/>
      <c r="O33" s="5" t="s">
        <v>2410</v>
      </c>
      <c r="P33" s="5" t="s">
        <v>2411</v>
      </c>
      <c r="Q33" s="5" t="s">
        <v>2117</v>
      </c>
      <c r="S33" s="2">
        <v>20</v>
      </c>
      <c r="T33" s="5" t="s">
        <v>2412</v>
      </c>
      <c r="U33" s="5" t="s">
        <v>2413</v>
      </c>
      <c r="V33" s="5"/>
      <c r="W33" s="5" t="s">
        <v>2414</v>
      </c>
      <c r="X33" s="5" t="s">
        <v>2415</v>
      </c>
      <c r="Y33" s="5" t="s">
        <v>2415</v>
      </c>
      <c r="Z33" s="5" t="s">
        <v>2416</v>
      </c>
      <c r="AB33" s="2">
        <v>20</v>
      </c>
      <c r="AC33" s="5" t="s">
        <v>2417</v>
      </c>
      <c r="AD33" s="5" t="s">
        <v>2418</v>
      </c>
      <c r="AE33" s="5" t="s">
        <v>1997</v>
      </c>
      <c r="AF33" s="5" t="s">
        <v>2419</v>
      </c>
      <c r="AG33" s="5" t="s">
        <v>2420</v>
      </c>
      <c r="AH33" s="5"/>
      <c r="AI33" s="5" t="s">
        <v>1961</v>
      </c>
      <c r="AK33" s="2">
        <v>20</v>
      </c>
      <c r="AL33" s="5"/>
      <c r="AM33" s="5"/>
      <c r="AN33" s="5"/>
      <c r="AO33" s="5"/>
      <c r="AP33" s="5"/>
      <c r="AQ33" s="5" t="s">
        <v>2421</v>
      </c>
      <c r="AR33" s="5" t="s">
        <v>2422</v>
      </c>
      <c r="AT33" s="5">
        <v>20</v>
      </c>
      <c r="AU33" s="5" t="s">
        <v>659</v>
      </c>
      <c r="AV33" s="5" t="s">
        <v>2423</v>
      </c>
      <c r="AW33" s="5" t="s">
        <v>659</v>
      </c>
      <c r="AX33" s="5" t="s">
        <v>2424</v>
      </c>
      <c r="AY33" s="5" t="s">
        <v>2425</v>
      </c>
      <c r="AZ33" s="5" t="s">
        <v>2426</v>
      </c>
      <c r="BA33" s="5" t="s">
        <v>2427</v>
      </c>
      <c r="BC33" s="5">
        <v>20</v>
      </c>
      <c r="BD33" s="5"/>
      <c r="BE33" s="5"/>
      <c r="BF33" s="5"/>
      <c r="BG33" s="5" t="s">
        <v>2428</v>
      </c>
      <c r="BH33" s="5" t="s">
        <v>2429</v>
      </c>
      <c r="BI33" s="5" t="s">
        <v>2430</v>
      </c>
      <c r="BJ33" s="5" t="s">
        <v>2429</v>
      </c>
      <c r="BL33" s="5">
        <v>20</v>
      </c>
      <c r="BM33" s="5"/>
      <c r="BN33" s="5" t="s">
        <v>2431</v>
      </c>
      <c r="BO33" s="5" t="s">
        <v>2432</v>
      </c>
      <c r="BP33" s="5" t="s">
        <v>2433</v>
      </c>
      <c r="BQ33" s="5" t="s">
        <v>2434</v>
      </c>
      <c r="BR33" s="5" t="s">
        <v>2435</v>
      </c>
      <c r="BS33" s="5" t="s">
        <v>2436</v>
      </c>
      <c r="BU33" s="5">
        <v>20</v>
      </c>
      <c r="BV33" s="5"/>
      <c r="BW33" s="5"/>
      <c r="BX33" s="5" t="s">
        <v>1435</v>
      </c>
      <c r="BY33" s="5"/>
      <c r="BZ33" s="5"/>
      <c r="CA33" s="5"/>
      <c r="CB33" s="5"/>
      <c r="CD33" s="5">
        <v>20</v>
      </c>
      <c r="CE33" s="5" t="s">
        <v>2437</v>
      </c>
      <c r="CF33" s="5"/>
      <c r="CG33" s="5" t="s">
        <v>2438</v>
      </c>
      <c r="CH33" s="5" t="s">
        <v>2439</v>
      </c>
      <c r="CI33" s="5" t="s">
        <v>2440</v>
      </c>
      <c r="CJ33" s="5" t="s">
        <v>2421</v>
      </c>
      <c r="CK33" s="5"/>
      <c r="CM33" s="5">
        <v>20</v>
      </c>
      <c r="CN33" s="5" t="s">
        <v>659</v>
      </c>
      <c r="CO33" s="5" t="s">
        <v>1039</v>
      </c>
      <c r="CP33" s="5" t="s">
        <v>2441</v>
      </c>
      <c r="CQ33" s="5" t="s">
        <v>2442</v>
      </c>
      <c r="CR33" s="5" t="s">
        <v>2443</v>
      </c>
      <c r="CS33" s="5"/>
      <c r="CT33" s="5" t="s">
        <v>1956</v>
      </c>
      <c r="CV33" s="5">
        <v>20</v>
      </c>
      <c r="CW33" s="5"/>
      <c r="CX33" s="5" t="s">
        <v>1039</v>
      </c>
      <c r="CY33" s="5" t="s">
        <v>2444</v>
      </c>
      <c r="CZ33" s="5"/>
      <c r="DA33" s="5" t="s">
        <v>2445</v>
      </c>
      <c r="DB33" s="5" t="s">
        <v>2446</v>
      </c>
      <c r="DC33" s="5"/>
    </row>
    <row r="34" spans="1:107" x14ac:dyDescent="0.35">
      <c r="A34" s="6"/>
      <c r="B34" s="7" t="s">
        <v>185</v>
      </c>
      <c r="C34" s="7" t="s">
        <v>185</v>
      </c>
      <c r="D34" s="7" t="s">
        <v>2447</v>
      </c>
      <c r="E34" s="7" t="s">
        <v>2448</v>
      </c>
      <c r="F34" s="7" t="s">
        <v>2449</v>
      </c>
      <c r="G34" s="7"/>
      <c r="H34" s="7"/>
      <c r="J34" s="6"/>
      <c r="K34" s="7" t="s">
        <v>2450</v>
      </c>
      <c r="L34" s="7"/>
      <c r="M34" s="7" t="s">
        <v>67</v>
      </c>
      <c r="N34" s="7"/>
      <c r="O34" s="7" t="s">
        <v>67</v>
      </c>
      <c r="P34" s="7" t="s">
        <v>2451</v>
      </c>
      <c r="Q34" s="7" t="s">
        <v>2452</v>
      </c>
      <c r="S34" s="6"/>
      <c r="T34" s="7" t="s">
        <v>2453</v>
      </c>
      <c r="U34" s="7"/>
      <c r="V34" s="7"/>
      <c r="W34" s="7" t="s">
        <v>2454</v>
      </c>
      <c r="X34" s="7" t="s">
        <v>872</v>
      </c>
      <c r="Y34" s="7" t="s">
        <v>872</v>
      </c>
      <c r="Z34" s="7" t="s">
        <v>2455</v>
      </c>
      <c r="AB34" s="6"/>
      <c r="AC34" s="7"/>
      <c r="AD34" s="7" t="s">
        <v>2456</v>
      </c>
      <c r="AE34" s="7" t="s">
        <v>2457</v>
      </c>
      <c r="AF34" s="7" t="s">
        <v>2398</v>
      </c>
      <c r="AG34" s="7" t="s">
        <v>2458</v>
      </c>
      <c r="AH34" s="7"/>
      <c r="AI34" s="7" t="s">
        <v>2459</v>
      </c>
      <c r="AK34" s="6"/>
      <c r="AL34" s="7"/>
      <c r="AM34" s="7"/>
      <c r="AN34" s="7"/>
      <c r="AO34" s="7"/>
      <c r="AP34" s="7"/>
      <c r="AQ34" s="7" t="s">
        <v>2460</v>
      </c>
      <c r="AR34" s="7" t="s">
        <v>2461</v>
      </c>
      <c r="AT34" s="7"/>
      <c r="AU34" s="7" t="s">
        <v>2462</v>
      </c>
      <c r="AV34" s="7" t="s">
        <v>2463</v>
      </c>
      <c r="AW34" s="7" t="s">
        <v>2464</v>
      </c>
      <c r="AX34" s="7" t="s">
        <v>2465</v>
      </c>
      <c r="AY34" s="7" t="s">
        <v>2466</v>
      </c>
      <c r="AZ34" s="7" t="s">
        <v>500</v>
      </c>
      <c r="BA34" s="7"/>
      <c r="BC34" s="7"/>
      <c r="BD34" s="7"/>
      <c r="BE34" s="7"/>
      <c r="BF34" s="7" t="s">
        <v>2467</v>
      </c>
      <c r="BG34" s="7"/>
      <c r="BH34" s="7"/>
      <c r="BI34" s="7" t="s">
        <v>2468</v>
      </c>
      <c r="BJ34" s="7"/>
      <c r="BL34" s="7"/>
      <c r="BM34" s="7"/>
      <c r="BN34" s="7" t="s">
        <v>2392</v>
      </c>
      <c r="BO34" s="7" t="s">
        <v>2469</v>
      </c>
      <c r="BP34" s="7" t="s">
        <v>2470</v>
      </c>
      <c r="BQ34" s="7"/>
      <c r="BR34" s="7" t="s">
        <v>2471</v>
      </c>
      <c r="BS34" s="7" t="s">
        <v>2472</v>
      </c>
      <c r="BU34" s="7"/>
      <c r="BV34" s="7"/>
      <c r="BW34" s="7"/>
      <c r="BX34" s="7" t="s">
        <v>872</v>
      </c>
      <c r="BY34" s="7"/>
      <c r="BZ34" s="7"/>
      <c r="CA34" s="7"/>
      <c r="CB34" s="7"/>
      <c r="CD34" s="7"/>
      <c r="CE34" s="7" t="s">
        <v>2473</v>
      </c>
      <c r="CF34" s="7"/>
      <c r="CG34" s="7"/>
      <c r="CH34" s="7"/>
      <c r="CI34" s="7" t="s">
        <v>2474</v>
      </c>
      <c r="CJ34" s="7" t="s">
        <v>2413</v>
      </c>
      <c r="CK34" s="7"/>
      <c r="CM34" s="7"/>
      <c r="CN34" s="7"/>
      <c r="CO34" s="7"/>
      <c r="CP34" s="7"/>
      <c r="CQ34" s="7"/>
      <c r="CR34" s="7" t="s">
        <v>2475</v>
      </c>
      <c r="CS34" s="7"/>
      <c r="CT34" s="7" t="s">
        <v>2476</v>
      </c>
      <c r="CV34" s="7"/>
      <c r="CW34" s="7"/>
      <c r="CX34" s="7" t="s">
        <v>2477</v>
      </c>
      <c r="CY34" s="7" t="s">
        <v>2478</v>
      </c>
      <c r="CZ34" s="7" t="s">
        <v>2479</v>
      </c>
      <c r="DA34" s="7" t="s">
        <v>2480</v>
      </c>
      <c r="DB34" s="7" t="s">
        <v>2481</v>
      </c>
      <c r="DC34" s="7"/>
    </row>
    <row r="36" spans="1:107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B37" s="2">
        <f>H20+1</f>
        <v>14</v>
      </c>
      <c r="C37" s="2">
        <f t="shared" ref="C37:H37" si="14">B37+1</f>
        <v>15</v>
      </c>
      <c r="D37" s="2">
        <f t="shared" si="14"/>
        <v>16</v>
      </c>
      <c r="E37" s="2">
        <f t="shared" si="14"/>
        <v>17</v>
      </c>
      <c r="F37" s="2">
        <f t="shared" si="14"/>
        <v>18</v>
      </c>
      <c r="G37" s="2">
        <f t="shared" si="14"/>
        <v>19</v>
      </c>
      <c r="H37" s="2">
        <f t="shared" si="14"/>
        <v>20</v>
      </c>
      <c r="K37" s="2">
        <f>Q20+1</f>
        <v>11</v>
      </c>
      <c r="L37" s="2">
        <f t="shared" ref="L37:Q37" si="15">K37+1</f>
        <v>12</v>
      </c>
      <c r="M37" s="2">
        <f t="shared" si="15"/>
        <v>13</v>
      </c>
      <c r="N37" s="2">
        <f t="shared" si="15"/>
        <v>14</v>
      </c>
      <c r="O37" s="2">
        <f t="shared" si="15"/>
        <v>15</v>
      </c>
      <c r="P37" s="2">
        <f t="shared" si="15"/>
        <v>16</v>
      </c>
      <c r="Q37" s="2">
        <f t="shared" si="15"/>
        <v>17</v>
      </c>
      <c r="T37" s="2">
        <f>Z20+1</f>
        <v>11</v>
      </c>
      <c r="U37" s="2">
        <f t="shared" ref="U37:Z37" si="16">T37+1</f>
        <v>12</v>
      </c>
      <c r="V37" s="2">
        <f t="shared" si="16"/>
        <v>13</v>
      </c>
      <c r="W37" s="2">
        <f t="shared" si="16"/>
        <v>14</v>
      </c>
      <c r="X37" s="2">
        <f t="shared" si="16"/>
        <v>15</v>
      </c>
      <c r="Y37" s="2">
        <f t="shared" si="16"/>
        <v>16</v>
      </c>
      <c r="Z37" s="2">
        <f t="shared" si="16"/>
        <v>17</v>
      </c>
      <c r="AC37" s="2">
        <f>AI20+1</f>
        <v>15</v>
      </c>
      <c r="AD37" s="2">
        <f t="shared" ref="AD37:AI37" si="17">AC37+1</f>
        <v>16</v>
      </c>
      <c r="AE37" s="2">
        <f t="shared" si="17"/>
        <v>17</v>
      </c>
      <c r="AF37" s="2">
        <f t="shared" si="17"/>
        <v>18</v>
      </c>
      <c r="AG37" s="2">
        <f t="shared" si="17"/>
        <v>19</v>
      </c>
      <c r="AH37" s="2">
        <f t="shared" si="17"/>
        <v>20</v>
      </c>
      <c r="AI37" s="2">
        <f t="shared" si="17"/>
        <v>21</v>
      </c>
      <c r="AL37" s="2">
        <f>AR20+1</f>
        <v>13</v>
      </c>
      <c r="AM37" s="2">
        <f t="shared" ref="AM37:AR37" si="18">AL37+1</f>
        <v>14</v>
      </c>
      <c r="AN37" s="2">
        <f t="shared" si="18"/>
        <v>15</v>
      </c>
      <c r="AO37" s="2">
        <f t="shared" si="18"/>
        <v>16</v>
      </c>
      <c r="AP37" s="2">
        <f t="shared" si="18"/>
        <v>17</v>
      </c>
      <c r="AQ37" s="2">
        <f t="shared" si="18"/>
        <v>18</v>
      </c>
      <c r="AR37" s="2">
        <f t="shared" si="18"/>
        <v>19</v>
      </c>
      <c r="AU37" s="2">
        <f>BA20+1</f>
        <v>10</v>
      </c>
      <c r="AV37" s="2">
        <f t="shared" ref="AV37:BA37" si="19">AU37+1</f>
        <v>11</v>
      </c>
      <c r="AW37" s="2">
        <f t="shared" si="19"/>
        <v>12</v>
      </c>
      <c r="AX37" s="2">
        <f t="shared" si="19"/>
        <v>13</v>
      </c>
      <c r="AY37" s="2">
        <f t="shared" si="19"/>
        <v>14</v>
      </c>
      <c r="AZ37" s="2">
        <f t="shared" si="19"/>
        <v>15</v>
      </c>
      <c r="BA37" s="2">
        <f t="shared" si="19"/>
        <v>16</v>
      </c>
      <c r="BD37" s="2">
        <f>BJ20+1</f>
        <v>15</v>
      </c>
      <c r="BE37" s="2">
        <f t="shared" ref="BE37:BJ37" si="20">BD37+1</f>
        <v>16</v>
      </c>
      <c r="BF37" s="2">
        <f t="shared" si="20"/>
        <v>17</v>
      </c>
      <c r="BG37" s="2">
        <f t="shared" si="20"/>
        <v>18</v>
      </c>
      <c r="BH37" s="2">
        <f t="shared" si="20"/>
        <v>19</v>
      </c>
      <c r="BI37" s="2">
        <f t="shared" si="20"/>
        <v>20</v>
      </c>
      <c r="BJ37" s="2">
        <f t="shared" si="20"/>
        <v>21</v>
      </c>
      <c r="BM37" s="2">
        <f>BS20+1</f>
        <v>12</v>
      </c>
      <c r="BN37" s="2">
        <f t="shared" ref="BN37:BS37" si="21">BM37+1</f>
        <v>13</v>
      </c>
      <c r="BO37" s="2">
        <f t="shared" si="21"/>
        <v>14</v>
      </c>
      <c r="BP37" s="2">
        <f t="shared" si="21"/>
        <v>15</v>
      </c>
      <c r="BQ37" s="2">
        <f t="shared" si="21"/>
        <v>16</v>
      </c>
      <c r="BR37" s="2">
        <f t="shared" si="21"/>
        <v>17</v>
      </c>
      <c r="BS37" s="2">
        <f t="shared" si="21"/>
        <v>18</v>
      </c>
      <c r="BV37" s="2">
        <f>CB20+1</f>
        <v>9</v>
      </c>
      <c r="BW37" s="2">
        <f t="shared" ref="BW37:CB37" si="22">BV37+1</f>
        <v>10</v>
      </c>
      <c r="BX37" s="2">
        <f t="shared" si="22"/>
        <v>11</v>
      </c>
      <c r="BY37" s="2">
        <f t="shared" si="22"/>
        <v>12</v>
      </c>
      <c r="BZ37" s="2">
        <f t="shared" si="22"/>
        <v>13</v>
      </c>
      <c r="CA37" s="2">
        <f t="shared" si="22"/>
        <v>14</v>
      </c>
      <c r="CB37" s="2">
        <f t="shared" si="22"/>
        <v>15</v>
      </c>
      <c r="CE37" s="2">
        <f>CK20+1</f>
        <v>14</v>
      </c>
      <c r="CF37" s="2">
        <f t="shared" ref="CF37:CK37" si="23">CE37+1</f>
        <v>15</v>
      </c>
      <c r="CG37" s="2">
        <f t="shared" si="23"/>
        <v>16</v>
      </c>
      <c r="CH37" s="2">
        <f t="shared" si="23"/>
        <v>17</v>
      </c>
      <c r="CI37" s="2">
        <f t="shared" si="23"/>
        <v>18</v>
      </c>
      <c r="CJ37" s="2">
        <f t="shared" si="23"/>
        <v>19</v>
      </c>
      <c r="CK37" s="2">
        <f t="shared" si="23"/>
        <v>20</v>
      </c>
      <c r="CN37" s="2">
        <f>CT20+1</f>
        <v>11</v>
      </c>
      <c r="CO37" s="2">
        <f t="shared" ref="CO37:CT37" si="24">CN37+1</f>
        <v>12</v>
      </c>
      <c r="CP37" s="2">
        <f t="shared" si="24"/>
        <v>13</v>
      </c>
      <c r="CQ37" s="2">
        <f t="shared" si="24"/>
        <v>14</v>
      </c>
      <c r="CR37" s="2">
        <f t="shared" si="24"/>
        <v>15</v>
      </c>
      <c r="CS37" s="2">
        <f t="shared" si="24"/>
        <v>16</v>
      </c>
      <c r="CT37" s="2">
        <f t="shared" si="24"/>
        <v>17</v>
      </c>
      <c r="CW37" s="2">
        <f>DC20+1</f>
        <v>9</v>
      </c>
      <c r="CX37" s="2">
        <f t="shared" ref="CX37:DC37" si="25">CW37+1</f>
        <v>10</v>
      </c>
      <c r="CY37" s="2">
        <f t="shared" si="25"/>
        <v>11</v>
      </c>
      <c r="CZ37" s="2">
        <f t="shared" si="25"/>
        <v>12</v>
      </c>
      <c r="DA37" s="2">
        <f t="shared" si="25"/>
        <v>13</v>
      </c>
      <c r="DB37" s="2">
        <f t="shared" si="25"/>
        <v>14</v>
      </c>
      <c r="DC37" s="2">
        <f t="shared" si="25"/>
        <v>15</v>
      </c>
    </row>
    <row r="38" spans="1:107" x14ac:dyDescent="0.35">
      <c r="A38" s="3">
        <v>8</v>
      </c>
      <c r="B38" s="4"/>
      <c r="C38" s="4"/>
      <c r="D38" s="4"/>
      <c r="E38" s="4" t="s">
        <v>2482</v>
      </c>
      <c r="F38" s="4"/>
      <c r="G38" s="4"/>
      <c r="H38" s="4"/>
      <c r="J38" s="3">
        <v>8</v>
      </c>
      <c r="K38" s="4"/>
      <c r="L38" s="4"/>
      <c r="M38" s="4"/>
      <c r="N38" s="4"/>
      <c r="O38" s="4"/>
      <c r="P38" s="4"/>
      <c r="Q38" s="4"/>
      <c r="S38" s="3">
        <v>8</v>
      </c>
      <c r="T38" s="4" t="s">
        <v>2483</v>
      </c>
      <c r="U38" s="4"/>
      <c r="V38" s="4" t="s">
        <v>67</v>
      </c>
      <c r="W38" s="4"/>
      <c r="X38" s="4"/>
      <c r="Y38" s="4" t="s">
        <v>2484</v>
      </c>
      <c r="Z38" s="4"/>
      <c r="AB38" s="3">
        <v>8</v>
      </c>
      <c r="AC38" s="4"/>
      <c r="AD38" s="4"/>
      <c r="AE38" s="4" t="s">
        <v>2485</v>
      </c>
      <c r="AF38" s="4"/>
      <c r="AG38" s="4"/>
      <c r="AH38" s="4"/>
      <c r="AI38" s="4"/>
      <c r="AK38" s="3">
        <v>8</v>
      </c>
      <c r="AL38" s="4"/>
      <c r="AM38" s="4"/>
      <c r="AN38" s="4"/>
      <c r="AO38" s="4" t="s">
        <v>19</v>
      </c>
      <c r="AP38" s="4"/>
      <c r="AQ38" s="4"/>
      <c r="AR38" s="4"/>
      <c r="AT38" s="4">
        <v>8</v>
      </c>
      <c r="AU38" s="4"/>
      <c r="AV38" s="4"/>
      <c r="AW38" s="4"/>
      <c r="AX38" s="4" t="s">
        <v>19</v>
      </c>
      <c r="AY38" s="4"/>
      <c r="AZ38" s="4"/>
      <c r="BA38" s="4" t="s">
        <v>2486</v>
      </c>
      <c r="BC38" s="4">
        <v>8</v>
      </c>
      <c r="BD38" s="4"/>
      <c r="BE38" s="4"/>
      <c r="BF38" s="4"/>
      <c r="BG38" s="4" t="s">
        <v>19</v>
      </c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/>
      <c r="BW38" s="4"/>
      <c r="BX38" s="4"/>
      <c r="BY38" s="4" t="s">
        <v>19</v>
      </c>
      <c r="BZ38" s="4"/>
      <c r="CA38" s="4"/>
      <c r="CB38" s="4"/>
      <c r="CD38" s="4">
        <v>8</v>
      </c>
      <c r="CE38" s="4"/>
      <c r="CF38" s="4"/>
      <c r="CG38" s="4"/>
      <c r="CH38" s="4" t="s">
        <v>19</v>
      </c>
      <c r="CI38" s="4" t="s">
        <v>2487</v>
      </c>
      <c r="CJ38" s="4" t="s">
        <v>2488</v>
      </c>
      <c r="CK38" s="4"/>
      <c r="CM38" s="4">
        <v>8</v>
      </c>
      <c r="CN38" s="4"/>
      <c r="CO38" s="4"/>
      <c r="CP38" s="4"/>
      <c r="CQ38" s="4" t="s">
        <v>19</v>
      </c>
      <c r="CR38" s="4" t="s">
        <v>2489</v>
      </c>
      <c r="CS38" s="4"/>
      <c r="CT38" s="4"/>
      <c r="CV38" s="4">
        <v>8</v>
      </c>
      <c r="CW38" s="4"/>
      <c r="CX38" s="4"/>
      <c r="CY38" s="4"/>
      <c r="CZ38" s="4" t="s">
        <v>19</v>
      </c>
      <c r="DA38" s="4"/>
      <c r="DB38" s="4"/>
      <c r="DC38" s="4"/>
    </row>
    <row r="39" spans="1:107" x14ac:dyDescent="0.35">
      <c r="A39" s="2"/>
      <c r="B39" s="5"/>
      <c r="C39" s="5"/>
      <c r="D39" s="5"/>
      <c r="E39" s="5" t="s">
        <v>2490</v>
      </c>
      <c r="F39" s="5"/>
      <c r="G39" s="5"/>
      <c r="H39" s="5"/>
      <c r="J39" s="2"/>
      <c r="K39" s="5"/>
      <c r="L39" s="5"/>
      <c r="M39" s="5"/>
      <c r="N39" s="5"/>
      <c r="O39" s="5"/>
      <c r="P39" s="5"/>
      <c r="Q39" s="5"/>
      <c r="S39" s="2"/>
      <c r="T39" s="5" t="s">
        <v>288</v>
      </c>
      <c r="U39" s="5"/>
      <c r="V39" s="5" t="s">
        <v>2491</v>
      </c>
      <c r="W39" s="5"/>
      <c r="X39" s="5"/>
      <c r="Y39" s="5" t="s">
        <v>2492</v>
      </c>
      <c r="Z39" s="5"/>
      <c r="AB39" s="2"/>
      <c r="AC39" s="5"/>
      <c r="AD39" s="5"/>
      <c r="AE39" s="5"/>
      <c r="AF39" s="5"/>
      <c r="AG39" s="5"/>
      <c r="AH39" s="5"/>
      <c r="AI39" s="5"/>
      <c r="AK39" s="2"/>
      <c r="AL39" s="5" t="s">
        <v>2021</v>
      </c>
      <c r="AM39" s="5" t="s">
        <v>2493</v>
      </c>
      <c r="AN39" s="5"/>
      <c r="AO39" s="5"/>
      <c r="AP39" s="5"/>
      <c r="AQ39" s="5"/>
      <c r="AR39" s="5"/>
      <c r="AT39" s="5"/>
      <c r="AU39" s="5" t="s">
        <v>2494</v>
      </c>
      <c r="AV39" s="5" t="s">
        <v>2495</v>
      </c>
      <c r="AW39" s="5"/>
      <c r="AX39" s="5"/>
      <c r="AY39" s="5"/>
      <c r="AZ39" s="5" t="s">
        <v>2496</v>
      </c>
      <c r="BA39" s="5" t="s">
        <v>2497</v>
      </c>
      <c r="BC39" s="5"/>
      <c r="BD39" s="5"/>
      <c r="BE39" s="5"/>
      <c r="BF39" s="5"/>
      <c r="BG39" s="5" t="s">
        <v>2498</v>
      </c>
      <c r="BH39" s="5"/>
      <c r="BI39" s="5" t="s">
        <v>38</v>
      </c>
      <c r="BJ39" s="5"/>
      <c r="BL39" s="5"/>
      <c r="BM39" s="5"/>
      <c r="BN39" s="5"/>
      <c r="BO39" s="5"/>
      <c r="BP39" s="5"/>
      <c r="BQ39" s="5"/>
      <c r="BR39" s="5"/>
      <c r="BS39" s="5"/>
      <c r="BU39" s="5"/>
      <c r="BV39" s="5"/>
      <c r="BW39" s="5"/>
      <c r="BX39" s="5"/>
      <c r="BY39" s="5"/>
      <c r="BZ39" s="5"/>
      <c r="CA39" s="5"/>
      <c r="CB39" s="5"/>
      <c r="CD39" s="5"/>
      <c r="CE39" s="5" t="s">
        <v>2499</v>
      </c>
      <c r="CF39" s="5" t="s">
        <v>288</v>
      </c>
      <c r="CG39" s="5"/>
      <c r="CH39" s="5" t="s">
        <v>2500</v>
      </c>
      <c r="CI39" s="5" t="s">
        <v>2501</v>
      </c>
      <c r="CJ39" s="5" t="s">
        <v>2502</v>
      </c>
      <c r="CK39" s="5" t="s">
        <v>2215</v>
      </c>
      <c r="CM39" s="5"/>
      <c r="CN39" s="5"/>
      <c r="CO39" s="5"/>
      <c r="CP39" s="5" t="s">
        <v>2503</v>
      </c>
      <c r="CQ39" s="5" t="s">
        <v>2504</v>
      </c>
      <c r="CR39" s="5" t="s">
        <v>2505</v>
      </c>
      <c r="CS39" s="5" t="s">
        <v>38</v>
      </c>
      <c r="CT39" s="5"/>
      <c r="CV39" s="5"/>
      <c r="CW39" s="5"/>
      <c r="CX39" s="5"/>
      <c r="CY39" s="5"/>
      <c r="CZ39" s="5" t="s">
        <v>2506</v>
      </c>
      <c r="DA39" s="5" t="s">
        <v>2507</v>
      </c>
      <c r="DB39" s="5"/>
      <c r="DC39" s="5" t="s">
        <v>2508</v>
      </c>
    </row>
    <row r="40" spans="1:107" x14ac:dyDescent="0.35">
      <c r="A40" s="3">
        <v>10</v>
      </c>
      <c r="B40" s="4"/>
      <c r="C40" s="4"/>
      <c r="D40" s="4"/>
      <c r="E40" s="4" t="s">
        <v>2509</v>
      </c>
      <c r="F40" s="4"/>
      <c r="G40" s="4"/>
      <c r="H40" s="4"/>
      <c r="J40" s="3">
        <v>10</v>
      </c>
      <c r="K40" s="4" t="s">
        <v>733</v>
      </c>
      <c r="L40" s="4"/>
      <c r="M40" s="4"/>
      <c r="N40" s="4"/>
      <c r="O40" s="4"/>
      <c r="P40" s="4" t="s">
        <v>2510</v>
      </c>
      <c r="Q40" s="4" t="s">
        <v>2511</v>
      </c>
      <c r="S40" s="3">
        <v>10</v>
      </c>
      <c r="T40" s="4"/>
      <c r="U40" s="4"/>
      <c r="V40" s="4" t="s">
        <v>2512</v>
      </c>
      <c r="W40" s="4"/>
      <c r="X40" s="4" t="s">
        <v>733</v>
      </c>
      <c r="Y40" s="4" t="s">
        <v>2513</v>
      </c>
      <c r="Z40" s="4"/>
      <c r="AB40" s="3">
        <v>10</v>
      </c>
      <c r="AC40" s="4" t="s">
        <v>733</v>
      </c>
      <c r="AD40" s="4"/>
      <c r="AE40" s="4" t="s">
        <v>2514</v>
      </c>
      <c r="AF40" s="4"/>
      <c r="AG40" s="4" t="s">
        <v>733</v>
      </c>
      <c r="AH40" s="4"/>
      <c r="AI40" s="4"/>
      <c r="AK40" s="3">
        <v>10</v>
      </c>
      <c r="AL40" s="4"/>
      <c r="AM40" s="4" t="s">
        <v>2515</v>
      </c>
      <c r="AN40" s="4" t="s">
        <v>2516</v>
      </c>
      <c r="AO40" s="4" t="s">
        <v>2517</v>
      </c>
      <c r="AP40" s="4" t="s">
        <v>2518</v>
      </c>
      <c r="AQ40" s="4"/>
      <c r="AR40" s="4"/>
      <c r="AT40" s="4">
        <v>10</v>
      </c>
      <c r="AU40" s="4" t="s">
        <v>38</v>
      </c>
      <c r="AV40" s="4"/>
      <c r="AW40" s="4" t="s">
        <v>2519</v>
      </c>
      <c r="AX40" s="4" t="s">
        <v>2520</v>
      </c>
      <c r="AY40" s="4" t="s">
        <v>2521</v>
      </c>
      <c r="AZ40" s="4" t="s">
        <v>2522</v>
      </c>
      <c r="BA40" s="4"/>
      <c r="BC40" s="4">
        <v>10</v>
      </c>
      <c r="BD40" s="4"/>
      <c r="BE40" s="4" t="s">
        <v>2523</v>
      </c>
      <c r="BF40" s="4" t="s">
        <v>2524</v>
      </c>
      <c r="BG40" s="4" t="s">
        <v>2525</v>
      </c>
      <c r="BH40" s="4" t="s">
        <v>2526</v>
      </c>
      <c r="BI40" s="4" t="s">
        <v>2527</v>
      </c>
      <c r="BJ40" s="4"/>
      <c r="BL40" s="4">
        <v>10</v>
      </c>
      <c r="BM40" s="4"/>
      <c r="BN40" s="4"/>
      <c r="BO40" s="4"/>
      <c r="BP40" s="4"/>
      <c r="BQ40" s="4"/>
      <c r="BR40" s="4" t="s">
        <v>2528</v>
      </c>
      <c r="BS40" s="4" t="s">
        <v>2529</v>
      </c>
      <c r="BU40" s="4">
        <v>10</v>
      </c>
      <c r="BV40" s="4" t="s">
        <v>729</v>
      </c>
      <c r="BW40" s="4"/>
      <c r="BX40" s="4" t="s">
        <v>729</v>
      </c>
      <c r="BY40" s="4" t="s">
        <v>2530</v>
      </c>
      <c r="BZ40" s="4" t="s">
        <v>729</v>
      </c>
      <c r="CA40" s="4"/>
      <c r="CB40" s="4"/>
      <c r="CD40" s="4">
        <v>10</v>
      </c>
      <c r="CE40" s="4"/>
      <c r="CF40" s="4" t="s">
        <v>2531</v>
      </c>
      <c r="CG40" s="4" t="s">
        <v>2532</v>
      </c>
      <c r="CH40" s="4" t="s">
        <v>1749</v>
      </c>
      <c r="CI40" s="4" t="s">
        <v>2533</v>
      </c>
      <c r="CJ40" s="4"/>
      <c r="CK40" s="4" t="s">
        <v>2534</v>
      </c>
      <c r="CM40" s="4">
        <v>10</v>
      </c>
      <c r="CN40" s="4" t="s">
        <v>2535</v>
      </c>
      <c r="CO40" s="4"/>
      <c r="CP40" s="4"/>
      <c r="CQ40" s="4"/>
      <c r="CR40" s="4" t="s">
        <v>2536</v>
      </c>
      <c r="CS40" s="4"/>
      <c r="CT40" s="4"/>
      <c r="CV40" s="4">
        <v>10</v>
      </c>
      <c r="CW40" s="4" t="s">
        <v>38</v>
      </c>
      <c r="CX40" s="4"/>
      <c r="CY40" s="4"/>
      <c r="CZ40" s="4" t="s">
        <v>2537</v>
      </c>
      <c r="DA40" s="4" t="s">
        <v>2538</v>
      </c>
      <c r="DB40" s="4"/>
      <c r="DC40" s="4" t="s">
        <v>2539</v>
      </c>
    </row>
    <row r="41" spans="1:107" x14ac:dyDescent="0.35">
      <c r="A41" s="6"/>
      <c r="B41" s="7"/>
      <c r="C41" s="7"/>
      <c r="D41" s="7" t="s">
        <v>2540</v>
      </c>
      <c r="E41" s="7" t="s">
        <v>2541</v>
      </c>
      <c r="F41" s="7" t="s">
        <v>2542</v>
      </c>
      <c r="G41" s="7"/>
      <c r="H41" s="7"/>
      <c r="J41" s="6"/>
      <c r="K41" s="7" t="s">
        <v>38</v>
      </c>
      <c r="L41" s="7" t="s">
        <v>2092</v>
      </c>
      <c r="M41" s="7"/>
      <c r="N41" s="7"/>
      <c r="O41" s="7" t="s">
        <v>38</v>
      </c>
      <c r="P41" s="7" t="s">
        <v>38</v>
      </c>
      <c r="Q41" s="7"/>
      <c r="S41" s="6"/>
      <c r="T41" s="7"/>
      <c r="U41" s="7"/>
      <c r="V41" s="7" t="s">
        <v>2543</v>
      </c>
      <c r="W41" s="7"/>
      <c r="X41" s="7" t="s">
        <v>2544</v>
      </c>
      <c r="Y41" s="7" t="s">
        <v>2545</v>
      </c>
      <c r="Z41" s="7" t="s">
        <v>2546</v>
      </c>
      <c r="AB41" s="6"/>
      <c r="AC41" s="7" t="s">
        <v>1503</v>
      </c>
      <c r="AD41" s="7"/>
      <c r="AE41" s="7"/>
      <c r="AF41" s="7"/>
      <c r="AG41" s="7" t="s">
        <v>2547</v>
      </c>
      <c r="AH41" s="7" t="s">
        <v>2548</v>
      </c>
      <c r="AI41" s="7" t="s">
        <v>2549</v>
      </c>
      <c r="AK41" s="6"/>
      <c r="AL41" s="7"/>
      <c r="AM41" s="7"/>
      <c r="AN41" s="7" t="s">
        <v>2550</v>
      </c>
      <c r="AO41" s="7" t="s">
        <v>38</v>
      </c>
      <c r="AP41" s="7" t="s">
        <v>2551</v>
      </c>
      <c r="AQ41" s="7"/>
      <c r="AR41" s="7" t="s">
        <v>1849</v>
      </c>
      <c r="AT41" s="7"/>
      <c r="AU41" s="7"/>
      <c r="AV41" s="7"/>
      <c r="AW41" s="7" t="s">
        <v>2552</v>
      </c>
      <c r="AX41" s="7"/>
      <c r="AY41" s="7" t="s">
        <v>2553</v>
      </c>
      <c r="AZ41" s="7"/>
      <c r="BA41" s="7" t="s">
        <v>2554</v>
      </c>
      <c r="BC41" s="7"/>
      <c r="BD41" s="7" t="s">
        <v>2047</v>
      </c>
      <c r="BE41" s="7" t="s">
        <v>2555</v>
      </c>
      <c r="BF41" s="7" t="s">
        <v>2556</v>
      </c>
      <c r="BG41" s="7" t="s">
        <v>2557</v>
      </c>
      <c r="BH41" s="7" t="s">
        <v>2558</v>
      </c>
      <c r="BI41" s="7" t="s">
        <v>2559</v>
      </c>
      <c r="BJ41" s="7"/>
      <c r="BL41" s="7"/>
      <c r="BM41" s="7" t="s">
        <v>2560</v>
      </c>
      <c r="BN41" s="7" t="s">
        <v>2561</v>
      </c>
      <c r="BO41" s="7"/>
      <c r="BP41" s="7"/>
      <c r="BQ41" s="7"/>
      <c r="BR41" s="7"/>
      <c r="BS41" s="7"/>
      <c r="BU41" s="7"/>
      <c r="BV41" s="7" t="s">
        <v>2562</v>
      </c>
      <c r="BW41" s="7" t="s">
        <v>2563</v>
      </c>
      <c r="BX41" s="7" t="s">
        <v>71</v>
      </c>
      <c r="BY41" s="7" t="s">
        <v>2564</v>
      </c>
      <c r="BZ41" s="7" t="s">
        <v>2565</v>
      </c>
      <c r="CA41" s="7"/>
      <c r="CB41" s="7"/>
      <c r="CD41" s="7"/>
      <c r="CE41" s="7" t="s">
        <v>2566</v>
      </c>
      <c r="CF41" s="7"/>
      <c r="CG41" s="7"/>
      <c r="CH41" s="7" t="s">
        <v>283</v>
      </c>
      <c r="CI41" s="7"/>
      <c r="CJ41" s="7" t="s">
        <v>2567</v>
      </c>
      <c r="CK41" s="7" t="s">
        <v>2568</v>
      </c>
      <c r="CM41" s="7"/>
      <c r="CN41" s="7" t="s">
        <v>2569</v>
      </c>
      <c r="CO41" s="7"/>
      <c r="CP41" s="7"/>
      <c r="CQ41" s="7"/>
      <c r="CR41" s="7" t="s">
        <v>2570</v>
      </c>
      <c r="CS41" s="7"/>
      <c r="CT41" s="7"/>
      <c r="CV41" s="7"/>
      <c r="CW41" s="7" t="s">
        <v>2571</v>
      </c>
      <c r="CX41" s="7"/>
      <c r="CY41" s="7"/>
      <c r="CZ41" s="7" t="s">
        <v>2572</v>
      </c>
      <c r="DA41" s="7" t="s">
        <v>58</v>
      </c>
      <c r="DB41" s="7"/>
      <c r="DC41" s="7" t="s">
        <v>2573</v>
      </c>
    </row>
    <row r="42" spans="1:107" x14ac:dyDescent="0.35">
      <c r="A42" s="2">
        <v>12</v>
      </c>
      <c r="B42" s="5" t="s">
        <v>379</v>
      </c>
      <c r="C42" s="5" t="s">
        <v>89</v>
      </c>
      <c r="D42" s="5" t="s">
        <v>2574</v>
      </c>
      <c r="E42" s="5" t="s">
        <v>2575</v>
      </c>
      <c r="F42" s="5"/>
      <c r="G42" s="4" t="s">
        <v>399</v>
      </c>
      <c r="H42" s="5" t="s">
        <v>2576</v>
      </c>
      <c r="J42" s="2">
        <v>12</v>
      </c>
      <c r="K42" s="5" t="s">
        <v>379</v>
      </c>
      <c r="L42" s="5" t="s">
        <v>2111</v>
      </c>
      <c r="M42" s="5"/>
      <c r="N42" s="5"/>
      <c r="O42" s="5"/>
      <c r="P42" s="5"/>
      <c r="Q42" s="5" t="s">
        <v>1781</v>
      </c>
      <c r="S42" s="2">
        <v>12</v>
      </c>
      <c r="T42" s="5" t="s">
        <v>2577</v>
      </c>
      <c r="U42" s="5" t="s">
        <v>89</v>
      </c>
      <c r="V42" s="5"/>
      <c r="W42" s="5"/>
      <c r="X42" s="5"/>
      <c r="Y42" s="5"/>
      <c r="Z42" s="5" t="s">
        <v>2578</v>
      </c>
      <c r="AB42" s="2">
        <v>12</v>
      </c>
      <c r="AC42" s="5" t="s">
        <v>2579</v>
      </c>
      <c r="AD42" s="5" t="s">
        <v>89</v>
      </c>
      <c r="AE42" s="5"/>
      <c r="AF42" s="5" t="s">
        <v>2580</v>
      </c>
      <c r="AG42" s="5" t="s">
        <v>2581</v>
      </c>
      <c r="AH42" s="5" t="s">
        <v>2582</v>
      </c>
      <c r="AI42" s="5" t="s">
        <v>102</v>
      </c>
      <c r="AK42" s="2">
        <v>12</v>
      </c>
      <c r="AL42" s="5" t="s">
        <v>379</v>
      </c>
      <c r="AM42" s="5" t="s">
        <v>794</v>
      </c>
      <c r="AN42" s="5"/>
      <c r="AO42" s="5"/>
      <c r="AP42" s="5"/>
      <c r="AQ42" s="5" t="s">
        <v>396</v>
      </c>
      <c r="AR42" s="5" t="s">
        <v>2583</v>
      </c>
      <c r="AT42" s="5">
        <v>12</v>
      </c>
      <c r="AU42" s="5" t="s">
        <v>794</v>
      </c>
      <c r="AV42" s="5" t="s">
        <v>89</v>
      </c>
      <c r="AW42" s="5"/>
      <c r="AX42" s="5" t="s">
        <v>794</v>
      </c>
      <c r="AY42" s="5" t="s">
        <v>2584</v>
      </c>
      <c r="AZ42" s="5" t="s">
        <v>396</v>
      </c>
      <c r="BA42" s="5" t="s">
        <v>2585</v>
      </c>
      <c r="BC42" s="5">
        <v>12</v>
      </c>
      <c r="BD42" s="5" t="s">
        <v>2586</v>
      </c>
      <c r="BE42" s="5" t="s">
        <v>2177</v>
      </c>
      <c r="BF42" s="5"/>
      <c r="BG42" s="5" t="s">
        <v>2177</v>
      </c>
      <c r="BH42" s="5" t="s">
        <v>2587</v>
      </c>
      <c r="BI42" s="5" t="s">
        <v>784</v>
      </c>
      <c r="BJ42" s="5" t="s">
        <v>2588</v>
      </c>
      <c r="BL42" s="5">
        <v>12</v>
      </c>
      <c r="BM42" s="5" t="s">
        <v>2589</v>
      </c>
      <c r="BN42" s="5" t="s">
        <v>2590</v>
      </c>
      <c r="BO42" s="5" t="s">
        <v>2591</v>
      </c>
      <c r="BP42" s="5" t="s">
        <v>2592</v>
      </c>
      <c r="BQ42" s="5" t="s">
        <v>1194</v>
      </c>
      <c r="BR42" s="5" t="s">
        <v>2593</v>
      </c>
      <c r="BS42" s="5"/>
      <c r="BU42" s="5">
        <v>12</v>
      </c>
      <c r="BV42" s="5"/>
      <c r="BW42" s="5" t="s">
        <v>2594</v>
      </c>
      <c r="BX42" s="5"/>
      <c r="BY42" s="5"/>
      <c r="BZ42" s="5" t="s">
        <v>38</v>
      </c>
      <c r="CA42" s="5" t="s">
        <v>784</v>
      </c>
      <c r="CB42" s="5"/>
      <c r="CD42" s="5">
        <v>12</v>
      </c>
      <c r="CE42" s="5" t="s">
        <v>379</v>
      </c>
      <c r="CF42" s="5" t="s">
        <v>89</v>
      </c>
      <c r="CG42" s="5" t="s">
        <v>2595</v>
      </c>
      <c r="CH42" s="5" t="s">
        <v>2596</v>
      </c>
      <c r="CI42" s="5" t="s">
        <v>2597</v>
      </c>
      <c r="CJ42" s="5"/>
      <c r="CK42" s="5"/>
      <c r="CM42" s="5">
        <v>12</v>
      </c>
      <c r="CN42" s="5" t="s">
        <v>2598</v>
      </c>
      <c r="CO42" s="5" t="s">
        <v>89</v>
      </c>
      <c r="CP42" s="5"/>
      <c r="CQ42" s="5"/>
      <c r="CR42" s="5" t="s">
        <v>2599</v>
      </c>
      <c r="CS42" s="5"/>
      <c r="CT42" s="5"/>
      <c r="CV42" s="5">
        <v>12</v>
      </c>
      <c r="CW42" s="5"/>
      <c r="CX42" s="5" t="s">
        <v>89</v>
      </c>
      <c r="CY42" s="5"/>
      <c r="CZ42" s="5" t="s">
        <v>2600</v>
      </c>
      <c r="DA42" s="5"/>
      <c r="DB42" s="5" t="s">
        <v>2601</v>
      </c>
      <c r="DC42" s="5"/>
    </row>
    <row r="43" spans="1:107" x14ac:dyDescent="0.35">
      <c r="A43" s="2"/>
      <c r="B43" s="5"/>
      <c r="C43" s="5" t="s">
        <v>2602</v>
      </c>
      <c r="D43" s="5" t="s">
        <v>2603</v>
      </c>
      <c r="E43" s="5" t="s">
        <v>2604</v>
      </c>
      <c r="F43" s="5"/>
      <c r="G43" s="5" t="s">
        <v>430</v>
      </c>
      <c r="H43" s="5" t="s">
        <v>102</v>
      </c>
      <c r="J43" s="2"/>
      <c r="K43" s="5" t="s">
        <v>2605</v>
      </c>
      <c r="L43" s="5" t="s">
        <v>2606</v>
      </c>
      <c r="M43" s="5"/>
      <c r="N43" s="5" t="s">
        <v>2607</v>
      </c>
      <c r="O43" s="5"/>
      <c r="P43" s="5"/>
      <c r="Q43" s="5" t="s">
        <v>1794</v>
      </c>
      <c r="S43" s="2"/>
      <c r="T43" s="5"/>
      <c r="U43" s="5"/>
      <c r="V43" s="5" t="s">
        <v>1796</v>
      </c>
      <c r="W43" s="5"/>
      <c r="X43" s="5"/>
      <c r="Y43" s="5"/>
      <c r="Z43" s="5" t="s">
        <v>290</v>
      </c>
      <c r="AB43" s="2"/>
      <c r="AC43" s="5"/>
      <c r="AD43" s="5" t="s">
        <v>2608</v>
      </c>
      <c r="AE43" s="5" t="s">
        <v>2609</v>
      </c>
      <c r="AF43" s="5" t="s">
        <v>1973</v>
      </c>
      <c r="AG43" s="5" t="s">
        <v>2610</v>
      </c>
      <c r="AH43" s="5"/>
      <c r="AI43" s="5"/>
      <c r="AK43" s="2"/>
      <c r="AL43" s="5" t="s">
        <v>2611</v>
      </c>
      <c r="AM43" s="5" t="s">
        <v>2612</v>
      </c>
      <c r="AN43" s="5" t="s">
        <v>1796</v>
      </c>
      <c r="AO43" s="5"/>
      <c r="AP43" s="5"/>
      <c r="AQ43" s="5" t="s">
        <v>2613</v>
      </c>
      <c r="AR43" s="5" t="s">
        <v>254</v>
      </c>
      <c r="AT43" s="5"/>
      <c r="AU43" s="5" t="s">
        <v>2614</v>
      </c>
      <c r="AV43" s="5" t="s">
        <v>2615</v>
      </c>
      <c r="AW43" s="5" t="s">
        <v>1796</v>
      </c>
      <c r="AX43" s="5" t="s">
        <v>2217</v>
      </c>
      <c r="AY43" s="5"/>
      <c r="AZ43" s="5" t="s">
        <v>2616</v>
      </c>
      <c r="BA43" s="5" t="s">
        <v>2617</v>
      </c>
      <c r="BC43" s="5"/>
      <c r="BD43" s="5" t="s">
        <v>2618</v>
      </c>
      <c r="BE43" s="5"/>
      <c r="BF43" s="5" t="s">
        <v>2177</v>
      </c>
      <c r="BG43" s="5" t="s">
        <v>2619</v>
      </c>
      <c r="BH43" s="5" t="s">
        <v>2620</v>
      </c>
      <c r="BI43" s="5" t="s">
        <v>430</v>
      </c>
      <c r="BJ43" s="5" t="s">
        <v>1215</v>
      </c>
      <c r="BL43" s="5"/>
      <c r="BM43" s="5" t="s">
        <v>2621</v>
      </c>
      <c r="BN43" s="5" t="s">
        <v>2472</v>
      </c>
      <c r="BO43" s="5"/>
      <c r="BP43" s="5" t="s">
        <v>2622</v>
      </c>
      <c r="BQ43" s="5"/>
      <c r="BR43" s="5"/>
      <c r="BS43" s="5" t="s">
        <v>2623</v>
      </c>
      <c r="BU43" s="5"/>
      <c r="BV43" s="5" t="s">
        <v>399</v>
      </c>
      <c r="BW43" s="5" t="s">
        <v>2602</v>
      </c>
      <c r="BX43" s="5"/>
      <c r="BY43" s="5"/>
      <c r="BZ43" s="5"/>
      <c r="CA43" s="5" t="s">
        <v>2451</v>
      </c>
      <c r="CB43" s="5"/>
      <c r="CD43" s="5"/>
      <c r="CE43" s="5"/>
      <c r="CF43" s="5" t="s">
        <v>2624</v>
      </c>
      <c r="CG43" s="5" t="s">
        <v>2625</v>
      </c>
      <c r="CH43" s="5"/>
      <c r="CI43" s="5"/>
      <c r="CJ43" s="5" t="s">
        <v>2626</v>
      </c>
      <c r="CK43" s="5"/>
      <c r="CM43" s="5"/>
      <c r="CN43" s="5"/>
      <c r="CO43" s="5"/>
      <c r="CP43" s="5"/>
      <c r="CQ43" s="5" t="s">
        <v>2627</v>
      </c>
      <c r="CR43" s="5" t="s">
        <v>150</v>
      </c>
      <c r="CS43" s="5"/>
      <c r="CT43" s="5"/>
      <c r="CV43" s="5"/>
      <c r="CW43" s="5"/>
      <c r="CX43" s="5"/>
      <c r="CY43" s="5"/>
      <c r="CZ43" s="5"/>
      <c r="DA43" s="5"/>
      <c r="DB43" s="5" t="s">
        <v>2628</v>
      </c>
      <c r="DC43" s="5"/>
    </row>
    <row r="44" spans="1:107" x14ac:dyDescent="0.35">
      <c r="A44" s="3">
        <v>14</v>
      </c>
      <c r="B44" s="4" t="s">
        <v>2629</v>
      </c>
      <c r="C44" s="4"/>
      <c r="D44" s="4" t="s">
        <v>2630</v>
      </c>
      <c r="E44" s="4" t="s">
        <v>102</v>
      </c>
      <c r="F44" s="4" t="s">
        <v>1807</v>
      </c>
      <c r="G44" s="4"/>
      <c r="H44" s="4"/>
      <c r="J44" s="3">
        <v>14</v>
      </c>
      <c r="K44" s="4" t="s">
        <v>2631</v>
      </c>
      <c r="L44" s="4" t="s">
        <v>89</v>
      </c>
      <c r="M44" s="4" t="s">
        <v>38</v>
      </c>
      <c r="N44" s="4" t="s">
        <v>2632</v>
      </c>
      <c r="O44" s="4"/>
      <c r="P44" s="4"/>
      <c r="Q44" s="4" t="s">
        <v>1810</v>
      </c>
      <c r="S44" s="3">
        <v>14</v>
      </c>
      <c r="T44" s="4" t="s">
        <v>825</v>
      </c>
      <c r="U44" s="4" t="s">
        <v>2633</v>
      </c>
      <c r="V44" s="4" t="s">
        <v>2634</v>
      </c>
      <c r="W44" s="4" t="s">
        <v>2633</v>
      </c>
      <c r="X44" s="4" t="s">
        <v>2635</v>
      </c>
      <c r="Y44" s="4"/>
      <c r="Z44" s="4"/>
      <c r="AB44" s="3">
        <v>14</v>
      </c>
      <c r="AC44" s="4" t="s">
        <v>447</v>
      </c>
      <c r="AD44" s="4" t="s">
        <v>2636</v>
      </c>
      <c r="AE44" s="4" t="s">
        <v>38</v>
      </c>
      <c r="AF44" s="4" t="s">
        <v>2637</v>
      </c>
      <c r="AG44" s="4" t="s">
        <v>2638</v>
      </c>
      <c r="AH44" s="4"/>
      <c r="AI44" s="4"/>
      <c r="AK44" s="3">
        <v>14</v>
      </c>
      <c r="AL44" s="4" t="s">
        <v>1973</v>
      </c>
      <c r="AM44" s="4"/>
      <c r="AN44" s="4"/>
      <c r="AO44" s="4" t="s">
        <v>2639</v>
      </c>
      <c r="AP44" s="4"/>
      <c r="AQ44" s="4" t="s">
        <v>2640</v>
      </c>
      <c r="AR44" s="4" t="s">
        <v>2641</v>
      </c>
      <c r="AT44" s="4">
        <v>14</v>
      </c>
      <c r="AU44" s="4" t="s">
        <v>2642</v>
      </c>
      <c r="AV44" s="4" t="s">
        <v>2643</v>
      </c>
      <c r="AW44" s="4"/>
      <c r="AX44" s="4" t="s">
        <v>2644</v>
      </c>
      <c r="AY44" s="4" t="s">
        <v>2645</v>
      </c>
      <c r="AZ44" s="4" t="s">
        <v>2646</v>
      </c>
      <c r="BA44" s="4" t="s">
        <v>425</v>
      </c>
      <c r="BC44" s="4">
        <v>14</v>
      </c>
      <c r="BD44" s="4"/>
      <c r="BE44" s="4"/>
      <c r="BF44" s="4" t="s">
        <v>2647</v>
      </c>
      <c r="BG44" s="4"/>
      <c r="BH44" s="4" t="s">
        <v>2648</v>
      </c>
      <c r="BI44" s="4" t="s">
        <v>2649</v>
      </c>
      <c r="BJ44" s="4"/>
      <c r="BL44" s="4">
        <v>14</v>
      </c>
      <c r="BM44" s="4" t="s">
        <v>2472</v>
      </c>
      <c r="BN44" s="4"/>
      <c r="BO44" s="4" t="s">
        <v>2650</v>
      </c>
      <c r="BP44" s="4" t="s">
        <v>2651</v>
      </c>
      <c r="BQ44" s="4"/>
      <c r="BR44" s="4" t="s">
        <v>2652</v>
      </c>
      <c r="BS44" s="4" t="s">
        <v>2653</v>
      </c>
      <c r="BU44" s="4">
        <v>14</v>
      </c>
      <c r="BV44" s="4" t="s">
        <v>430</v>
      </c>
      <c r="BW44" s="4" t="s">
        <v>2654</v>
      </c>
      <c r="BX44" s="4" t="s">
        <v>2655</v>
      </c>
      <c r="BY44" s="4"/>
      <c r="BZ44" s="4" t="s">
        <v>2656</v>
      </c>
      <c r="CA44" s="4" t="s">
        <v>430</v>
      </c>
      <c r="CB44" s="4" t="s">
        <v>2657</v>
      </c>
      <c r="CD44" s="4">
        <v>14</v>
      </c>
      <c r="CE44" s="4" t="s">
        <v>471</v>
      </c>
      <c r="CF44" s="4" t="s">
        <v>2658</v>
      </c>
      <c r="CG44" s="4" t="s">
        <v>2659</v>
      </c>
      <c r="CH44" s="4" t="s">
        <v>2660</v>
      </c>
      <c r="CI44" s="4"/>
      <c r="CJ44" s="4" t="s">
        <v>430</v>
      </c>
      <c r="CK44" s="4" t="s">
        <v>2661</v>
      </c>
      <c r="CM44" s="4">
        <v>14</v>
      </c>
      <c r="CN44" s="4" t="s">
        <v>2662</v>
      </c>
      <c r="CO44" s="4" t="s">
        <v>2663</v>
      </c>
      <c r="CP44" s="4" t="s">
        <v>150</v>
      </c>
      <c r="CQ44" s="4" t="s">
        <v>2664</v>
      </c>
      <c r="CR44" s="4" t="s">
        <v>847</v>
      </c>
      <c r="CS44" s="4" t="s">
        <v>2665</v>
      </c>
      <c r="CT44" s="4"/>
      <c r="CV44" s="4">
        <v>14</v>
      </c>
      <c r="CW44" s="4" t="s">
        <v>2666</v>
      </c>
      <c r="CX44" s="4" t="s">
        <v>2667</v>
      </c>
      <c r="CY44" s="4"/>
      <c r="CZ44" s="4"/>
      <c r="DA44" s="4"/>
      <c r="DB44" s="4" t="s">
        <v>2668</v>
      </c>
      <c r="DC44" s="4"/>
    </row>
    <row r="45" spans="1:107" x14ac:dyDescent="0.35">
      <c r="A45" s="6"/>
      <c r="B45" s="7" t="s">
        <v>2669</v>
      </c>
      <c r="C45" s="7"/>
      <c r="D45" s="7"/>
      <c r="E45" s="7" t="s">
        <v>1890</v>
      </c>
      <c r="F45" s="7" t="s">
        <v>38</v>
      </c>
      <c r="G45" s="7"/>
      <c r="H45" s="7"/>
      <c r="J45" s="6"/>
      <c r="K45" s="7" t="s">
        <v>825</v>
      </c>
      <c r="L45" s="7" t="s">
        <v>2670</v>
      </c>
      <c r="M45" s="7" t="s">
        <v>2671</v>
      </c>
      <c r="N45" s="7" t="s">
        <v>2672</v>
      </c>
      <c r="O45" s="7" t="s">
        <v>1850</v>
      </c>
      <c r="P45" s="7" t="s">
        <v>1212</v>
      </c>
      <c r="Q45" s="7" t="s">
        <v>137</v>
      </c>
      <c r="S45" s="6"/>
      <c r="T45" s="7" t="s">
        <v>2673</v>
      </c>
      <c r="U45" s="7" t="s">
        <v>448</v>
      </c>
      <c r="V45" s="7" t="s">
        <v>38</v>
      </c>
      <c r="W45" s="7" t="s">
        <v>448</v>
      </c>
      <c r="X45" s="7" t="s">
        <v>2674</v>
      </c>
      <c r="Y45" s="7" t="s">
        <v>2675</v>
      </c>
      <c r="Z45" s="7" t="s">
        <v>858</v>
      </c>
      <c r="AB45" s="6"/>
      <c r="AC45" s="7" t="s">
        <v>2676</v>
      </c>
      <c r="AD45" s="7" t="s">
        <v>2677</v>
      </c>
      <c r="AE45" s="7"/>
      <c r="AF45" s="7" t="s">
        <v>2208</v>
      </c>
      <c r="AG45" s="7" t="s">
        <v>102</v>
      </c>
      <c r="AH45" s="7"/>
      <c r="AI45" s="7"/>
      <c r="AK45" s="6"/>
      <c r="AL45" s="7" t="s">
        <v>2678</v>
      </c>
      <c r="AM45" s="7" t="s">
        <v>2679</v>
      </c>
      <c r="AN45" s="7" t="s">
        <v>2680</v>
      </c>
      <c r="AO45" s="7" t="s">
        <v>2681</v>
      </c>
      <c r="AP45" s="7" t="s">
        <v>2682</v>
      </c>
      <c r="AQ45" s="7" t="s">
        <v>2683</v>
      </c>
      <c r="AR45" s="7"/>
      <c r="AT45" s="7"/>
      <c r="AU45" s="7" t="s">
        <v>2520</v>
      </c>
      <c r="AV45" s="7"/>
      <c r="AW45" s="7" t="s">
        <v>2684</v>
      </c>
      <c r="AX45" s="7" t="s">
        <v>2685</v>
      </c>
      <c r="AY45" s="7" t="s">
        <v>156</v>
      </c>
      <c r="AZ45" s="7"/>
      <c r="BA45" s="7"/>
      <c r="BC45" s="7"/>
      <c r="BD45" s="7" t="s">
        <v>1877</v>
      </c>
      <c r="BE45" s="7"/>
      <c r="BF45" s="7" t="s">
        <v>2227</v>
      </c>
      <c r="BG45" s="7" t="s">
        <v>2686</v>
      </c>
      <c r="BH45" s="7" t="s">
        <v>2687</v>
      </c>
      <c r="BI45" s="7"/>
      <c r="BJ45" s="7" t="s">
        <v>1877</v>
      </c>
      <c r="BL45" s="7"/>
      <c r="BM45" s="7" t="s">
        <v>2688</v>
      </c>
      <c r="BN45" s="7"/>
      <c r="BO45" s="7" t="s">
        <v>2689</v>
      </c>
      <c r="BP45" s="7"/>
      <c r="BQ45" s="7" t="s">
        <v>2690</v>
      </c>
      <c r="BR45" s="7"/>
      <c r="BS45" s="7" t="s">
        <v>2691</v>
      </c>
      <c r="BU45" s="7"/>
      <c r="BV45" s="7" t="s">
        <v>2692</v>
      </c>
      <c r="BW45" s="7" t="s">
        <v>2693</v>
      </c>
      <c r="BX45" s="7" t="s">
        <v>38</v>
      </c>
      <c r="BY45" s="7" t="s">
        <v>2694</v>
      </c>
      <c r="BZ45" s="7"/>
      <c r="CA45" s="7" t="s">
        <v>2695</v>
      </c>
      <c r="CB45" s="7" t="s">
        <v>2696</v>
      </c>
      <c r="CD45" s="7"/>
      <c r="CE45" s="7" t="s">
        <v>512</v>
      </c>
      <c r="CF45" s="7" t="s">
        <v>2697</v>
      </c>
      <c r="CG45" s="7"/>
      <c r="CH45" s="7" t="s">
        <v>2698</v>
      </c>
      <c r="CI45" s="7" t="s">
        <v>1850</v>
      </c>
      <c r="CJ45" s="7"/>
      <c r="CK45" s="7" t="s">
        <v>2699</v>
      </c>
      <c r="CM45" s="7"/>
      <c r="CN45" s="7"/>
      <c r="CO45" s="7"/>
      <c r="CP45" s="7" t="s">
        <v>1850</v>
      </c>
      <c r="CQ45" s="7" t="s">
        <v>150</v>
      </c>
      <c r="CR45" s="7" t="s">
        <v>2700</v>
      </c>
      <c r="CS45" s="7"/>
      <c r="CT45" s="7" t="s">
        <v>2701</v>
      </c>
      <c r="CV45" s="7"/>
      <c r="CW45" s="7" t="s">
        <v>2702</v>
      </c>
      <c r="CX45" s="7" t="s">
        <v>138</v>
      </c>
      <c r="CY45" s="7" t="s">
        <v>2703</v>
      </c>
      <c r="CZ45" s="7" t="s">
        <v>2704</v>
      </c>
      <c r="DA45" s="7" t="s">
        <v>1322</v>
      </c>
      <c r="DB45" s="7" t="s">
        <v>652</v>
      </c>
      <c r="DC45" s="7" t="s">
        <v>2705</v>
      </c>
    </row>
    <row r="46" spans="1:107" x14ac:dyDescent="0.35">
      <c r="A46" s="2">
        <v>16</v>
      </c>
      <c r="B46" s="5" t="s">
        <v>2706</v>
      </c>
      <c r="C46" s="5"/>
      <c r="D46" s="5" t="s">
        <v>2707</v>
      </c>
      <c r="E46" s="5" t="s">
        <v>2708</v>
      </c>
      <c r="F46" s="5"/>
      <c r="G46" s="5" t="s">
        <v>2709</v>
      </c>
      <c r="H46" s="5" t="s">
        <v>2710</v>
      </c>
      <c r="J46" s="2">
        <v>16</v>
      </c>
      <c r="K46" s="5" t="s">
        <v>2711</v>
      </c>
      <c r="L46" s="5" t="s">
        <v>2712</v>
      </c>
      <c r="M46" s="5" t="s">
        <v>2713</v>
      </c>
      <c r="N46" s="5" t="s">
        <v>2714</v>
      </c>
      <c r="O46" s="5" t="s">
        <v>2715</v>
      </c>
      <c r="P46" s="5" t="s">
        <v>1856</v>
      </c>
      <c r="Q46" s="5"/>
      <c r="S46" s="2">
        <v>16</v>
      </c>
      <c r="T46" s="5"/>
      <c r="U46" s="5" t="s">
        <v>2716</v>
      </c>
      <c r="V46" s="5"/>
      <c r="W46" s="5" t="s">
        <v>2717</v>
      </c>
      <c r="X46" s="4"/>
      <c r="Y46" s="5" t="s">
        <v>2718</v>
      </c>
      <c r="Z46" s="5"/>
      <c r="AB46" s="2">
        <v>16</v>
      </c>
      <c r="AC46" s="5" t="s">
        <v>2719</v>
      </c>
      <c r="AD46" s="5" t="s">
        <v>2720</v>
      </c>
      <c r="AE46" s="5" t="s">
        <v>2721</v>
      </c>
      <c r="AF46" s="5" t="s">
        <v>2722</v>
      </c>
      <c r="AG46" s="5" t="s">
        <v>2723</v>
      </c>
      <c r="AH46" s="5" t="s">
        <v>2724</v>
      </c>
      <c r="AI46" s="5" t="s">
        <v>2725</v>
      </c>
      <c r="AK46" s="2">
        <v>16</v>
      </c>
      <c r="AL46" s="5" t="s">
        <v>2726</v>
      </c>
      <c r="AM46" s="5" t="s">
        <v>2727</v>
      </c>
      <c r="AN46" s="5" t="s">
        <v>38</v>
      </c>
      <c r="AO46" s="5" t="s">
        <v>2728</v>
      </c>
      <c r="AP46" s="5" t="s">
        <v>2729</v>
      </c>
      <c r="AQ46" s="5" t="s">
        <v>2730</v>
      </c>
      <c r="AR46" s="5"/>
      <c r="AT46" s="5">
        <v>16</v>
      </c>
      <c r="AU46" s="5" t="s">
        <v>2731</v>
      </c>
      <c r="AV46" s="5"/>
      <c r="AW46" s="5" t="s">
        <v>38</v>
      </c>
      <c r="AX46" s="5"/>
      <c r="AY46" s="5" t="s">
        <v>2732</v>
      </c>
      <c r="AZ46" s="5" t="s">
        <v>2733</v>
      </c>
      <c r="BA46" s="5"/>
      <c r="BC46" s="5">
        <v>16</v>
      </c>
      <c r="BD46" s="5" t="s">
        <v>2734</v>
      </c>
      <c r="BE46" s="5" t="s">
        <v>2735</v>
      </c>
      <c r="BF46" s="5" t="s">
        <v>2736</v>
      </c>
      <c r="BG46" s="5" t="s">
        <v>2737</v>
      </c>
      <c r="BH46" s="5" t="s">
        <v>2738</v>
      </c>
      <c r="BI46" s="5"/>
      <c r="BJ46" s="5" t="s">
        <v>2739</v>
      </c>
      <c r="BL46" s="5">
        <v>16</v>
      </c>
      <c r="BM46" s="5" t="s">
        <v>2740</v>
      </c>
      <c r="BN46" s="5" t="s">
        <v>852</v>
      </c>
      <c r="BO46" s="5" t="s">
        <v>2741</v>
      </c>
      <c r="BP46" s="5" t="s">
        <v>2742</v>
      </c>
      <c r="BQ46" s="5" t="s">
        <v>2743</v>
      </c>
      <c r="BR46" s="5" t="s">
        <v>2744</v>
      </c>
      <c r="BS46" s="5" t="s">
        <v>2745</v>
      </c>
      <c r="BU46" s="5">
        <v>16</v>
      </c>
      <c r="BV46" s="5" t="s">
        <v>2746</v>
      </c>
      <c r="BW46" s="5" t="s">
        <v>2747</v>
      </c>
      <c r="BX46" s="5"/>
      <c r="BY46" s="5" t="s">
        <v>2748</v>
      </c>
      <c r="BZ46" s="5" t="s">
        <v>1923</v>
      </c>
      <c r="CA46" s="5" t="s">
        <v>2749</v>
      </c>
      <c r="CB46" s="5" t="s">
        <v>2750</v>
      </c>
      <c r="CD46" s="5">
        <v>16</v>
      </c>
      <c r="CE46" s="5" t="s">
        <v>2751</v>
      </c>
      <c r="CF46" s="5" t="s">
        <v>2752</v>
      </c>
      <c r="CG46" s="5" t="s">
        <v>2753</v>
      </c>
      <c r="CH46" s="5" t="s">
        <v>2754</v>
      </c>
      <c r="CI46" s="5" t="s">
        <v>2755</v>
      </c>
      <c r="CJ46" s="5" t="s">
        <v>2756</v>
      </c>
      <c r="CK46" s="5" t="s">
        <v>2757</v>
      </c>
      <c r="CM46" s="5">
        <v>16</v>
      </c>
      <c r="CN46" s="5" t="s">
        <v>2758</v>
      </c>
      <c r="CO46" s="5"/>
      <c r="CP46" s="5"/>
      <c r="CQ46" s="5" t="s">
        <v>38</v>
      </c>
      <c r="CR46" s="5" t="s">
        <v>2759</v>
      </c>
      <c r="CS46" s="5"/>
      <c r="CT46" s="5" t="s">
        <v>935</v>
      </c>
      <c r="CV46" s="5">
        <v>16</v>
      </c>
      <c r="CW46" s="5" t="s">
        <v>2760</v>
      </c>
      <c r="CX46" s="5"/>
      <c r="CY46" s="5"/>
      <c r="CZ46" s="5"/>
      <c r="DA46" s="5" t="s">
        <v>2761</v>
      </c>
      <c r="DB46" s="5"/>
      <c r="DC46" s="5" t="s">
        <v>130</v>
      </c>
    </row>
    <row r="47" spans="1:107" x14ac:dyDescent="0.35">
      <c r="A47" s="2"/>
      <c r="B47" s="5" t="s">
        <v>2762</v>
      </c>
      <c r="C47" s="5" t="s">
        <v>2763</v>
      </c>
      <c r="D47" s="5"/>
      <c r="E47" s="5"/>
      <c r="F47" s="5"/>
      <c r="G47" s="5"/>
      <c r="H47" s="5" t="s">
        <v>2764</v>
      </c>
      <c r="J47" s="2"/>
      <c r="K47" s="5" t="s">
        <v>38</v>
      </c>
      <c r="L47" s="5" t="s">
        <v>2765</v>
      </c>
      <c r="M47" s="5" t="s">
        <v>209</v>
      </c>
      <c r="N47" s="5" t="s">
        <v>2766</v>
      </c>
      <c r="O47" s="5"/>
      <c r="P47" s="5"/>
      <c r="Q47" s="5" t="s">
        <v>2767</v>
      </c>
      <c r="S47" s="2"/>
      <c r="T47" s="5"/>
      <c r="U47" s="5" t="s">
        <v>147</v>
      </c>
      <c r="V47" s="5" t="s">
        <v>2768</v>
      </c>
      <c r="W47" s="5" t="s">
        <v>2769</v>
      </c>
      <c r="X47" s="7"/>
      <c r="Y47" s="5" t="s">
        <v>2770</v>
      </c>
      <c r="Z47" s="5"/>
      <c r="AB47" s="2"/>
      <c r="AC47" s="5"/>
      <c r="AD47" s="5" t="s">
        <v>505</v>
      </c>
      <c r="AE47" s="5" t="s">
        <v>2771</v>
      </c>
      <c r="AF47" s="5" t="s">
        <v>448</v>
      </c>
      <c r="AG47" s="5" t="s">
        <v>2772</v>
      </c>
      <c r="AH47" s="5" t="s">
        <v>2773</v>
      </c>
      <c r="AI47" s="5" t="s">
        <v>2267</v>
      </c>
      <c r="AK47" s="2"/>
      <c r="AL47" s="5" t="s">
        <v>2774</v>
      </c>
      <c r="AM47" s="5" t="s">
        <v>2775</v>
      </c>
      <c r="AN47" s="5"/>
      <c r="AO47" s="5"/>
      <c r="AP47" s="5"/>
      <c r="AQ47" s="5" t="s">
        <v>2776</v>
      </c>
      <c r="AR47" s="5"/>
      <c r="AT47" s="5"/>
      <c r="AU47" s="5" t="s">
        <v>2777</v>
      </c>
      <c r="AV47" s="5"/>
      <c r="AW47" s="5"/>
      <c r="AX47" s="5"/>
      <c r="AY47" s="5" t="s">
        <v>2778</v>
      </c>
      <c r="AZ47" s="5" t="s">
        <v>38</v>
      </c>
      <c r="BA47" s="5" t="s">
        <v>2779</v>
      </c>
      <c r="BC47" s="5"/>
      <c r="BD47" s="5" t="s">
        <v>2736</v>
      </c>
      <c r="BE47" s="5"/>
      <c r="BF47" s="5" t="s">
        <v>2780</v>
      </c>
      <c r="BG47" s="5" t="s">
        <v>2781</v>
      </c>
      <c r="BH47" s="5"/>
      <c r="BI47" s="5"/>
      <c r="BJ47" s="5" t="s">
        <v>2782</v>
      </c>
      <c r="BL47" s="5"/>
      <c r="BM47" s="5" t="s">
        <v>2783</v>
      </c>
      <c r="BN47" s="5"/>
      <c r="BO47" s="5"/>
      <c r="BP47" s="5" t="s">
        <v>2784</v>
      </c>
      <c r="BQ47" s="5"/>
      <c r="BR47" s="5" t="s">
        <v>2785</v>
      </c>
      <c r="BS47" s="5" t="s">
        <v>2786</v>
      </c>
      <c r="BU47" s="5"/>
      <c r="BV47" s="5" t="s">
        <v>39</v>
      </c>
      <c r="BW47" s="5" t="s">
        <v>2787</v>
      </c>
      <c r="BX47" s="5"/>
      <c r="BY47" s="5"/>
      <c r="BZ47" s="5"/>
      <c r="CA47" s="5"/>
      <c r="CB47" s="5" t="s">
        <v>2788</v>
      </c>
      <c r="CD47" s="5"/>
      <c r="CE47" s="5" t="s">
        <v>2789</v>
      </c>
      <c r="CF47" s="5"/>
      <c r="CG47" s="5" t="s">
        <v>38</v>
      </c>
      <c r="CH47" s="5" t="s">
        <v>2790</v>
      </c>
      <c r="CI47" s="5" t="s">
        <v>2791</v>
      </c>
      <c r="CJ47" s="5" t="s">
        <v>2792</v>
      </c>
      <c r="CK47" s="5"/>
      <c r="CM47" s="5"/>
      <c r="CN47" s="5" t="s">
        <v>2793</v>
      </c>
      <c r="CO47" s="5"/>
      <c r="CP47" s="5"/>
      <c r="CQ47" s="5" t="s">
        <v>2794</v>
      </c>
      <c r="CR47" s="5" t="s">
        <v>2795</v>
      </c>
      <c r="CS47" s="5" t="s">
        <v>2796</v>
      </c>
      <c r="CT47" s="5"/>
      <c r="CV47" s="5"/>
      <c r="CW47" s="5" t="s">
        <v>577</v>
      </c>
      <c r="CX47" s="5" t="s">
        <v>2797</v>
      </c>
      <c r="CY47" s="5" t="s">
        <v>2798</v>
      </c>
      <c r="CZ47" s="5" t="s">
        <v>2507</v>
      </c>
      <c r="DA47" s="5" t="s">
        <v>2799</v>
      </c>
      <c r="DB47" s="5"/>
      <c r="DC47" s="5" t="s">
        <v>2800</v>
      </c>
    </row>
    <row r="48" spans="1:107" x14ac:dyDescent="0.35">
      <c r="A48" s="3">
        <v>18</v>
      </c>
      <c r="B48" s="4" t="s">
        <v>2348</v>
      </c>
      <c r="C48" s="4"/>
      <c r="D48" s="4" t="s">
        <v>223</v>
      </c>
      <c r="E48" s="4" t="s">
        <v>137</v>
      </c>
      <c r="F48" s="4" t="s">
        <v>2801</v>
      </c>
      <c r="G48" s="4" t="s">
        <v>2802</v>
      </c>
      <c r="H48" s="4" t="s">
        <v>2803</v>
      </c>
      <c r="J48" s="3">
        <v>18</v>
      </c>
      <c r="K48" s="4"/>
      <c r="L48" s="4" t="s">
        <v>2804</v>
      </c>
      <c r="M48" s="4" t="s">
        <v>223</v>
      </c>
      <c r="N48" s="4" t="s">
        <v>2805</v>
      </c>
      <c r="O48" s="4" t="s">
        <v>2806</v>
      </c>
      <c r="P48" s="4"/>
      <c r="Q48" s="4" t="s">
        <v>1794</v>
      </c>
      <c r="S48" s="3">
        <v>18</v>
      </c>
      <c r="T48" s="4" t="s">
        <v>2348</v>
      </c>
      <c r="U48" s="4" t="s">
        <v>2055</v>
      </c>
      <c r="V48" s="4" t="s">
        <v>223</v>
      </c>
      <c r="W48" s="4" t="s">
        <v>2807</v>
      </c>
      <c r="X48" s="4" t="s">
        <v>2808</v>
      </c>
      <c r="Y48" s="4"/>
      <c r="Z48" s="4" t="s">
        <v>2809</v>
      </c>
      <c r="AB48" s="3">
        <v>18</v>
      </c>
      <c r="AC48" s="4" t="s">
        <v>1951</v>
      </c>
      <c r="AD48" s="4"/>
      <c r="AE48" s="4" t="s">
        <v>223</v>
      </c>
      <c r="AF48" s="4"/>
      <c r="AG48" s="4" t="s">
        <v>2810</v>
      </c>
      <c r="AH48" s="4"/>
      <c r="AI48" s="4"/>
      <c r="AK48" s="3">
        <v>18</v>
      </c>
      <c r="AL48" s="4" t="s">
        <v>2348</v>
      </c>
      <c r="AM48" s="4" t="s">
        <v>2811</v>
      </c>
      <c r="AN48" s="4" t="s">
        <v>223</v>
      </c>
      <c r="AO48" s="4"/>
      <c r="AP48" s="4"/>
      <c r="AQ48" s="4" t="s">
        <v>2812</v>
      </c>
      <c r="AR48" s="4"/>
      <c r="AT48" s="4">
        <v>18</v>
      </c>
      <c r="AU48" s="4" t="s">
        <v>962</v>
      </c>
      <c r="AV48" s="4" t="s">
        <v>2813</v>
      </c>
      <c r="AW48" s="4" t="s">
        <v>223</v>
      </c>
      <c r="AX48" s="4" t="s">
        <v>2814</v>
      </c>
      <c r="AY48" s="4" t="s">
        <v>38</v>
      </c>
      <c r="AZ48" s="4"/>
      <c r="BA48" s="4"/>
      <c r="BC48" s="4">
        <v>18</v>
      </c>
      <c r="BD48" s="4" t="s">
        <v>2815</v>
      </c>
      <c r="BE48" s="4"/>
      <c r="BF48" s="4" t="s">
        <v>83</v>
      </c>
      <c r="BG48" s="4" t="s">
        <v>2816</v>
      </c>
      <c r="BH48" s="4"/>
      <c r="BI48" s="4"/>
      <c r="BJ48" s="4" t="s">
        <v>2817</v>
      </c>
      <c r="BL48" s="4">
        <v>18</v>
      </c>
      <c r="BM48" s="4" t="s">
        <v>2818</v>
      </c>
      <c r="BN48" s="4" t="s">
        <v>2819</v>
      </c>
      <c r="BO48" s="4"/>
      <c r="BP48" s="4" t="s">
        <v>2820</v>
      </c>
      <c r="BQ48" s="4" t="s">
        <v>2821</v>
      </c>
      <c r="BR48" s="4"/>
      <c r="BS48" s="4"/>
      <c r="BU48" s="4">
        <v>18</v>
      </c>
      <c r="BV48" s="4" t="s">
        <v>2822</v>
      </c>
      <c r="BW48" s="4" t="s">
        <v>2823</v>
      </c>
      <c r="BX48" s="4"/>
      <c r="BY48" s="4" t="s">
        <v>2334</v>
      </c>
      <c r="BZ48" s="4" t="s">
        <v>2806</v>
      </c>
      <c r="CA48" s="4" t="s">
        <v>497</v>
      </c>
      <c r="CB48" s="4"/>
      <c r="CD48" s="4">
        <v>18</v>
      </c>
      <c r="CE48" s="4" t="s">
        <v>2824</v>
      </c>
      <c r="CF48" s="4" t="s">
        <v>995</v>
      </c>
      <c r="CG48" s="4" t="s">
        <v>223</v>
      </c>
      <c r="CH48" s="4" t="s">
        <v>2825</v>
      </c>
      <c r="CI48" s="4" t="s">
        <v>168</v>
      </c>
      <c r="CJ48" s="4" t="s">
        <v>2826</v>
      </c>
      <c r="CK48" s="4"/>
      <c r="CM48" s="4">
        <v>18</v>
      </c>
      <c r="CN48" s="4"/>
      <c r="CO48" s="4"/>
      <c r="CP48" s="4" t="s">
        <v>223</v>
      </c>
      <c r="CQ48" s="4"/>
      <c r="CR48" s="4"/>
      <c r="CS48" s="4" t="s">
        <v>38</v>
      </c>
      <c r="CT48" s="4" t="s">
        <v>2827</v>
      </c>
      <c r="CV48" s="4">
        <v>18</v>
      </c>
      <c r="CW48" s="4"/>
      <c r="CX48" s="4"/>
      <c r="CY48" s="4" t="s">
        <v>223</v>
      </c>
      <c r="CZ48" s="4" t="s">
        <v>2538</v>
      </c>
      <c r="DA48" s="4"/>
      <c r="DB48" s="4"/>
      <c r="DC48" s="4" t="s">
        <v>2828</v>
      </c>
    </row>
    <row r="49" spans="1:107" x14ac:dyDescent="0.35">
      <c r="A49" s="6"/>
      <c r="B49" s="7" t="s">
        <v>2829</v>
      </c>
      <c r="C49" s="7" t="s">
        <v>2830</v>
      </c>
      <c r="D49" s="7"/>
      <c r="E49" s="7" t="s">
        <v>448</v>
      </c>
      <c r="F49" s="7" t="s">
        <v>2831</v>
      </c>
      <c r="G49" s="7" t="s">
        <v>2832</v>
      </c>
      <c r="H49" s="7" t="s">
        <v>2832</v>
      </c>
      <c r="J49" s="6"/>
      <c r="K49" s="7" t="s">
        <v>2374</v>
      </c>
      <c r="L49" s="7"/>
      <c r="M49" s="7"/>
      <c r="N49" s="7"/>
      <c r="O49" s="7" t="s">
        <v>2833</v>
      </c>
      <c r="P49" s="7" t="s">
        <v>2834</v>
      </c>
      <c r="Q49" s="7"/>
      <c r="S49" s="6"/>
      <c r="T49" s="7" t="s">
        <v>603</v>
      </c>
      <c r="U49" s="7"/>
      <c r="V49" s="7"/>
      <c r="W49" s="7"/>
      <c r="X49" s="7" t="s">
        <v>2835</v>
      </c>
      <c r="Y49" s="7" t="s">
        <v>38</v>
      </c>
      <c r="Z49" s="7" t="s">
        <v>624</v>
      </c>
      <c r="AB49" s="6"/>
      <c r="AC49" s="7" t="s">
        <v>603</v>
      </c>
      <c r="AD49" s="7"/>
      <c r="AE49" s="7"/>
      <c r="AF49" s="7" t="s">
        <v>962</v>
      </c>
      <c r="AG49" s="7"/>
      <c r="AH49" s="7" t="s">
        <v>2836</v>
      </c>
      <c r="AI49" s="7" t="s">
        <v>2837</v>
      </c>
      <c r="AK49" s="6"/>
      <c r="AL49" s="7"/>
      <c r="AM49" s="7" t="s">
        <v>2838</v>
      </c>
      <c r="AN49" s="7" t="s">
        <v>2839</v>
      </c>
      <c r="AO49" s="7"/>
      <c r="AP49" s="7"/>
      <c r="AQ49" s="7" t="s">
        <v>150</v>
      </c>
      <c r="AR49" s="7" t="s">
        <v>2840</v>
      </c>
      <c r="AT49" s="7"/>
      <c r="AU49" s="7" t="s">
        <v>2841</v>
      </c>
      <c r="AV49" s="7" t="s">
        <v>2842</v>
      </c>
      <c r="AW49" s="7"/>
      <c r="AX49" s="7"/>
      <c r="AY49" s="7" t="s">
        <v>2843</v>
      </c>
      <c r="AZ49" s="7"/>
      <c r="BA49" s="7" t="s">
        <v>2844</v>
      </c>
      <c r="BC49" s="7"/>
      <c r="BD49" s="7" t="s">
        <v>2845</v>
      </c>
      <c r="BE49" s="7" t="s">
        <v>2429</v>
      </c>
      <c r="BF49" s="7" t="s">
        <v>2846</v>
      </c>
      <c r="BG49" s="7" t="s">
        <v>2847</v>
      </c>
      <c r="BH49" s="7"/>
      <c r="BI49" s="7"/>
      <c r="BJ49" s="7" t="s">
        <v>2848</v>
      </c>
      <c r="BL49" s="7"/>
      <c r="BM49" s="7"/>
      <c r="BN49" s="7"/>
      <c r="BO49" s="7" t="s">
        <v>2849</v>
      </c>
      <c r="BP49" s="7"/>
      <c r="BQ49" s="7" t="s">
        <v>1065</v>
      </c>
      <c r="BR49" s="7"/>
      <c r="BS49" s="7"/>
      <c r="BU49" s="7"/>
      <c r="BV49" s="7" t="s">
        <v>2850</v>
      </c>
      <c r="BW49" s="7"/>
      <c r="BX49" s="7" t="s">
        <v>2851</v>
      </c>
      <c r="BY49" s="7" t="s">
        <v>1045</v>
      </c>
      <c r="BZ49" s="7" t="s">
        <v>2852</v>
      </c>
      <c r="CA49" s="7" t="s">
        <v>2853</v>
      </c>
      <c r="CB49" s="7"/>
      <c r="CD49" s="7"/>
      <c r="CE49" s="7" t="s">
        <v>2854</v>
      </c>
      <c r="CF49" s="7" t="s">
        <v>2855</v>
      </c>
      <c r="CG49" s="7"/>
      <c r="CH49" s="7"/>
      <c r="CI49" s="7"/>
      <c r="CJ49" s="7"/>
      <c r="CK49" s="7"/>
      <c r="CM49" s="7"/>
      <c r="CN49" s="7"/>
      <c r="CO49" s="7"/>
      <c r="CP49" s="7"/>
      <c r="CQ49" s="7" t="s">
        <v>2856</v>
      </c>
      <c r="CR49" s="7"/>
      <c r="CS49" s="7" t="s">
        <v>1634</v>
      </c>
      <c r="CT49" s="7"/>
      <c r="CV49" s="7"/>
      <c r="CW49" s="7"/>
      <c r="CX49" s="7"/>
      <c r="CY49" s="7"/>
      <c r="CZ49" s="7" t="s">
        <v>2857</v>
      </c>
      <c r="DA49" s="7"/>
      <c r="DB49" s="7" t="s">
        <v>2858</v>
      </c>
      <c r="DC49" s="7"/>
    </row>
    <row r="50" spans="1:107" x14ac:dyDescent="0.35">
      <c r="A50" s="2">
        <v>20</v>
      </c>
      <c r="B50" s="5" t="s">
        <v>1408</v>
      </c>
      <c r="C50" s="5" t="s">
        <v>2859</v>
      </c>
      <c r="D50" s="5" t="s">
        <v>1408</v>
      </c>
      <c r="E50" s="5"/>
      <c r="F50" s="5" t="s">
        <v>1018</v>
      </c>
      <c r="G50" s="5" t="s">
        <v>2860</v>
      </c>
      <c r="H50" s="5" t="s">
        <v>2861</v>
      </c>
      <c r="J50" s="2">
        <v>20</v>
      </c>
      <c r="K50" s="5" t="s">
        <v>2217</v>
      </c>
      <c r="L50" s="5"/>
      <c r="M50" s="5"/>
      <c r="N50" s="5"/>
      <c r="O50" s="5" t="s">
        <v>2862</v>
      </c>
      <c r="P50" s="5" t="s">
        <v>2863</v>
      </c>
      <c r="Q50" s="5" t="s">
        <v>2864</v>
      </c>
      <c r="S50" s="2">
        <v>20</v>
      </c>
      <c r="T50" s="5" t="s">
        <v>1668</v>
      </c>
      <c r="U50" s="5" t="s">
        <v>1942</v>
      </c>
      <c r="V50" s="5" t="s">
        <v>2865</v>
      </c>
      <c r="W50" s="5"/>
      <c r="X50" s="5" t="s">
        <v>137</v>
      </c>
      <c r="Y50" s="5"/>
      <c r="Z50" s="5" t="s">
        <v>2866</v>
      </c>
      <c r="AB50" s="2">
        <v>20</v>
      </c>
      <c r="AC50" s="5" t="s">
        <v>2867</v>
      </c>
      <c r="AD50" s="5" t="s">
        <v>2868</v>
      </c>
      <c r="AE50" s="5" t="s">
        <v>2869</v>
      </c>
      <c r="AF50" s="5"/>
      <c r="AG50" s="5" t="s">
        <v>2870</v>
      </c>
      <c r="AH50" s="5" t="s">
        <v>657</v>
      </c>
      <c r="AI50" s="5" t="s">
        <v>102</v>
      </c>
      <c r="AK50" s="2">
        <v>20</v>
      </c>
      <c r="AL50" s="5" t="s">
        <v>2871</v>
      </c>
      <c r="AM50" s="5"/>
      <c r="AN50" s="5" t="s">
        <v>1942</v>
      </c>
      <c r="AO50" s="5"/>
      <c r="AP50" s="5"/>
      <c r="AQ50" s="5" t="s">
        <v>2872</v>
      </c>
      <c r="AR50" s="5" t="s">
        <v>2873</v>
      </c>
      <c r="AT50" s="5">
        <v>20</v>
      </c>
      <c r="AU50" s="5" t="s">
        <v>2874</v>
      </c>
      <c r="AV50" s="5" t="s">
        <v>2875</v>
      </c>
      <c r="AW50" s="5"/>
      <c r="AX50" s="5" t="s">
        <v>2876</v>
      </c>
      <c r="AY50" s="5" t="s">
        <v>2877</v>
      </c>
      <c r="AZ50" s="5"/>
      <c r="BA50" s="5" t="s">
        <v>1961</v>
      </c>
      <c r="BC50" s="5">
        <v>20</v>
      </c>
      <c r="BD50" s="5" t="s">
        <v>2429</v>
      </c>
      <c r="BE50" s="5" t="s">
        <v>2878</v>
      </c>
      <c r="BF50" s="5" t="s">
        <v>2429</v>
      </c>
      <c r="BG50" s="5" t="s">
        <v>2879</v>
      </c>
      <c r="BH50" s="5" t="s">
        <v>67</v>
      </c>
      <c r="BI50" s="5"/>
      <c r="BJ50" s="5"/>
      <c r="BL50" s="5">
        <v>20</v>
      </c>
      <c r="BM50" s="5" t="s">
        <v>2880</v>
      </c>
      <c r="BN50" s="5" t="s">
        <v>648</v>
      </c>
      <c r="BO50" s="5" t="s">
        <v>2881</v>
      </c>
      <c r="BP50" s="5" t="s">
        <v>1065</v>
      </c>
      <c r="BQ50" s="5" t="s">
        <v>2882</v>
      </c>
      <c r="BR50" s="5" t="s">
        <v>1065</v>
      </c>
      <c r="BS50" s="5"/>
      <c r="BU50" s="5">
        <v>20</v>
      </c>
      <c r="BV50" s="5" t="s">
        <v>2883</v>
      </c>
      <c r="BW50" s="5" t="s">
        <v>2884</v>
      </c>
      <c r="BX50" s="5"/>
      <c r="BY50" s="5"/>
      <c r="BZ50" s="5"/>
      <c r="CA50" s="5"/>
      <c r="CB50" s="5"/>
      <c r="CD50" s="5">
        <v>20</v>
      </c>
      <c r="CE50" s="5"/>
      <c r="CF50" s="5"/>
      <c r="CG50" s="5" t="s">
        <v>2885</v>
      </c>
      <c r="CH50" s="5"/>
      <c r="CI50" s="5"/>
      <c r="CJ50" s="5"/>
      <c r="CK50" s="5"/>
      <c r="CM50" s="5">
        <v>20</v>
      </c>
      <c r="CN50" s="5"/>
      <c r="CO50" s="5" t="s">
        <v>2875</v>
      </c>
      <c r="CP50" s="5"/>
      <c r="CQ50" s="5" t="s">
        <v>2886</v>
      </c>
      <c r="CR50" s="5" t="s">
        <v>2887</v>
      </c>
      <c r="CS50" s="5" t="s">
        <v>2888</v>
      </c>
      <c r="CT50" s="5"/>
      <c r="CV50" s="5">
        <v>20</v>
      </c>
      <c r="CW50" s="5"/>
      <c r="CX50" s="5" t="s">
        <v>2889</v>
      </c>
      <c r="CY50" s="5"/>
      <c r="CZ50" s="5" t="s">
        <v>2890</v>
      </c>
      <c r="DA50" s="5" t="s">
        <v>2419</v>
      </c>
      <c r="DB50" s="5" t="s">
        <v>2891</v>
      </c>
      <c r="DC50" s="5"/>
    </row>
    <row r="51" spans="1:107" x14ac:dyDescent="0.35">
      <c r="A51" s="6"/>
      <c r="B51" s="7" t="s">
        <v>185</v>
      </c>
      <c r="C51" s="7" t="s">
        <v>2892</v>
      </c>
      <c r="D51" s="7" t="s">
        <v>185</v>
      </c>
      <c r="E51" s="7"/>
      <c r="F51" s="7"/>
      <c r="G51" s="7" t="s">
        <v>680</v>
      </c>
      <c r="H51" s="7"/>
      <c r="J51" s="6"/>
      <c r="K51" s="7" t="s">
        <v>2893</v>
      </c>
      <c r="L51" s="7"/>
      <c r="M51" s="7"/>
      <c r="N51" s="7"/>
      <c r="O51" s="7" t="s">
        <v>2894</v>
      </c>
      <c r="P51" s="7" t="s">
        <v>500</v>
      </c>
      <c r="Q51" s="7" t="s">
        <v>2895</v>
      </c>
      <c r="S51" s="6"/>
      <c r="T51" s="7"/>
      <c r="U51" s="7" t="s">
        <v>652</v>
      </c>
      <c r="V51" s="7" t="s">
        <v>2896</v>
      </c>
      <c r="W51" s="7"/>
      <c r="X51" s="7" t="s">
        <v>308</v>
      </c>
      <c r="Y51" s="7"/>
      <c r="Z51" s="7" t="s">
        <v>2897</v>
      </c>
      <c r="AB51" s="6"/>
      <c r="AC51" s="7" t="s">
        <v>2449</v>
      </c>
      <c r="AD51" s="7"/>
      <c r="AE51" s="7" t="s">
        <v>2217</v>
      </c>
      <c r="AF51" s="7"/>
      <c r="AG51" s="7" t="s">
        <v>2898</v>
      </c>
      <c r="AH51" s="7" t="s">
        <v>680</v>
      </c>
      <c r="AI51" s="7" t="s">
        <v>2899</v>
      </c>
      <c r="AK51" s="6"/>
      <c r="AL51" s="7" t="s">
        <v>2900</v>
      </c>
      <c r="AM51" s="7"/>
      <c r="AN51" s="7" t="s">
        <v>652</v>
      </c>
      <c r="AO51" s="7"/>
      <c r="AP51" s="7"/>
      <c r="AQ51" s="7" t="s">
        <v>2901</v>
      </c>
      <c r="AR51" s="7" t="s">
        <v>2902</v>
      </c>
      <c r="AT51" s="7"/>
      <c r="AU51" s="7"/>
      <c r="AV51" s="7" t="s">
        <v>1391</v>
      </c>
      <c r="AW51" s="7"/>
      <c r="AX51" s="7" t="s">
        <v>2903</v>
      </c>
      <c r="AY51" s="7" t="s">
        <v>2904</v>
      </c>
      <c r="AZ51" s="7"/>
      <c r="BA51" s="7" t="s">
        <v>2905</v>
      </c>
      <c r="BC51" s="7"/>
      <c r="BD51" s="7"/>
      <c r="BE51" s="7"/>
      <c r="BF51" s="7"/>
      <c r="BG51" s="7"/>
      <c r="BH51" s="7"/>
      <c r="BI51" s="7"/>
      <c r="BJ51" s="7" t="s">
        <v>2906</v>
      </c>
      <c r="BL51" s="7"/>
      <c r="BM51" s="7" t="s">
        <v>2472</v>
      </c>
      <c r="BN51" s="7"/>
      <c r="BO51" s="7" t="s">
        <v>2907</v>
      </c>
      <c r="BP51" s="7" t="s">
        <v>2908</v>
      </c>
      <c r="BQ51" s="7" t="s">
        <v>2909</v>
      </c>
      <c r="BR51" s="7"/>
      <c r="BS51" s="7"/>
      <c r="BU51" s="7"/>
      <c r="BV51" s="7"/>
      <c r="BW51" s="7" t="s">
        <v>1831</v>
      </c>
      <c r="BX51" s="7"/>
      <c r="BY51" s="7"/>
      <c r="BZ51" s="7"/>
      <c r="CA51" s="7"/>
      <c r="CB51" s="7"/>
      <c r="CD51" s="7"/>
      <c r="CE51" s="7"/>
      <c r="CF51" s="7"/>
      <c r="CG51" s="7"/>
      <c r="CH51" s="7" t="s">
        <v>2910</v>
      </c>
      <c r="CI51" s="7"/>
      <c r="CJ51" s="7"/>
      <c r="CK51" s="7"/>
      <c r="CM51" s="7"/>
      <c r="CN51" s="7"/>
      <c r="CO51" s="7" t="s">
        <v>1252</v>
      </c>
      <c r="CP51" s="7"/>
      <c r="CQ51" s="7" t="s">
        <v>2911</v>
      </c>
      <c r="CR51" s="7" t="s">
        <v>2912</v>
      </c>
      <c r="CS51" s="7"/>
      <c r="CT51" s="7"/>
      <c r="CV51" s="7"/>
      <c r="CW51" s="7"/>
      <c r="CX51" s="7" t="s">
        <v>2398</v>
      </c>
      <c r="CY51" s="7"/>
      <c r="CZ51" s="7"/>
      <c r="DA51" s="7" t="s">
        <v>1045</v>
      </c>
      <c r="DB51" s="7"/>
      <c r="DC51" s="7"/>
    </row>
    <row r="53" spans="1:107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B54" s="2">
        <f>H37+1</f>
        <v>21</v>
      </c>
      <c r="C54" s="2">
        <f t="shared" ref="C54:H54" si="26">B54+1</f>
        <v>22</v>
      </c>
      <c r="D54" s="2">
        <f t="shared" si="26"/>
        <v>23</v>
      </c>
      <c r="E54" s="2">
        <f t="shared" si="26"/>
        <v>24</v>
      </c>
      <c r="F54" s="2">
        <f t="shared" si="26"/>
        <v>25</v>
      </c>
      <c r="G54" s="2">
        <f t="shared" si="26"/>
        <v>26</v>
      </c>
      <c r="H54" s="2">
        <f t="shared" si="26"/>
        <v>27</v>
      </c>
      <c r="K54" s="2">
        <f>Q37+1</f>
        <v>18</v>
      </c>
      <c r="L54" s="2">
        <f t="shared" ref="L54:Q54" si="27">K54+1</f>
        <v>19</v>
      </c>
      <c r="M54" s="2">
        <f t="shared" si="27"/>
        <v>20</v>
      </c>
      <c r="N54" s="2">
        <f t="shared" si="27"/>
        <v>21</v>
      </c>
      <c r="O54" s="2">
        <f t="shared" si="27"/>
        <v>22</v>
      </c>
      <c r="P54" s="2">
        <f t="shared" si="27"/>
        <v>23</v>
      </c>
      <c r="Q54" s="2">
        <f t="shared" si="27"/>
        <v>24</v>
      </c>
      <c r="T54" s="2">
        <f>Z37+1</f>
        <v>18</v>
      </c>
      <c r="U54" s="2">
        <f t="shared" ref="U54:Z54" si="28">T54+1</f>
        <v>19</v>
      </c>
      <c r="V54" s="2">
        <f t="shared" si="28"/>
        <v>20</v>
      </c>
      <c r="W54" s="2">
        <f t="shared" si="28"/>
        <v>21</v>
      </c>
      <c r="X54" s="2">
        <f t="shared" si="28"/>
        <v>22</v>
      </c>
      <c r="Y54" s="2">
        <f t="shared" si="28"/>
        <v>23</v>
      </c>
      <c r="Z54" s="2">
        <f t="shared" si="28"/>
        <v>24</v>
      </c>
      <c r="AC54" s="2">
        <f>AI37+1</f>
        <v>22</v>
      </c>
      <c r="AD54" s="2">
        <f t="shared" ref="AD54:AI54" si="29">AC54+1</f>
        <v>23</v>
      </c>
      <c r="AE54" s="2">
        <f t="shared" si="29"/>
        <v>24</v>
      </c>
      <c r="AF54" s="2">
        <f t="shared" si="29"/>
        <v>25</v>
      </c>
      <c r="AG54" s="2">
        <f t="shared" si="29"/>
        <v>26</v>
      </c>
      <c r="AH54" s="2">
        <f t="shared" si="29"/>
        <v>27</v>
      </c>
      <c r="AI54" s="2">
        <f t="shared" si="29"/>
        <v>28</v>
      </c>
      <c r="AL54" s="2">
        <f>AR37+1</f>
        <v>20</v>
      </c>
      <c r="AM54" s="2">
        <f t="shared" ref="AM54:AR54" si="30">AL54+1</f>
        <v>21</v>
      </c>
      <c r="AN54" s="2">
        <f t="shared" si="30"/>
        <v>22</v>
      </c>
      <c r="AO54" s="2">
        <f t="shared" si="30"/>
        <v>23</v>
      </c>
      <c r="AP54" s="2">
        <f t="shared" si="30"/>
        <v>24</v>
      </c>
      <c r="AQ54" s="2">
        <f t="shared" si="30"/>
        <v>25</v>
      </c>
      <c r="AR54" s="2">
        <f t="shared" si="30"/>
        <v>26</v>
      </c>
      <c r="AU54" s="2">
        <f>BA37+1</f>
        <v>17</v>
      </c>
      <c r="AV54" s="2">
        <f t="shared" ref="AV54:BA54" si="31">AU54+1</f>
        <v>18</v>
      </c>
      <c r="AW54" s="2">
        <f t="shared" si="31"/>
        <v>19</v>
      </c>
      <c r="AX54" s="2">
        <f t="shared" si="31"/>
        <v>20</v>
      </c>
      <c r="AY54" s="2">
        <f t="shared" si="31"/>
        <v>21</v>
      </c>
      <c r="AZ54" s="2">
        <f t="shared" si="31"/>
        <v>22</v>
      </c>
      <c r="BA54" s="2">
        <f t="shared" si="31"/>
        <v>23</v>
      </c>
      <c r="BD54" s="2">
        <f>BJ37+1</f>
        <v>22</v>
      </c>
      <c r="BE54" s="2">
        <f t="shared" ref="BE54:BJ54" si="32">BD54+1</f>
        <v>23</v>
      </c>
      <c r="BF54" s="2">
        <f t="shared" si="32"/>
        <v>24</v>
      </c>
      <c r="BG54" s="2">
        <f t="shared" si="32"/>
        <v>25</v>
      </c>
      <c r="BH54" s="2">
        <f t="shared" si="32"/>
        <v>26</v>
      </c>
      <c r="BI54" s="2">
        <f t="shared" si="32"/>
        <v>27</v>
      </c>
      <c r="BJ54" s="2">
        <f t="shared" si="32"/>
        <v>28</v>
      </c>
      <c r="BM54" s="2">
        <f>BS37+1</f>
        <v>19</v>
      </c>
      <c r="BN54" s="2">
        <f t="shared" ref="BN54:BS54" si="33">BM54+1</f>
        <v>20</v>
      </c>
      <c r="BO54" s="2">
        <f t="shared" si="33"/>
        <v>21</v>
      </c>
      <c r="BP54" s="2">
        <f t="shared" si="33"/>
        <v>22</v>
      </c>
      <c r="BQ54" s="2">
        <f t="shared" si="33"/>
        <v>23</v>
      </c>
      <c r="BR54" s="2">
        <f t="shared" si="33"/>
        <v>24</v>
      </c>
      <c r="BS54" s="2">
        <f t="shared" si="33"/>
        <v>25</v>
      </c>
      <c r="BV54" s="2">
        <f>CB37+1</f>
        <v>16</v>
      </c>
      <c r="BW54" s="2">
        <f t="shared" ref="BW54:CB54" si="34">BV54+1</f>
        <v>17</v>
      </c>
      <c r="BX54" s="2">
        <f t="shared" si="34"/>
        <v>18</v>
      </c>
      <c r="BY54" s="2">
        <f t="shared" si="34"/>
        <v>19</v>
      </c>
      <c r="BZ54" s="2">
        <f t="shared" si="34"/>
        <v>20</v>
      </c>
      <c r="CA54" s="2">
        <f t="shared" si="34"/>
        <v>21</v>
      </c>
      <c r="CB54" s="2">
        <f t="shared" si="34"/>
        <v>22</v>
      </c>
      <c r="CE54" s="2">
        <f>CK37+1</f>
        <v>21</v>
      </c>
      <c r="CF54" s="2">
        <f t="shared" ref="CF54:CK54" si="35">CE54+1</f>
        <v>22</v>
      </c>
      <c r="CG54" s="2">
        <f t="shared" si="35"/>
        <v>23</v>
      </c>
      <c r="CH54" s="2">
        <f t="shared" si="35"/>
        <v>24</v>
      </c>
      <c r="CI54" s="2">
        <f t="shared" si="35"/>
        <v>25</v>
      </c>
      <c r="CJ54" s="2">
        <f t="shared" si="35"/>
        <v>26</v>
      </c>
      <c r="CK54" s="2">
        <f t="shared" si="35"/>
        <v>27</v>
      </c>
      <c r="CN54" s="2">
        <f>CT37+1</f>
        <v>18</v>
      </c>
      <c r="CO54" s="2">
        <f t="shared" ref="CO54:CT54" si="36">CN54+1</f>
        <v>19</v>
      </c>
      <c r="CP54" s="2">
        <f t="shared" si="36"/>
        <v>20</v>
      </c>
      <c r="CQ54" s="2">
        <f t="shared" si="36"/>
        <v>21</v>
      </c>
      <c r="CR54" s="2">
        <f t="shared" si="36"/>
        <v>22</v>
      </c>
      <c r="CS54" s="2">
        <f t="shared" si="36"/>
        <v>23</v>
      </c>
      <c r="CT54" s="2">
        <f t="shared" si="36"/>
        <v>24</v>
      </c>
      <c r="CW54" s="2">
        <f>DC37+1</f>
        <v>16</v>
      </c>
      <c r="CX54" s="2">
        <f t="shared" ref="CX54:DC54" si="37">CW54+1</f>
        <v>17</v>
      </c>
      <c r="CY54" s="2">
        <f t="shared" si="37"/>
        <v>18</v>
      </c>
      <c r="CZ54" s="2">
        <f t="shared" si="37"/>
        <v>19</v>
      </c>
      <c r="DA54" s="2">
        <f t="shared" si="37"/>
        <v>20</v>
      </c>
      <c r="DB54" s="2">
        <f t="shared" si="37"/>
        <v>21</v>
      </c>
      <c r="DC54" s="2">
        <f t="shared" si="37"/>
        <v>22</v>
      </c>
    </row>
    <row r="55" spans="1:107" x14ac:dyDescent="0.35">
      <c r="A55" s="3">
        <v>8</v>
      </c>
      <c r="B55" s="4"/>
      <c r="C55" s="4"/>
      <c r="D55" s="4"/>
      <c r="E55" s="4"/>
      <c r="F55" s="4"/>
      <c r="G55" s="4"/>
      <c r="H55" s="4"/>
      <c r="J55" s="3">
        <v>8</v>
      </c>
      <c r="K55" s="4"/>
      <c r="L55" s="4"/>
      <c r="M55" s="4" t="s">
        <v>2913</v>
      </c>
      <c r="N55" s="4"/>
      <c r="O55" s="4"/>
      <c r="P55" s="4"/>
      <c r="Q55" s="4"/>
      <c r="S55" s="3">
        <v>8</v>
      </c>
      <c r="T55" s="4"/>
      <c r="U55" s="4"/>
      <c r="V55" s="4"/>
      <c r="W55" s="4"/>
      <c r="X55" s="4"/>
      <c r="Y55" s="4" t="s">
        <v>2914</v>
      </c>
      <c r="Z55" s="4"/>
      <c r="AB55" s="3">
        <v>8</v>
      </c>
      <c r="AC55" s="4" t="s">
        <v>2448</v>
      </c>
      <c r="AD55" s="4"/>
      <c r="AE55" s="4"/>
      <c r="AF55" s="4"/>
      <c r="AG55" s="4"/>
      <c r="AH55" s="4"/>
      <c r="AI55" s="4"/>
      <c r="AK55" s="3">
        <v>8</v>
      </c>
      <c r="AL55" s="4"/>
      <c r="AM55" s="4"/>
      <c r="AN55" s="4" t="s">
        <v>2915</v>
      </c>
      <c r="AO55" s="4" t="s">
        <v>19</v>
      </c>
      <c r="AP55" s="4"/>
      <c r="AQ55" s="4"/>
      <c r="AR55" s="4" t="s">
        <v>2916</v>
      </c>
      <c r="AT55" s="4">
        <v>8</v>
      </c>
      <c r="AU55" s="4"/>
      <c r="AV55" s="4"/>
      <c r="AW55" s="4"/>
      <c r="AX55" s="4" t="s">
        <v>19</v>
      </c>
      <c r="AY55" s="4"/>
      <c r="AZ55" s="4"/>
      <c r="BA55" s="4"/>
      <c r="BC55" s="4">
        <v>8</v>
      </c>
      <c r="BD55" s="4"/>
      <c r="BE55" s="4"/>
      <c r="BF55" s="4"/>
      <c r="BG55" s="4" t="s">
        <v>19</v>
      </c>
      <c r="BH55" s="4" t="s">
        <v>2917</v>
      </c>
      <c r="BI55" s="4"/>
      <c r="BJ55" s="4"/>
      <c r="BL55" s="4">
        <v>8</v>
      </c>
      <c r="BM55" s="4"/>
      <c r="BN55" s="4" t="s">
        <v>2918</v>
      </c>
      <c r="BO55" s="4" t="s">
        <v>2919</v>
      </c>
      <c r="BP55" s="4"/>
      <c r="BQ55" s="4" t="s">
        <v>2920</v>
      </c>
      <c r="BR55" s="4"/>
      <c r="BS55" s="4"/>
      <c r="BU55" s="4">
        <v>8</v>
      </c>
      <c r="BV55" s="4"/>
      <c r="BW55" s="4" t="s">
        <v>2921</v>
      </c>
      <c r="BX55" s="4"/>
      <c r="BY55" s="4" t="s">
        <v>19</v>
      </c>
      <c r="BZ55" s="4"/>
      <c r="CA55" s="4" t="s">
        <v>2922</v>
      </c>
      <c r="CB55" s="4"/>
      <c r="CD55" s="4">
        <v>8</v>
      </c>
      <c r="CE55" s="4" t="s">
        <v>2923</v>
      </c>
      <c r="CF55" s="4"/>
      <c r="CG55" s="4"/>
      <c r="CH55" s="4" t="s">
        <v>19</v>
      </c>
      <c r="CI55" s="4"/>
      <c r="CJ55" s="4"/>
      <c r="CK55" s="4" t="s">
        <v>2924</v>
      </c>
      <c r="CM55" s="4">
        <v>8</v>
      </c>
      <c r="CN55" s="4"/>
      <c r="CO55" s="4"/>
      <c r="CP55" s="4"/>
      <c r="CQ55" s="4" t="s">
        <v>19</v>
      </c>
      <c r="CR55" s="4"/>
      <c r="CS55" s="4"/>
      <c r="CT55" s="4"/>
      <c r="CV55" s="4">
        <v>8</v>
      </c>
      <c r="CW55" s="4" t="s">
        <v>2925</v>
      </c>
      <c r="CX55" s="4"/>
      <c r="CY55" s="4"/>
      <c r="CZ55" s="4" t="s">
        <v>19</v>
      </c>
      <c r="DA55" s="4" t="s">
        <v>2926</v>
      </c>
      <c r="DB55" s="4"/>
      <c r="DC55" s="4"/>
    </row>
    <row r="56" spans="1:107" x14ac:dyDescent="0.35">
      <c r="A56" s="2"/>
      <c r="B56" s="5"/>
      <c r="C56" s="5" t="s">
        <v>2927</v>
      </c>
      <c r="D56" s="5"/>
      <c r="E56" s="5" t="s">
        <v>2928</v>
      </c>
      <c r="F56" s="5" t="s">
        <v>2929</v>
      </c>
      <c r="G56" s="5"/>
      <c r="H56" s="5"/>
      <c r="J56" s="2"/>
      <c r="K56" s="5" t="s">
        <v>288</v>
      </c>
      <c r="L56" s="5"/>
      <c r="M56" s="5"/>
      <c r="N56" s="5"/>
      <c r="O56" s="5"/>
      <c r="P56" s="5"/>
      <c r="Q56" s="5"/>
      <c r="S56" s="2"/>
      <c r="T56" s="5" t="s">
        <v>288</v>
      </c>
      <c r="U56" s="5" t="s">
        <v>2930</v>
      </c>
      <c r="V56" s="5" t="s">
        <v>34</v>
      </c>
      <c r="W56" s="5"/>
      <c r="X56" s="5"/>
      <c r="Y56" s="5" t="s">
        <v>2931</v>
      </c>
      <c r="Z56" s="5"/>
      <c r="AB56" s="2"/>
      <c r="AC56" s="5" t="s">
        <v>2932</v>
      </c>
      <c r="AD56" s="5" t="s">
        <v>2933</v>
      </c>
      <c r="AE56" s="5"/>
      <c r="AF56" s="5"/>
      <c r="AG56" s="5" t="s">
        <v>2934</v>
      </c>
      <c r="AH56" s="5"/>
      <c r="AI56" s="5" t="s">
        <v>2935</v>
      </c>
      <c r="AK56" s="2"/>
      <c r="AL56" s="5"/>
      <c r="AM56" s="5"/>
      <c r="AN56" s="5" t="s">
        <v>756</v>
      </c>
      <c r="AO56" s="5"/>
      <c r="AP56" s="5"/>
      <c r="AQ56" s="5"/>
      <c r="AR56" s="5" t="s">
        <v>2936</v>
      </c>
      <c r="AT56" s="5"/>
      <c r="AU56" s="5"/>
      <c r="AV56" s="5" t="s">
        <v>2937</v>
      </c>
      <c r="AW56" s="5" t="s">
        <v>2938</v>
      </c>
      <c r="AX56" s="5" t="s">
        <v>2939</v>
      </c>
      <c r="AY56" s="5" t="s">
        <v>2940</v>
      </c>
      <c r="AZ56" s="5" t="s">
        <v>2941</v>
      </c>
      <c r="BA56" s="5"/>
      <c r="BC56" s="5"/>
      <c r="BD56" s="5"/>
      <c r="BE56" s="5" t="s">
        <v>2942</v>
      </c>
      <c r="BF56" s="5" t="s">
        <v>2943</v>
      </c>
      <c r="BG56" s="5" t="s">
        <v>2944</v>
      </c>
      <c r="BH56" s="5" t="s">
        <v>2945</v>
      </c>
      <c r="BI56" s="5"/>
      <c r="BJ56" s="5" t="s">
        <v>2946</v>
      </c>
      <c r="BL56" s="5"/>
      <c r="BM56" s="5" t="s">
        <v>38</v>
      </c>
      <c r="BN56" s="5" t="s">
        <v>2947</v>
      </c>
      <c r="BO56" s="5" t="s">
        <v>2947</v>
      </c>
      <c r="BP56" s="5"/>
      <c r="BQ56" s="5" t="s">
        <v>333</v>
      </c>
      <c r="BR56" s="5"/>
      <c r="BS56" s="5"/>
      <c r="BU56" s="5"/>
      <c r="BV56" s="5"/>
      <c r="BW56" s="5" t="s">
        <v>38</v>
      </c>
      <c r="BX56" s="5"/>
      <c r="BY56" s="5" t="s">
        <v>2948</v>
      </c>
      <c r="BZ56" s="5" t="s">
        <v>2949</v>
      </c>
      <c r="CA56" s="5" t="s">
        <v>39</v>
      </c>
      <c r="CB56" s="5"/>
      <c r="CD56" s="5"/>
      <c r="CE56" s="5" t="s">
        <v>2950</v>
      </c>
      <c r="CF56" s="5" t="s">
        <v>38</v>
      </c>
      <c r="CG56" s="5" t="s">
        <v>38</v>
      </c>
      <c r="CH56" s="5"/>
      <c r="CI56" s="5"/>
      <c r="CJ56" s="5"/>
      <c r="CK56" s="5"/>
      <c r="CM56" s="5"/>
      <c r="CN56" s="5" t="s">
        <v>38</v>
      </c>
      <c r="CO56" s="5"/>
      <c r="CP56" s="5"/>
      <c r="CQ56" s="5" t="s">
        <v>283</v>
      </c>
      <c r="CR56" s="5" t="s">
        <v>2951</v>
      </c>
      <c r="CS56" s="5" t="s">
        <v>39</v>
      </c>
      <c r="CT56" s="5"/>
      <c r="CV56" s="5"/>
      <c r="CW56" s="5"/>
      <c r="CX56" s="5"/>
      <c r="CY56" s="5"/>
      <c r="CZ56" s="5" t="s">
        <v>2952</v>
      </c>
      <c r="DA56" s="5"/>
      <c r="DB56" s="5"/>
      <c r="DC56" s="5"/>
    </row>
    <row r="57" spans="1:107" x14ac:dyDescent="0.35">
      <c r="A57" s="3">
        <v>10</v>
      </c>
      <c r="B57" s="4"/>
      <c r="C57" s="4" t="s">
        <v>2953</v>
      </c>
      <c r="D57" s="4"/>
      <c r="E57" s="4" t="s">
        <v>38</v>
      </c>
      <c r="F57" s="4" t="s">
        <v>2954</v>
      </c>
      <c r="G57" s="4"/>
      <c r="H57" s="4"/>
      <c r="J57" s="3">
        <v>10</v>
      </c>
      <c r="K57" s="4" t="s">
        <v>2955</v>
      </c>
      <c r="L57" s="4" t="s">
        <v>2956</v>
      </c>
      <c r="M57" s="4"/>
      <c r="N57" s="4"/>
      <c r="O57" s="4" t="s">
        <v>2957</v>
      </c>
      <c r="P57" s="4"/>
      <c r="Q57" s="4"/>
      <c r="S57" s="3">
        <v>10</v>
      </c>
      <c r="T57" s="4" t="s">
        <v>2958</v>
      </c>
      <c r="U57" s="4" t="s">
        <v>603</v>
      </c>
      <c r="V57" s="4" t="s">
        <v>2959</v>
      </c>
      <c r="W57" s="4" t="s">
        <v>2960</v>
      </c>
      <c r="X57" s="4" t="s">
        <v>733</v>
      </c>
      <c r="Y57" s="4" t="s">
        <v>2961</v>
      </c>
      <c r="Z57" s="4"/>
      <c r="AB57" s="3">
        <v>10</v>
      </c>
      <c r="AC57" s="4" t="s">
        <v>729</v>
      </c>
      <c r="AD57" s="4" t="s">
        <v>2962</v>
      </c>
      <c r="AE57" s="4" t="s">
        <v>38</v>
      </c>
      <c r="AF57" s="4"/>
      <c r="AG57" s="4" t="s">
        <v>2963</v>
      </c>
      <c r="AH57" s="4" t="s">
        <v>2964</v>
      </c>
      <c r="AI57" s="4" t="s">
        <v>2965</v>
      </c>
      <c r="AK57" s="3">
        <v>10</v>
      </c>
      <c r="AL57" s="4" t="s">
        <v>2966</v>
      </c>
      <c r="AM57" s="4"/>
      <c r="AN57" s="4" t="s">
        <v>2967</v>
      </c>
      <c r="AO57" s="4" t="s">
        <v>2968</v>
      </c>
      <c r="AP57" s="4" t="s">
        <v>733</v>
      </c>
      <c r="AQ57" s="4" t="s">
        <v>2969</v>
      </c>
      <c r="AR57" s="4" t="s">
        <v>2970</v>
      </c>
      <c r="AT57" s="4">
        <v>10</v>
      </c>
      <c r="AU57" s="4"/>
      <c r="AV57" s="4"/>
      <c r="AW57" s="4" t="s">
        <v>2971</v>
      </c>
      <c r="AX57" s="4" t="s">
        <v>2972</v>
      </c>
      <c r="AY57" s="4" t="s">
        <v>2973</v>
      </c>
      <c r="AZ57" s="4"/>
      <c r="BA57" s="4" t="s">
        <v>2974</v>
      </c>
      <c r="BC57" s="4">
        <v>10</v>
      </c>
      <c r="BD57" s="4" t="s">
        <v>2975</v>
      </c>
      <c r="BE57" s="4" t="s">
        <v>2976</v>
      </c>
      <c r="BF57" s="4"/>
      <c r="BG57" s="4" t="s">
        <v>2977</v>
      </c>
      <c r="BH57" s="4" t="s">
        <v>2978</v>
      </c>
      <c r="BI57" s="4"/>
      <c r="BJ57" s="4" t="s">
        <v>2979</v>
      </c>
      <c r="BL57" s="4">
        <v>10</v>
      </c>
      <c r="BM57" s="4" t="s">
        <v>2231</v>
      </c>
      <c r="BN57" s="4"/>
      <c r="BO57" s="4"/>
      <c r="BP57" s="4" t="s">
        <v>1324</v>
      </c>
      <c r="BQ57" s="4"/>
      <c r="BR57" s="4" t="s">
        <v>2980</v>
      </c>
      <c r="BS57" s="4" t="s">
        <v>2981</v>
      </c>
      <c r="BU57" s="4">
        <v>10</v>
      </c>
      <c r="BV57" s="4" t="s">
        <v>351</v>
      </c>
      <c r="BW57" s="4"/>
      <c r="BX57" s="4"/>
      <c r="BY57" s="4" t="s">
        <v>2982</v>
      </c>
      <c r="BZ57" s="4" t="s">
        <v>1754</v>
      </c>
      <c r="CA57" s="4" t="s">
        <v>2983</v>
      </c>
      <c r="CB57" s="4" t="s">
        <v>2984</v>
      </c>
      <c r="CD57" s="4">
        <v>10</v>
      </c>
      <c r="CE57" s="4" t="s">
        <v>2985</v>
      </c>
      <c r="CF57" s="4" t="s">
        <v>733</v>
      </c>
      <c r="CG57" s="4" t="s">
        <v>2986</v>
      </c>
      <c r="CH57" s="4" t="s">
        <v>2987</v>
      </c>
      <c r="CI57" s="4"/>
      <c r="CJ57" s="4" t="s">
        <v>2988</v>
      </c>
      <c r="CK57" s="4" t="s">
        <v>2989</v>
      </c>
      <c r="CM57" s="4">
        <v>10</v>
      </c>
      <c r="CN57" s="4"/>
      <c r="CO57" s="4"/>
      <c r="CP57" s="4" t="s">
        <v>2990</v>
      </c>
      <c r="CQ57" s="4" t="s">
        <v>2991</v>
      </c>
      <c r="CR57" s="4" t="s">
        <v>58</v>
      </c>
      <c r="CS57" s="4"/>
      <c r="CT57" s="4"/>
      <c r="CV57" s="4">
        <v>10</v>
      </c>
      <c r="CW57" s="4"/>
      <c r="CX57" s="4"/>
      <c r="CY57" s="4" t="s">
        <v>729</v>
      </c>
      <c r="CZ57" s="4"/>
      <c r="DA57" s="4" t="s">
        <v>2517</v>
      </c>
      <c r="DB57" s="4" t="s">
        <v>2992</v>
      </c>
      <c r="DC57" s="4"/>
    </row>
    <row r="58" spans="1:107" x14ac:dyDescent="0.35">
      <c r="A58" s="6"/>
      <c r="B58" s="7"/>
      <c r="C58" s="7" t="s">
        <v>2993</v>
      </c>
      <c r="D58" s="7"/>
      <c r="E58" s="7"/>
      <c r="F58" s="7" t="s">
        <v>2994</v>
      </c>
      <c r="G58" s="7"/>
      <c r="H58" s="7" t="s">
        <v>2995</v>
      </c>
      <c r="J58" s="6"/>
      <c r="K58" s="7" t="s">
        <v>2996</v>
      </c>
      <c r="L58" s="7" t="s">
        <v>2997</v>
      </c>
      <c r="M58" s="7"/>
      <c r="N58" s="7" t="s">
        <v>2998</v>
      </c>
      <c r="O58" s="7" t="s">
        <v>2999</v>
      </c>
      <c r="P58" s="7"/>
      <c r="Q58" s="7"/>
      <c r="S58" s="6"/>
      <c r="T58" s="7" t="s">
        <v>3000</v>
      </c>
      <c r="U58" s="7" t="s">
        <v>1895</v>
      </c>
      <c r="V58" s="7"/>
      <c r="W58" s="7" t="s">
        <v>3001</v>
      </c>
      <c r="X58" s="7"/>
      <c r="Y58" s="7" t="s">
        <v>3002</v>
      </c>
      <c r="Z58" s="7"/>
      <c r="AB58" s="6"/>
      <c r="AC58" s="7"/>
      <c r="AD58" s="7" t="s">
        <v>2110</v>
      </c>
      <c r="AE58" s="7" t="s">
        <v>2512</v>
      </c>
      <c r="AF58" s="7"/>
      <c r="AG58" s="7" t="s">
        <v>729</v>
      </c>
      <c r="AH58" s="7"/>
      <c r="AI58" s="7" t="s">
        <v>3003</v>
      </c>
      <c r="AK58" s="6"/>
      <c r="AL58" s="7" t="s">
        <v>3004</v>
      </c>
      <c r="AM58" s="7" t="s">
        <v>150</v>
      </c>
      <c r="AN58" s="7"/>
      <c r="AO58" s="7" t="s">
        <v>3005</v>
      </c>
      <c r="AP58" s="7"/>
      <c r="AQ58" s="7" t="s">
        <v>3006</v>
      </c>
      <c r="AR58" s="7"/>
      <c r="AT58" s="7"/>
      <c r="AU58" s="7"/>
      <c r="AV58" s="7"/>
      <c r="AW58" s="7" t="s">
        <v>3007</v>
      </c>
      <c r="AX58" s="7" t="s">
        <v>38</v>
      </c>
      <c r="AY58" s="7" t="s">
        <v>3008</v>
      </c>
      <c r="AZ58" s="7" t="s">
        <v>3009</v>
      </c>
      <c r="BA58" s="7" t="s">
        <v>3010</v>
      </c>
      <c r="BC58" s="7"/>
      <c r="BD58" s="7" t="s">
        <v>3011</v>
      </c>
      <c r="BE58" s="7" t="s">
        <v>3012</v>
      </c>
      <c r="BF58" s="7" t="s">
        <v>3013</v>
      </c>
      <c r="BG58" s="7"/>
      <c r="BH58" s="7"/>
      <c r="BI58" s="7"/>
      <c r="BJ58" s="7" t="s">
        <v>3014</v>
      </c>
      <c r="BL58" s="7"/>
      <c r="BM58" s="7" t="s">
        <v>3015</v>
      </c>
      <c r="BN58" s="7" t="s">
        <v>38</v>
      </c>
      <c r="BO58" s="7"/>
      <c r="BP58" s="7" t="s">
        <v>38</v>
      </c>
      <c r="BQ58" s="7"/>
      <c r="BR58" s="7"/>
      <c r="BS58" s="7"/>
      <c r="BU58" s="7"/>
      <c r="BV58" s="7"/>
      <c r="BW58" s="7" t="s">
        <v>2521</v>
      </c>
      <c r="BX58" s="7"/>
      <c r="BY58" s="7" t="s">
        <v>3016</v>
      </c>
      <c r="BZ58" s="7" t="s">
        <v>3017</v>
      </c>
      <c r="CA58" s="7" t="s">
        <v>3018</v>
      </c>
      <c r="CB58" s="7"/>
      <c r="CD58" s="7"/>
      <c r="CE58" s="7" t="s">
        <v>3019</v>
      </c>
      <c r="CF58" s="7"/>
      <c r="CG58" s="7" t="s">
        <v>3020</v>
      </c>
      <c r="CH58" s="7"/>
      <c r="CI58" s="7"/>
      <c r="CJ58" s="7" t="s">
        <v>3021</v>
      </c>
      <c r="CK58" s="7" t="s">
        <v>3022</v>
      </c>
      <c r="CM58" s="7"/>
      <c r="CN58" s="7"/>
      <c r="CO58" s="7"/>
      <c r="CP58" s="7" t="s">
        <v>3023</v>
      </c>
      <c r="CQ58" s="7"/>
      <c r="CR58" s="7"/>
      <c r="CS58" s="5" t="s">
        <v>3024</v>
      </c>
      <c r="CT58" s="7"/>
      <c r="CV58" s="7"/>
      <c r="CW58" s="7" t="s">
        <v>58</v>
      </c>
      <c r="CX58" s="7"/>
      <c r="CY58" s="7" t="s">
        <v>3025</v>
      </c>
      <c r="CZ58" s="7" t="s">
        <v>3026</v>
      </c>
      <c r="DA58" s="7" t="s">
        <v>3027</v>
      </c>
      <c r="DB58" s="7" t="s">
        <v>3028</v>
      </c>
      <c r="DC58" s="7"/>
    </row>
    <row r="59" spans="1:107" x14ac:dyDescent="0.35">
      <c r="A59" s="2">
        <v>12</v>
      </c>
      <c r="B59" s="5" t="s">
        <v>379</v>
      </c>
      <c r="C59" s="5" t="s">
        <v>89</v>
      </c>
      <c r="D59" s="5" t="s">
        <v>3029</v>
      </c>
      <c r="E59" s="5"/>
      <c r="F59" s="5" t="s">
        <v>1787</v>
      </c>
      <c r="G59" s="5"/>
      <c r="H59" s="5" t="s">
        <v>3030</v>
      </c>
      <c r="J59" s="2">
        <v>12</v>
      </c>
      <c r="K59" s="5"/>
      <c r="L59" s="5" t="s">
        <v>89</v>
      </c>
      <c r="M59" s="5"/>
      <c r="N59" s="5" t="s">
        <v>3031</v>
      </c>
      <c r="O59" s="5"/>
      <c r="P59" s="5" t="s">
        <v>396</v>
      </c>
      <c r="Q59" s="5"/>
      <c r="S59" s="2">
        <v>12</v>
      </c>
      <c r="T59" s="5" t="s">
        <v>379</v>
      </c>
      <c r="U59" s="5" t="s">
        <v>89</v>
      </c>
      <c r="V59" s="5"/>
      <c r="W59" s="5"/>
      <c r="X59" s="5"/>
      <c r="Y59" s="5" t="s">
        <v>3032</v>
      </c>
      <c r="Z59" s="5"/>
      <c r="AB59" s="2">
        <v>12</v>
      </c>
      <c r="AC59" s="5" t="s">
        <v>2576</v>
      </c>
      <c r="AD59" s="5" t="s">
        <v>89</v>
      </c>
      <c r="AE59" s="5"/>
      <c r="AF59" s="5"/>
      <c r="AG59" s="5"/>
      <c r="AH59" s="5"/>
      <c r="AI59" s="5"/>
      <c r="AK59" s="2">
        <v>12</v>
      </c>
      <c r="AL59" s="5" t="s">
        <v>3033</v>
      </c>
      <c r="AM59" s="5" t="s">
        <v>89</v>
      </c>
      <c r="AN59" s="5" t="s">
        <v>404</v>
      </c>
      <c r="AO59" s="5"/>
      <c r="AP59" s="5"/>
      <c r="AQ59" s="5" t="s">
        <v>3034</v>
      </c>
      <c r="AR59" s="5" t="s">
        <v>3035</v>
      </c>
      <c r="AT59" s="5">
        <v>12</v>
      </c>
      <c r="AU59" s="5" t="s">
        <v>3036</v>
      </c>
      <c r="AV59" s="5" t="s">
        <v>89</v>
      </c>
      <c r="AW59" s="5" t="s">
        <v>3037</v>
      </c>
      <c r="AX59" s="5" t="s">
        <v>3038</v>
      </c>
      <c r="AY59" s="5" t="s">
        <v>2132</v>
      </c>
      <c r="AZ59" s="5" t="s">
        <v>3039</v>
      </c>
      <c r="BA59" s="5" t="s">
        <v>3040</v>
      </c>
      <c r="BC59" s="5">
        <v>12</v>
      </c>
      <c r="BD59" s="5"/>
      <c r="BE59" s="5" t="s">
        <v>38</v>
      </c>
      <c r="BF59" s="5"/>
      <c r="BG59" s="5"/>
      <c r="BH59" s="5" t="s">
        <v>1089</v>
      </c>
      <c r="BI59" s="5" t="s">
        <v>3041</v>
      </c>
      <c r="BJ59" s="5" t="s">
        <v>3042</v>
      </c>
      <c r="BL59" s="5">
        <v>12</v>
      </c>
      <c r="BM59" s="5"/>
      <c r="BN59" s="5"/>
      <c r="BO59" s="5"/>
      <c r="BP59" s="5" t="s">
        <v>3043</v>
      </c>
      <c r="BQ59" s="5"/>
      <c r="BR59" s="5"/>
      <c r="BS59" s="5" t="s">
        <v>3044</v>
      </c>
      <c r="BU59" s="5">
        <v>12</v>
      </c>
      <c r="BV59" s="5"/>
      <c r="BW59" s="5" t="s">
        <v>89</v>
      </c>
      <c r="BX59" s="5"/>
      <c r="BY59" s="5" t="s">
        <v>3045</v>
      </c>
      <c r="BZ59" s="5"/>
      <c r="CA59" s="5" t="s">
        <v>3046</v>
      </c>
      <c r="CB59" s="5"/>
      <c r="CD59" s="5">
        <v>12</v>
      </c>
      <c r="CE59" s="5"/>
      <c r="CF59" s="5" t="s">
        <v>89</v>
      </c>
      <c r="CG59" s="5"/>
      <c r="CH59" s="5" t="s">
        <v>3047</v>
      </c>
      <c r="CI59" s="5" t="s">
        <v>3047</v>
      </c>
      <c r="CJ59" s="5" t="s">
        <v>3047</v>
      </c>
      <c r="CK59" s="5" t="s">
        <v>3048</v>
      </c>
      <c r="CM59" s="5">
        <v>12</v>
      </c>
      <c r="CN59" s="5" t="s">
        <v>379</v>
      </c>
      <c r="CO59" s="5" t="s">
        <v>89</v>
      </c>
      <c r="CP59" s="5"/>
      <c r="CQ59" s="5"/>
      <c r="CR59" s="5"/>
      <c r="CS59" s="5"/>
      <c r="CT59" s="5"/>
      <c r="CV59" s="5">
        <v>12</v>
      </c>
      <c r="CW59" s="5"/>
      <c r="CX59" s="5" t="s">
        <v>89</v>
      </c>
      <c r="CY59" s="5" t="s">
        <v>3049</v>
      </c>
      <c r="CZ59" s="5" t="s">
        <v>3050</v>
      </c>
      <c r="DA59" s="5"/>
      <c r="DB59" s="5"/>
      <c r="DC59" s="5"/>
    </row>
    <row r="60" spans="1:107" x14ac:dyDescent="0.35">
      <c r="A60" s="2"/>
      <c r="B60" s="5" t="s">
        <v>3051</v>
      </c>
      <c r="C60" s="5"/>
      <c r="D60" s="5" t="s">
        <v>1997</v>
      </c>
      <c r="E60" s="5" t="s">
        <v>3052</v>
      </c>
      <c r="F60" s="5" t="s">
        <v>3053</v>
      </c>
      <c r="G60" s="5"/>
      <c r="H60" s="5" t="s">
        <v>1215</v>
      </c>
      <c r="J60" s="2"/>
      <c r="K60" s="5" t="s">
        <v>825</v>
      </c>
      <c r="L60" s="5"/>
      <c r="M60" s="5" t="s">
        <v>3054</v>
      </c>
      <c r="N60" s="5"/>
      <c r="O60" s="5"/>
      <c r="P60" s="5" t="s">
        <v>2134</v>
      </c>
      <c r="Q60" s="5"/>
      <c r="S60" s="2"/>
      <c r="T60" s="5" t="s">
        <v>3055</v>
      </c>
      <c r="U60" s="5" t="s">
        <v>804</v>
      </c>
      <c r="V60" s="5" t="s">
        <v>3056</v>
      </c>
      <c r="W60" s="5"/>
      <c r="X60" s="5"/>
      <c r="Y60" s="5"/>
      <c r="Z60" s="5"/>
      <c r="AB60" s="2"/>
      <c r="AC60" s="5" t="s">
        <v>3057</v>
      </c>
      <c r="AD60" s="5" t="s">
        <v>3058</v>
      </c>
      <c r="AE60" s="5"/>
      <c r="AF60" s="5"/>
      <c r="AG60" s="5"/>
      <c r="AH60" s="5" t="s">
        <v>784</v>
      </c>
      <c r="AI60" s="5"/>
      <c r="AK60" s="2"/>
      <c r="AL60" s="5"/>
      <c r="AM60" s="5" t="s">
        <v>3059</v>
      </c>
      <c r="AN60" s="5" t="s">
        <v>3060</v>
      </c>
      <c r="AO60" s="5"/>
      <c r="AP60" s="5"/>
      <c r="AQ60" s="5" t="s">
        <v>3061</v>
      </c>
      <c r="AR60" s="5"/>
      <c r="AT60" s="5"/>
      <c r="AU60" s="5"/>
      <c r="AV60" s="5"/>
      <c r="AW60" s="5"/>
      <c r="AX60" s="5"/>
      <c r="AY60" s="5" t="s">
        <v>3062</v>
      </c>
      <c r="AZ60" s="5" t="s">
        <v>3063</v>
      </c>
      <c r="BA60" s="5"/>
      <c r="BC60" s="5"/>
      <c r="BD60" s="5"/>
      <c r="BE60" s="5"/>
      <c r="BF60" s="5" t="s">
        <v>795</v>
      </c>
      <c r="BG60" s="5"/>
      <c r="BH60" s="5"/>
      <c r="BI60" s="5"/>
      <c r="BJ60" s="5" t="s">
        <v>3064</v>
      </c>
      <c r="BL60" s="5"/>
      <c r="BM60" s="5"/>
      <c r="BN60" s="5"/>
      <c r="BO60" s="5"/>
      <c r="BP60" s="5" t="s">
        <v>3065</v>
      </c>
      <c r="BQ60" s="5"/>
      <c r="BR60" s="5"/>
      <c r="BS60" s="5" t="s">
        <v>3066</v>
      </c>
      <c r="BU60" s="5"/>
      <c r="BV60" s="5" t="s">
        <v>67</v>
      </c>
      <c r="BW60" s="5" t="s">
        <v>3067</v>
      </c>
      <c r="BX60" s="5"/>
      <c r="BY60" s="5"/>
      <c r="BZ60" s="5"/>
      <c r="CA60" s="5"/>
      <c r="CB60" s="5"/>
      <c r="CD60" s="5"/>
      <c r="CE60" s="5"/>
      <c r="CF60" s="5"/>
      <c r="CG60" s="5" t="s">
        <v>3068</v>
      </c>
      <c r="CH60" s="5"/>
      <c r="CI60" s="5"/>
      <c r="CJ60" s="5"/>
      <c r="CK60" s="5" t="s">
        <v>3069</v>
      </c>
      <c r="CM60" s="5"/>
      <c r="CN60" s="5"/>
      <c r="CO60" s="5"/>
      <c r="CP60" s="5" t="s">
        <v>1796</v>
      </c>
      <c r="CQ60" s="5" t="s">
        <v>3070</v>
      </c>
      <c r="CR60" s="5" t="s">
        <v>3071</v>
      </c>
      <c r="CS60" s="5"/>
      <c r="CT60" s="5"/>
      <c r="CV60" s="5"/>
      <c r="CW60" s="5"/>
      <c r="CX60" s="5"/>
      <c r="CY60" s="5" t="s">
        <v>1045</v>
      </c>
      <c r="CZ60" s="5" t="s">
        <v>102</v>
      </c>
      <c r="DA60" s="5"/>
      <c r="DB60" s="5" t="s">
        <v>2626</v>
      </c>
      <c r="DC60" s="5"/>
    </row>
    <row r="61" spans="1:107" x14ac:dyDescent="0.35">
      <c r="A61" s="3">
        <v>14</v>
      </c>
      <c r="B61" s="4" t="s">
        <v>1997</v>
      </c>
      <c r="C61" s="4"/>
      <c r="D61" s="4" t="s">
        <v>1533</v>
      </c>
      <c r="E61" s="4" t="s">
        <v>2117</v>
      </c>
      <c r="F61" s="4" t="s">
        <v>3072</v>
      </c>
      <c r="G61" s="4" t="s">
        <v>3073</v>
      </c>
      <c r="H61" s="4" t="s">
        <v>3074</v>
      </c>
      <c r="J61" s="3">
        <v>14</v>
      </c>
      <c r="K61" s="4" t="s">
        <v>3075</v>
      </c>
      <c r="L61" s="4" t="s">
        <v>3076</v>
      </c>
      <c r="M61" s="4" t="s">
        <v>3077</v>
      </c>
      <c r="N61" s="4" t="s">
        <v>3078</v>
      </c>
      <c r="O61" s="4" t="s">
        <v>3079</v>
      </c>
      <c r="P61" s="4" t="s">
        <v>962</v>
      </c>
      <c r="Q61" s="4"/>
      <c r="S61" s="3">
        <v>14</v>
      </c>
      <c r="T61" s="4" t="s">
        <v>3080</v>
      </c>
      <c r="U61" s="4" t="s">
        <v>3081</v>
      </c>
      <c r="V61" s="4" t="s">
        <v>3082</v>
      </c>
      <c r="W61" s="4" t="s">
        <v>2639</v>
      </c>
      <c r="X61" s="4" t="s">
        <v>3083</v>
      </c>
      <c r="Y61" s="4" t="s">
        <v>3084</v>
      </c>
      <c r="Z61" s="4"/>
      <c r="AB61" s="3">
        <v>14</v>
      </c>
      <c r="AC61" s="4"/>
      <c r="AD61" s="4" t="s">
        <v>3085</v>
      </c>
      <c r="AE61" s="4" t="s">
        <v>1809</v>
      </c>
      <c r="AF61" s="4" t="s">
        <v>3086</v>
      </c>
      <c r="AG61" s="4"/>
      <c r="AH61" s="4" t="s">
        <v>430</v>
      </c>
      <c r="AI61" s="4" t="s">
        <v>3087</v>
      </c>
      <c r="AK61" s="3">
        <v>14</v>
      </c>
      <c r="AL61" s="4" t="s">
        <v>3088</v>
      </c>
      <c r="AM61" s="4"/>
      <c r="AN61" s="4" t="s">
        <v>1796</v>
      </c>
      <c r="AO61" s="4" t="s">
        <v>3089</v>
      </c>
      <c r="AP61" s="4" t="s">
        <v>38</v>
      </c>
      <c r="AQ61" s="4" t="s">
        <v>3090</v>
      </c>
      <c r="AR61" s="4"/>
      <c r="AT61" s="4">
        <v>14</v>
      </c>
      <c r="AU61" s="4" t="s">
        <v>3091</v>
      </c>
      <c r="AV61" s="4" t="s">
        <v>3092</v>
      </c>
      <c r="AW61" s="4"/>
      <c r="AX61" s="4" t="s">
        <v>3093</v>
      </c>
      <c r="AY61" s="4" t="s">
        <v>858</v>
      </c>
      <c r="AZ61" s="4"/>
      <c r="BA61" s="4" t="s">
        <v>3094</v>
      </c>
      <c r="BC61" s="4">
        <v>14</v>
      </c>
      <c r="BD61" s="4" t="s">
        <v>3095</v>
      </c>
      <c r="BE61" s="4" t="s">
        <v>3096</v>
      </c>
      <c r="BF61" s="4" t="s">
        <v>2451</v>
      </c>
      <c r="BG61" s="4" t="s">
        <v>471</v>
      </c>
      <c r="BH61" s="4" t="s">
        <v>3097</v>
      </c>
      <c r="BI61" s="4"/>
      <c r="BJ61" s="4" t="s">
        <v>3098</v>
      </c>
      <c r="BL61" s="4">
        <v>14</v>
      </c>
      <c r="BM61" s="4" t="s">
        <v>3099</v>
      </c>
      <c r="BN61" s="4" t="s">
        <v>3100</v>
      </c>
      <c r="BO61" s="4" t="s">
        <v>38</v>
      </c>
      <c r="BP61" s="4" t="s">
        <v>3101</v>
      </c>
      <c r="BQ61" s="4"/>
      <c r="BR61" s="4" t="s">
        <v>38</v>
      </c>
      <c r="BS61" s="4" t="s">
        <v>3102</v>
      </c>
      <c r="BU61" s="4">
        <v>14</v>
      </c>
      <c r="BV61" s="4" t="s">
        <v>3103</v>
      </c>
      <c r="BW61" s="4" t="s">
        <v>3104</v>
      </c>
      <c r="BX61" s="4" t="s">
        <v>3105</v>
      </c>
      <c r="BY61" s="4" t="s">
        <v>3106</v>
      </c>
      <c r="BZ61" s="4"/>
      <c r="CA61" s="4"/>
      <c r="CB61" s="4"/>
      <c r="CD61" s="4">
        <v>14</v>
      </c>
      <c r="CE61" s="4" t="s">
        <v>471</v>
      </c>
      <c r="CF61" s="4" t="s">
        <v>3107</v>
      </c>
      <c r="CG61" s="4"/>
      <c r="CH61" s="4" t="s">
        <v>3108</v>
      </c>
      <c r="CI61" s="4"/>
      <c r="CJ61" s="4" t="s">
        <v>3109</v>
      </c>
      <c r="CK61" s="4" t="s">
        <v>2979</v>
      </c>
      <c r="CM61" s="4">
        <v>14</v>
      </c>
      <c r="CN61" s="4" t="s">
        <v>131</v>
      </c>
      <c r="CO61" s="4" t="s">
        <v>3110</v>
      </c>
      <c r="CP61" s="4" t="s">
        <v>3111</v>
      </c>
      <c r="CQ61" s="4" t="s">
        <v>3112</v>
      </c>
      <c r="CR61" s="4"/>
      <c r="CS61" s="4"/>
      <c r="CT61" s="4"/>
      <c r="CV61" s="4">
        <v>14</v>
      </c>
      <c r="CW61" s="4" t="s">
        <v>926</v>
      </c>
      <c r="CX61" s="4" t="s">
        <v>3113</v>
      </c>
      <c r="CY61" s="4" t="s">
        <v>3114</v>
      </c>
      <c r="CZ61" s="4" t="s">
        <v>3115</v>
      </c>
      <c r="DA61" s="4" t="s">
        <v>3116</v>
      </c>
      <c r="DB61" s="4" t="s">
        <v>430</v>
      </c>
      <c r="DC61" s="4"/>
    </row>
    <row r="62" spans="1:107" x14ac:dyDescent="0.35">
      <c r="A62" s="6"/>
      <c r="B62" s="7" t="s">
        <v>3117</v>
      </c>
      <c r="C62" s="7"/>
      <c r="D62" s="7" t="s">
        <v>3118</v>
      </c>
      <c r="E62" s="7" t="s">
        <v>3119</v>
      </c>
      <c r="F62" s="7" t="s">
        <v>3120</v>
      </c>
      <c r="G62" s="7" t="s">
        <v>3121</v>
      </c>
      <c r="H62" s="7"/>
      <c r="J62" s="6"/>
      <c r="K62" s="7"/>
      <c r="L62" s="7" t="s">
        <v>3122</v>
      </c>
      <c r="M62" s="7" t="s">
        <v>130</v>
      </c>
      <c r="N62" s="7"/>
      <c r="O62" s="7" t="s">
        <v>3123</v>
      </c>
      <c r="P62" s="7" t="s">
        <v>3124</v>
      </c>
      <c r="Q62" s="7" t="s">
        <v>3125</v>
      </c>
      <c r="S62" s="6"/>
      <c r="T62" s="7" t="s">
        <v>3126</v>
      </c>
      <c r="U62" s="7" t="s">
        <v>3127</v>
      </c>
      <c r="V62" s="7" t="s">
        <v>3128</v>
      </c>
      <c r="W62" s="7" t="s">
        <v>2309</v>
      </c>
      <c r="X62" s="7" t="s">
        <v>146</v>
      </c>
      <c r="Y62" s="7" t="s">
        <v>3129</v>
      </c>
      <c r="Z62" s="7" t="s">
        <v>3130</v>
      </c>
      <c r="AB62" s="6"/>
      <c r="AC62" s="7" t="s">
        <v>2158</v>
      </c>
      <c r="AD62" s="7" t="s">
        <v>3131</v>
      </c>
      <c r="AE62" s="7" t="s">
        <v>3132</v>
      </c>
      <c r="AF62" s="7" t="s">
        <v>3133</v>
      </c>
      <c r="AG62" s="7" t="s">
        <v>3134</v>
      </c>
      <c r="AH62" s="7"/>
      <c r="AI62" s="7" t="s">
        <v>3135</v>
      </c>
      <c r="AK62" s="6"/>
      <c r="AL62" s="7" t="s">
        <v>3136</v>
      </c>
      <c r="AM62" s="7" t="s">
        <v>1236</v>
      </c>
      <c r="AN62" s="7" t="s">
        <v>3137</v>
      </c>
      <c r="AO62" s="7"/>
      <c r="AP62" s="7" t="s">
        <v>3138</v>
      </c>
      <c r="AQ62" s="7" t="s">
        <v>3139</v>
      </c>
      <c r="AR62" s="7"/>
      <c r="AT62" s="7"/>
      <c r="AU62" s="7" t="s">
        <v>3140</v>
      </c>
      <c r="AV62" s="7" t="s">
        <v>3141</v>
      </c>
      <c r="AW62" s="7"/>
      <c r="AX62" s="7" t="s">
        <v>2158</v>
      </c>
      <c r="AY62" s="7"/>
      <c r="AZ62" s="7" t="s">
        <v>3142</v>
      </c>
      <c r="BA62" s="7"/>
      <c r="BC62" s="7"/>
      <c r="BD62" s="7" t="s">
        <v>3143</v>
      </c>
      <c r="BE62" s="7" t="s">
        <v>1468</v>
      </c>
      <c r="BF62" s="7"/>
      <c r="BG62" s="7"/>
      <c r="BH62" s="7" t="s">
        <v>3144</v>
      </c>
      <c r="BI62" s="7" t="s">
        <v>1268</v>
      </c>
      <c r="BJ62" s="7"/>
      <c r="BL62" s="7"/>
      <c r="BM62" s="7" t="s">
        <v>3145</v>
      </c>
      <c r="BN62" s="7" t="s">
        <v>3146</v>
      </c>
      <c r="BO62" s="7" t="s">
        <v>2333</v>
      </c>
      <c r="BP62" s="7" t="s">
        <v>3147</v>
      </c>
      <c r="BQ62" s="7" t="s">
        <v>3148</v>
      </c>
      <c r="BR62" s="7" t="s">
        <v>3149</v>
      </c>
      <c r="BS62" s="7"/>
      <c r="BU62" s="7"/>
      <c r="BV62" s="7" t="s">
        <v>493</v>
      </c>
      <c r="BW62" s="7" t="s">
        <v>3150</v>
      </c>
      <c r="BX62" s="7" t="s">
        <v>38</v>
      </c>
      <c r="BY62" s="7" t="s">
        <v>3151</v>
      </c>
      <c r="BZ62" s="7" t="s">
        <v>2703</v>
      </c>
      <c r="CA62" s="7" t="s">
        <v>949</v>
      </c>
      <c r="CB62" s="7" t="s">
        <v>949</v>
      </c>
      <c r="CD62" s="7"/>
      <c r="CE62" s="7" t="s">
        <v>1243</v>
      </c>
      <c r="CF62" s="7" t="s">
        <v>2294</v>
      </c>
      <c r="CG62" s="7"/>
      <c r="CH62" s="7"/>
      <c r="CI62" s="7" t="s">
        <v>3152</v>
      </c>
      <c r="CJ62" s="7" t="s">
        <v>3153</v>
      </c>
      <c r="CK62" s="7" t="s">
        <v>3154</v>
      </c>
      <c r="CM62" s="7"/>
      <c r="CN62" s="7"/>
      <c r="CO62" s="7" t="s">
        <v>3155</v>
      </c>
      <c r="CP62" s="7"/>
      <c r="CQ62" s="7" t="s">
        <v>3156</v>
      </c>
      <c r="CR62" s="7" t="s">
        <v>505</v>
      </c>
      <c r="CS62" s="7"/>
      <c r="CT62" s="7" t="s">
        <v>3157</v>
      </c>
      <c r="CV62" s="7"/>
      <c r="CW62" s="7" t="s">
        <v>892</v>
      </c>
      <c r="CX62" s="7" t="s">
        <v>3158</v>
      </c>
      <c r="CY62" s="7" t="s">
        <v>3159</v>
      </c>
      <c r="CZ62" s="7" t="s">
        <v>3160</v>
      </c>
      <c r="DA62" s="7" t="s">
        <v>3161</v>
      </c>
      <c r="DB62" s="7"/>
      <c r="DC62" s="7" t="s">
        <v>3162</v>
      </c>
    </row>
    <row r="63" spans="1:107" x14ac:dyDescent="0.35">
      <c r="A63" s="2">
        <v>16</v>
      </c>
      <c r="B63" s="5"/>
      <c r="C63" s="5" t="s">
        <v>1212</v>
      </c>
      <c r="D63" s="5"/>
      <c r="E63" s="5"/>
      <c r="F63" s="5"/>
      <c r="G63" s="5"/>
      <c r="H63" s="5" t="s">
        <v>3163</v>
      </c>
      <c r="J63" s="2">
        <v>16</v>
      </c>
      <c r="K63" s="5" t="s">
        <v>3164</v>
      </c>
      <c r="L63" s="5" t="s">
        <v>3165</v>
      </c>
      <c r="M63" s="5" t="s">
        <v>38</v>
      </c>
      <c r="N63" s="5" t="s">
        <v>566</v>
      </c>
      <c r="O63" s="5" t="s">
        <v>3166</v>
      </c>
      <c r="P63" s="5" t="s">
        <v>3167</v>
      </c>
      <c r="Q63" s="5" t="s">
        <v>3168</v>
      </c>
      <c r="S63" s="2">
        <v>16</v>
      </c>
      <c r="T63" s="5" t="s">
        <v>2673</v>
      </c>
      <c r="U63" s="5" t="s">
        <v>3169</v>
      </c>
      <c r="V63" s="5" t="s">
        <v>38</v>
      </c>
      <c r="W63" s="5" t="s">
        <v>3170</v>
      </c>
      <c r="X63" s="5" t="s">
        <v>3171</v>
      </c>
      <c r="Y63" s="5" t="s">
        <v>3172</v>
      </c>
      <c r="Z63" s="5" t="s">
        <v>1516</v>
      </c>
      <c r="AB63" s="2">
        <v>16</v>
      </c>
      <c r="AC63" s="5" t="s">
        <v>3173</v>
      </c>
      <c r="AD63" s="5" t="s">
        <v>3174</v>
      </c>
      <c r="AE63" s="5" t="s">
        <v>3175</v>
      </c>
      <c r="AF63" s="5" t="s">
        <v>3176</v>
      </c>
      <c r="AG63" s="5" t="s">
        <v>3177</v>
      </c>
      <c r="AH63" s="5"/>
      <c r="AI63" s="5"/>
      <c r="AK63" s="2">
        <v>16</v>
      </c>
      <c r="AL63" s="5"/>
      <c r="AM63" s="5"/>
      <c r="AN63" s="5" t="s">
        <v>3178</v>
      </c>
      <c r="AO63" s="5" t="s">
        <v>3179</v>
      </c>
      <c r="AP63" s="5"/>
      <c r="AQ63" s="5" t="s">
        <v>3180</v>
      </c>
      <c r="AR63" s="5" t="s">
        <v>3181</v>
      </c>
      <c r="AT63" s="5">
        <v>16</v>
      </c>
      <c r="AU63" s="5"/>
      <c r="AV63" s="5" t="s">
        <v>3182</v>
      </c>
      <c r="AW63" s="5" t="s">
        <v>3183</v>
      </c>
      <c r="AX63" s="5" t="s">
        <v>137</v>
      </c>
      <c r="AY63" s="5" t="s">
        <v>3184</v>
      </c>
      <c r="AZ63" s="5" t="s">
        <v>3185</v>
      </c>
      <c r="BA63" s="5" t="s">
        <v>3186</v>
      </c>
      <c r="BC63" s="5">
        <v>16</v>
      </c>
      <c r="BD63" s="5" t="s">
        <v>3187</v>
      </c>
      <c r="BE63" s="5"/>
      <c r="BF63" s="5" t="s">
        <v>3188</v>
      </c>
      <c r="BG63" s="5" t="s">
        <v>3189</v>
      </c>
      <c r="BH63" s="5" t="s">
        <v>3190</v>
      </c>
      <c r="BI63" s="5" t="s">
        <v>3191</v>
      </c>
      <c r="BJ63" s="5" t="s">
        <v>3192</v>
      </c>
      <c r="BL63" s="5">
        <v>16</v>
      </c>
      <c r="BM63" s="5" t="s">
        <v>38</v>
      </c>
      <c r="BN63" s="5" t="s">
        <v>38</v>
      </c>
      <c r="BO63" s="5" t="s">
        <v>3193</v>
      </c>
      <c r="BP63" s="5" t="s">
        <v>308</v>
      </c>
      <c r="BQ63" s="5" t="s">
        <v>892</v>
      </c>
      <c r="BR63" s="5" t="s">
        <v>3020</v>
      </c>
      <c r="BS63" s="5" t="s">
        <v>3194</v>
      </c>
      <c r="BU63" s="5">
        <v>16</v>
      </c>
      <c r="BV63" s="5" t="s">
        <v>963</v>
      </c>
      <c r="BW63" s="5"/>
      <c r="BX63" s="5" t="s">
        <v>3195</v>
      </c>
      <c r="BY63" s="5" t="s">
        <v>3196</v>
      </c>
      <c r="BZ63" s="5" t="s">
        <v>3197</v>
      </c>
      <c r="CA63" s="5" t="s">
        <v>983</v>
      </c>
      <c r="CB63" s="5" t="s">
        <v>983</v>
      </c>
      <c r="CD63" s="5">
        <v>16</v>
      </c>
      <c r="CE63" s="5" t="s">
        <v>2756</v>
      </c>
      <c r="CF63" s="5"/>
      <c r="CG63" s="5" t="s">
        <v>3198</v>
      </c>
      <c r="CH63" s="5"/>
      <c r="CI63" s="5" t="s">
        <v>3199</v>
      </c>
      <c r="CJ63" s="5"/>
      <c r="CK63" s="5"/>
      <c r="CM63" s="5">
        <v>16</v>
      </c>
      <c r="CN63" s="5"/>
      <c r="CO63" s="5"/>
      <c r="CP63" s="5"/>
      <c r="CQ63" s="5" t="s">
        <v>3200</v>
      </c>
      <c r="CR63" s="5" t="s">
        <v>3201</v>
      </c>
      <c r="CS63" s="5" t="s">
        <v>38</v>
      </c>
      <c r="CT63" s="5"/>
      <c r="CV63" s="5">
        <v>16</v>
      </c>
      <c r="CW63" s="5" t="s">
        <v>1314</v>
      </c>
      <c r="CX63" s="5" t="s">
        <v>3202</v>
      </c>
      <c r="CY63" s="5" t="s">
        <v>38</v>
      </c>
      <c r="CZ63" s="5" t="s">
        <v>2282</v>
      </c>
      <c r="DA63" s="5" t="s">
        <v>3203</v>
      </c>
      <c r="DB63" s="5"/>
      <c r="DC63" s="5" t="s">
        <v>3204</v>
      </c>
    </row>
    <row r="64" spans="1:107" x14ac:dyDescent="0.35">
      <c r="A64" s="2"/>
      <c r="B64" s="5"/>
      <c r="C64" s="5"/>
      <c r="D64" s="5"/>
      <c r="E64" s="5"/>
      <c r="F64" s="5" t="s">
        <v>3205</v>
      </c>
      <c r="G64" s="5"/>
      <c r="H64" s="5" t="s">
        <v>2459</v>
      </c>
      <c r="J64" s="2"/>
      <c r="K64" s="5" t="s">
        <v>3206</v>
      </c>
      <c r="L64" s="5" t="s">
        <v>1045</v>
      </c>
      <c r="M64" s="5"/>
      <c r="N64" s="5"/>
      <c r="O64" s="5" t="s">
        <v>2838</v>
      </c>
      <c r="P64" s="5"/>
      <c r="Q64" s="5" t="s">
        <v>3207</v>
      </c>
      <c r="S64" s="2"/>
      <c r="T64" s="5"/>
      <c r="U64" s="5"/>
      <c r="V64" s="5"/>
      <c r="W64" s="5" t="s">
        <v>448</v>
      </c>
      <c r="X64" s="5" t="s">
        <v>3208</v>
      </c>
      <c r="Y64" s="5" t="s">
        <v>38</v>
      </c>
      <c r="Z64" s="5" t="s">
        <v>3209</v>
      </c>
      <c r="AB64" s="2"/>
      <c r="AC64" s="5"/>
      <c r="AD64" s="5" t="s">
        <v>3210</v>
      </c>
      <c r="AE64" s="5" t="s">
        <v>3211</v>
      </c>
      <c r="AF64" s="5" t="s">
        <v>2005</v>
      </c>
      <c r="AG64" s="5" t="s">
        <v>2005</v>
      </c>
      <c r="AH64" s="5" t="s">
        <v>2005</v>
      </c>
      <c r="AI64" s="5" t="s">
        <v>836</v>
      </c>
      <c r="AK64" s="2"/>
      <c r="AL64" s="5"/>
      <c r="AM64" s="5" t="s">
        <v>3212</v>
      </c>
      <c r="AN64" s="5" t="s">
        <v>3213</v>
      </c>
      <c r="AO64" s="5" t="s">
        <v>3214</v>
      </c>
      <c r="AP64" s="5" t="s">
        <v>3215</v>
      </c>
      <c r="AQ64" s="5" t="s">
        <v>3216</v>
      </c>
      <c r="AR64" s="5" t="s">
        <v>3217</v>
      </c>
      <c r="AT64" s="5"/>
      <c r="AU64" s="5" t="s">
        <v>67</v>
      </c>
      <c r="AV64" s="5" t="s">
        <v>3218</v>
      </c>
      <c r="AW64" s="5"/>
      <c r="AX64" s="5" t="s">
        <v>3219</v>
      </c>
      <c r="AY64" s="5"/>
      <c r="AZ64" s="5"/>
      <c r="BA64" s="5" t="s">
        <v>3220</v>
      </c>
      <c r="BC64" s="5"/>
      <c r="BD64" s="5" t="s">
        <v>3221</v>
      </c>
      <c r="BE64" s="5" t="s">
        <v>3222</v>
      </c>
      <c r="BF64" s="5" t="s">
        <v>3223</v>
      </c>
      <c r="BG64" s="5" t="s">
        <v>196</v>
      </c>
      <c r="BH64" s="5"/>
      <c r="BI64" s="5" t="s">
        <v>3224</v>
      </c>
      <c r="BJ64" s="5" t="s">
        <v>3225</v>
      </c>
      <c r="BL64" s="5"/>
      <c r="BM64" s="5" t="s">
        <v>3226</v>
      </c>
      <c r="BN64" s="5"/>
      <c r="BO64" s="5" t="s">
        <v>3227</v>
      </c>
      <c r="BP64" s="5" t="s">
        <v>593</v>
      </c>
      <c r="BQ64" s="5" t="s">
        <v>3228</v>
      </c>
      <c r="BR64" s="5" t="s">
        <v>3229</v>
      </c>
      <c r="BS64" s="5" t="s">
        <v>500</v>
      </c>
      <c r="BU64" s="5"/>
      <c r="BV64" s="5"/>
      <c r="BW64" s="5" t="s">
        <v>3230</v>
      </c>
      <c r="BX64" s="5" t="s">
        <v>3231</v>
      </c>
      <c r="BY64" s="5" t="s">
        <v>3232</v>
      </c>
      <c r="BZ64" s="5" t="s">
        <v>2521</v>
      </c>
      <c r="CA64" s="5"/>
      <c r="CB64" s="5" t="s">
        <v>3233</v>
      </c>
      <c r="CD64" s="5"/>
      <c r="CE64" s="5"/>
      <c r="CF64" s="5" t="s">
        <v>3234</v>
      </c>
      <c r="CG64" s="5"/>
      <c r="CH64" s="5"/>
      <c r="CI64" s="5" t="s">
        <v>3235</v>
      </c>
      <c r="CJ64" s="5" t="s">
        <v>3236</v>
      </c>
      <c r="CK64" s="5"/>
      <c r="CM64" s="5"/>
      <c r="CN64" s="5" t="s">
        <v>1386</v>
      </c>
      <c r="CO64" s="5" t="s">
        <v>3237</v>
      </c>
      <c r="CP64" s="5" t="s">
        <v>38</v>
      </c>
      <c r="CQ64" s="5"/>
      <c r="CR64" s="5" t="s">
        <v>3238</v>
      </c>
      <c r="CS64" s="5" t="s">
        <v>3239</v>
      </c>
      <c r="CT64" s="5" t="s">
        <v>137</v>
      </c>
      <c r="CV64" s="5"/>
      <c r="CW64" s="5"/>
      <c r="CX64" s="5" t="s">
        <v>572</v>
      </c>
      <c r="CY64" s="5" t="s">
        <v>3240</v>
      </c>
      <c r="CZ64" s="5"/>
      <c r="DA64" s="5"/>
      <c r="DB64" s="5" t="s">
        <v>3241</v>
      </c>
      <c r="DC64" s="5"/>
    </row>
    <row r="65" spans="1:107" x14ac:dyDescent="0.35">
      <c r="A65" s="3">
        <v>18</v>
      </c>
      <c r="B65" s="4"/>
      <c r="C65" s="4" t="s">
        <v>1997</v>
      </c>
      <c r="D65" s="4" t="s">
        <v>3242</v>
      </c>
      <c r="E65" s="4"/>
      <c r="F65" s="4" t="s">
        <v>3243</v>
      </c>
      <c r="G65" s="4"/>
      <c r="H65" s="4" t="s">
        <v>3244</v>
      </c>
      <c r="J65" s="3">
        <v>18</v>
      </c>
      <c r="K65" s="4"/>
      <c r="L65" s="4"/>
      <c r="M65" s="4" t="s">
        <v>223</v>
      </c>
      <c r="N65" s="4" t="s">
        <v>38</v>
      </c>
      <c r="O65" s="4" t="s">
        <v>892</v>
      </c>
      <c r="P65" s="4"/>
      <c r="Q65" s="4" t="s">
        <v>3074</v>
      </c>
      <c r="S65" s="3">
        <v>18</v>
      </c>
      <c r="T65" s="4"/>
      <c r="U65" s="4" t="s">
        <v>3245</v>
      </c>
      <c r="V65" s="4" t="s">
        <v>223</v>
      </c>
      <c r="W65" s="4" t="s">
        <v>3246</v>
      </c>
      <c r="X65" s="4" t="s">
        <v>3247</v>
      </c>
      <c r="Y65" s="4" t="s">
        <v>3248</v>
      </c>
      <c r="Z65" s="4" t="s">
        <v>3249</v>
      </c>
      <c r="AB65" s="3">
        <v>18</v>
      </c>
      <c r="AC65" s="4" t="s">
        <v>2348</v>
      </c>
      <c r="AD65" s="4" t="s">
        <v>121</v>
      </c>
      <c r="AE65" s="4"/>
      <c r="AF65" s="4" t="s">
        <v>3250</v>
      </c>
      <c r="AG65" s="4"/>
      <c r="AH65" s="4"/>
      <c r="AI65" s="4" t="s">
        <v>2248</v>
      </c>
      <c r="AK65" s="3">
        <v>18</v>
      </c>
      <c r="AL65" s="4" t="s">
        <v>3251</v>
      </c>
      <c r="AM65" s="4"/>
      <c r="AN65" s="4" t="s">
        <v>3252</v>
      </c>
      <c r="AO65" s="4" t="s">
        <v>3253</v>
      </c>
      <c r="AP65" s="4" t="s">
        <v>3254</v>
      </c>
      <c r="AQ65" s="4" t="s">
        <v>3255</v>
      </c>
      <c r="AR65" s="4" t="s">
        <v>3256</v>
      </c>
      <c r="AT65" s="4">
        <v>18</v>
      </c>
      <c r="AU65" s="4" t="s">
        <v>3257</v>
      </c>
      <c r="AV65" s="4" t="s">
        <v>3258</v>
      </c>
      <c r="AW65" s="4" t="s">
        <v>223</v>
      </c>
      <c r="AX65" s="4" t="s">
        <v>67</v>
      </c>
      <c r="AY65" s="4"/>
      <c r="AZ65" s="4"/>
      <c r="BA65" s="4" t="s">
        <v>3259</v>
      </c>
      <c r="BC65" s="4">
        <v>18</v>
      </c>
      <c r="BD65" s="4" t="s">
        <v>38</v>
      </c>
      <c r="BE65" s="4"/>
      <c r="BF65" s="4" t="s">
        <v>2459</v>
      </c>
      <c r="BG65" s="4" t="s">
        <v>3260</v>
      </c>
      <c r="BH65" s="4"/>
      <c r="BI65" s="4" t="s">
        <v>3261</v>
      </c>
      <c r="BJ65" s="4"/>
      <c r="BL65" s="4">
        <v>18</v>
      </c>
      <c r="BM65" s="4" t="s">
        <v>3262</v>
      </c>
      <c r="BN65" s="4"/>
      <c r="BO65" s="4" t="s">
        <v>3263</v>
      </c>
      <c r="BP65" s="4" t="s">
        <v>1132</v>
      </c>
      <c r="BQ65" s="4" t="s">
        <v>3264</v>
      </c>
      <c r="BR65" s="4" t="s">
        <v>3265</v>
      </c>
      <c r="BS65" s="4" t="s">
        <v>3266</v>
      </c>
      <c r="BU65" s="4">
        <v>18</v>
      </c>
      <c r="BV65" s="4" t="s">
        <v>3267</v>
      </c>
      <c r="BW65" s="4" t="s">
        <v>3268</v>
      </c>
      <c r="BX65" s="4" t="s">
        <v>3269</v>
      </c>
      <c r="BY65" s="4" t="s">
        <v>65</v>
      </c>
      <c r="BZ65" s="4" t="s">
        <v>3270</v>
      </c>
      <c r="CA65" s="4" t="s">
        <v>38</v>
      </c>
      <c r="CB65" s="4" t="s">
        <v>3271</v>
      </c>
      <c r="CD65" s="4">
        <v>18</v>
      </c>
      <c r="CE65" s="4"/>
      <c r="CF65" s="4"/>
      <c r="CG65" s="4"/>
      <c r="CH65" s="4"/>
      <c r="CI65" s="4" t="s">
        <v>3272</v>
      </c>
      <c r="CJ65" s="4" t="s">
        <v>3273</v>
      </c>
      <c r="CK65" s="4" t="s">
        <v>3274</v>
      </c>
      <c r="CM65" s="4">
        <v>18</v>
      </c>
      <c r="CN65" s="4" t="s">
        <v>3275</v>
      </c>
      <c r="CO65" s="4" t="s">
        <v>3276</v>
      </c>
      <c r="CP65" s="4" t="s">
        <v>223</v>
      </c>
      <c r="CQ65" s="4" t="s">
        <v>224</v>
      </c>
      <c r="CR65" s="4" t="s">
        <v>3277</v>
      </c>
      <c r="CS65" s="4" t="s">
        <v>3278</v>
      </c>
      <c r="CT65" s="4"/>
      <c r="CV65" s="4">
        <v>18</v>
      </c>
      <c r="CW65" s="4"/>
      <c r="CX65" s="4" t="s">
        <v>603</v>
      </c>
      <c r="CY65" s="4" t="s">
        <v>223</v>
      </c>
      <c r="CZ65" s="4"/>
      <c r="DA65" s="4"/>
      <c r="DB65" s="4"/>
      <c r="DC65" s="4"/>
    </row>
    <row r="66" spans="1:107" x14ac:dyDescent="0.35">
      <c r="A66" s="6"/>
      <c r="B66" s="7"/>
      <c r="C66" s="7" t="s">
        <v>3279</v>
      </c>
      <c r="D66" s="7" t="s">
        <v>3280</v>
      </c>
      <c r="E66" s="7"/>
      <c r="F66" s="7"/>
      <c r="G66" s="7"/>
      <c r="H66" s="7"/>
      <c r="J66" s="6"/>
      <c r="K66" s="7"/>
      <c r="L66" s="7"/>
      <c r="M66" s="7"/>
      <c r="N66" s="7" t="s">
        <v>2957</v>
      </c>
      <c r="O66" s="7"/>
      <c r="P66" s="7"/>
      <c r="Q66" s="7" t="s">
        <v>3281</v>
      </c>
      <c r="S66" s="6"/>
      <c r="T66" s="7"/>
      <c r="U66" s="7" t="s">
        <v>652</v>
      </c>
      <c r="V66" s="7"/>
      <c r="W66" s="7"/>
      <c r="X66" s="7" t="s">
        <v>38</v>
      </c>
      <c r="Y66" s="7" t="s">
        <v>3282</v>
      </c>
      <c r="Z66" s="7"/>
      <c r="AB66" s="6"/>
      <c r="AC66" s="7" t="s">
        <v>603</v>
      </c>
      <c r="AD66" s="7"/>
      <c r="AE66" s="7"/>
      <c r="AF66" s="7" t="s">
        <v>3283</v>
      </c>
      <c r="AG66" s="7"/>
      <c r="AH66" s="7" t="s">
        <v>3284</v>
      </c>
      <c r="AI66" s="7"/>
      <c r="AK66" s="6"/>
      <c r="AL66" s="7"/>
      <c r="AM66" s="7" t="s">
        <v>3285</v>
      </c>
      <c r="AN66" s="7" t="s">
        <v>223</v>
      </c>
      <c r="AO66" s="7" t="s">
        <v>3286</v>
      </c>
      <c r="AP66" s="7" t="s">
        <v>3287</v>
      </c>
      <c r="AQ66" s="7" t="s">
        <v>3288</v>
      </c>
      <c r="AR66" s="7" t="s">
        <v>3289</v>
      </c>
      <c r="AT66" s="7"/>
      <c r="AU66" s="7"/>
      <c r="AV66" s="7" t="s">
        <v>3290</v>
      </c>
      <c r="AW66" s="7" t="s">
        <v>3291</v>
      </c>
      <c r="AX66" s="7"/>
      <c r="AY66" s="7"/>
      <c r="AZ66" s="7"/>
      <c r="BA66" s="7" t="s">
        <v>3292</v>
      </c>
      <c r="BC66" s="7"/>
      <c r="BD66" s="7" t="s">
        <v>3293</v>
      </c>
      <c r="BE66" s="7" t="s">
        <v>3294</v>
      </c>
      <c r="BF66" s="7"/>
      <c r="BG66" s="7" t="s">
        <v>3295</v>
      </c>
      <c r="BH66" s="7" t="s">
        <v>3296</v>
      </c>
      <c r="BI66" s="7" t="s">
        <v>3297</v>
      </c>
      <c r="BJ66" s="7" t="s">
        <v>3298</v>
      </c>
      <c r="BL66" s="7"/>
      <c r="BM66" s="7" t="s">
        <v>3299</v>
      </c>
      <c r="BN66" s="7" t="s">
        <v>3284</v>
      </c>
      <c r="BO66" s="7"/>
      <c r="BP66" s="7"/>
      <c r="BQ66" s="7" t="s">
        <v>3300</v>
      </c>
      <c r="BR66" s="7" t="s">
        <v>38</v>
      </c>
      <c r="BS66" s="7" t="s">
        <v>1961</v>
      </c>
      <c r="BU66" s="7"/>
      <c r="BV66" s="7" t="s">
        <v>1961</v>
      </c>
      <c r="BW66" s="7"/>
      <c r="BX66" s="7"/>
      <c r="BY66" s="7"/>
      <c r="BZ66" s="7" t="s">
        <v>3301</v>
      </c>
      <c r="CA66" s="7" t="s">
        <v>3302</v>
      </c>
      <c r="CB66" s="7"/>
      <c r="CD66" s="7"/>
      <c r="CE66" s="7"/>
      <c r="CF66" s="7"/>
      <c r="CG66" s="7" t="s">
        <v>3303</v>
      </c>
      <c r="CH66" s="7" t="s">
        <v>3303</v>
      </c>
      <c r="CI66" s="7" t="s">
        <v>3303</v>
      </c>
      <c r="CJ66" s="7" t="s">
        <v>3303</v>
      </c>
      <c r="CK66" s="7"/>
      <c r="CM66" s="7"/>
      <c r="CN66" s="7"/>
      <c r="CO66" s="7" t="s">
        <v>603</v>
      </c>
      <c r="CP66" s="7"/>
      <c r="CQ66" s="7" t="s">
        <v>3304</v>
      </c>
      <c r="CR66" s="7"/>
      <c r="CS66" s="7" t="s">
        <v>3305</v>
      </c>
      <c r="CT66" s="7"/>
      <c r="CV66" s="7"/>
      <c r="CW66" s="7"/>
      <c r="CX66" s="7"/>
      <c r="CY66" s="7" t="s">
        <v>1036</v>
      </c>
      <c r="CZ66" s="7"/>
      <c r="DA66" s="7"/>
      <c r="DB66" s="7"/>
      <c r="DC66" s="7"/>
    </row>
    <row r="67" spans="1:107" x14ac:dyDescent="0.35">
      <c r="A67" s="2">
        <v>20</v>
      </c>
      <c r="B67" s="5" t="s">
        <v>1942</v>
      </c>
      <c r="C67" s="5" t="s">
        <v>3306</v>
      </c>
      <c r="D67" s="5"/>
      <c r="E67" s="5" t="s">
        <v>3307</v>
      </c>
      <c r="F67" s="5" t="s">
        <v>67</v>
      </c>
      <c r="G67" s="5"/>
      <c r="H67" s="5"/>
      <c r="J67" s="2">
        <v>20</v>
      </c>
      <c r="K67" s="5" t="s">
        <v>2404</v>
      </c>
      <c r="L67" s="5"/>
      <c r="M67" s="5" t="s">
        <v>2421</v>
      </c>
      <c r="N67" s="5"/>
      <c r="O67" s="5"/>
      <c r="P67" s="5" t="s">
        <v>3308</v>
      </c>
      <c r="Q67" s="5" t="s">
        <v>102</v>
      </c>
      <c r="S67" s="2">
        <v>20</v>
      </c>
      <c r="T67" s="5"/>
      <c r="U67" s="5" t="s">
        <v>185</v>
      </c>
      <c r="V67" s="5" t="s">
        <v>3309</v>
      </c>
      <c r="W67" s="5" t="s">
        <v>3310</v>
      </c>
      <c r="X67" s="5" t="s">
        <v>137</v>
      </c>
      <c r="Y67" s="5" t="s">
        <v>3311</v>
      </c>
      <c r="Z67" s="5"/>
      <c r="AB67" s="2">
        <v>20</v>
      </c>
      <c r="AC67" s="5" t="s">
        <v>3312</v>
      </c>
      <c r="AD67" s="5"/>
      <c r="AE67" s="5"/>
      <c r="AF67" s="5"/>
      <c r="AG67" s="5"/>
      <c r="AH67" s="5" t="s">
        <v>3313</v>
      </c>
      <c r="AI67" s="5"/>
      <c r="AK67" s="2">
        <v>20</v>
      </c>
      <c r="AL67" s="5" t="s">
        <v>3314</v>
      </c>
      <c r="AM67" s="5" t="s">
        <v>659</v>
      </c>
      <c r="AN67" s="5" t="s">
        <v>3315</v>
      </c>
      <c r="AO67" s="5"/>
      <c r="AP67" s="5" t="s">
        <v>2898</v>
      </c>
      <c r="AQ67" s="5" t="s">
        <v>3316</v>
      </c>
      <c r="AR67" s="5" t="s">
        <v>3317</v>
      </c>
      <c r="AT67" s="5">
        <v>20</v>
      </c>
      <c r="AU67" s="5" t="s">
        <v>1961</v>
      </c>
      <c r="AV67" s="5" t="s">
        <v>3318</v>
      </c>
      <c r="AW67" s="5" t="s">
        <v>3319</v>
      </c>
      <c r="AX67" s="5"/>
      <c r="AY67" s="5" t="s">
        <v>3320</v>
      </c>
      <c r="AZ67" s="5" t="s">
        <v>3321</v>
      </c>
      <c r="BA67" s="5"/>
      <c r="BC67" s="5">
        <v>20</v>
      </c>
      <c r="BD67" s="5" t="s">
        <v>67</v>
      </c>
      <c r="BE67" s="5"/>
      <c r="BF67" s="5" t="s">
        <v>3322</v>
      </c>
      <c r="BG67" s="5"/>
      <c r="BH67" s="5" t="s">
        <v>254</v>
      </c>
      <c r="BI67" s="5" t="s">
        <v>962</v>
      </c>
      <c r="BJ67" s="5" t="s">
        <v>3323</v>
      </c>
      <c r="BL67" s="5">
        <v>20</v>
      </c>
      <c r="BM67" s="5"/>
      <c r="BN67" s="5" t="s">
        <v>3324</v>
      </c>
      <c r="BO67" s="5"/>
      <c r="BP67" s="5"/>
      <c r="BQ67" s="5" t="s">
        <v>3325</v>
      </c>
      <c r="BR67" s="5" t="s">
        <v>266</v>
      </c>
      <c r="BS67" s="5" t="s">
        <v>3326</v>
      </c>
      <c r="BU67" s="5">
        <v>20</v>
      </c>
      <c r="BV67" s="5" t="s">
        <v>3327</v>
      </c>
      <c r="BW67" s="5"/>
      <c r="BX67" s="5"/>
      <c r="BY67" s="5"/>
      <c r="BZ67" s="5" t="s">
        <v>3328</v>
      </c>
      <c r="CA67" s="5"/>
      <c r="CB67" s="5" t="s">
        <v>3329</v>
      </c>
      <c r="CD67" s="5">
        <v>20</v>
      </c>
      <c r="CE67" s="5"/>
      <c r="CF67" s="5"/>
      <c r="CG67" s="5"/>
      <c r="CH67" s="5"/>
      <c r="CI67" s="5" t="s">
        <v>3330</v>
      </c>
      <c r="CJ67" s="5" t="s">
        <v>137</v>
      </c>
      <c r="CK67" s="5"/>
      <c r="CM67" s="5">
        <v>20</v>
      </c>
      <c r="CN67" s="9"/>
      <c r="CO67" s="5"/>
      <c r="CP67" s="5"/>
      <c r="CQ67" s="5"/>
      <c r="CR67" s="5" t="s">
        <v>3331</v>
      </c>
      <c r="CS67" s="5" t="s">
        <v>2421</v>
      </c>
      <c r="CT67" s="7" t="s">
        <v>3157</v>
      </c>
      <c r="CV67" s="5">
        <v>20</v>
      </c>
      <c r="CW67" s="5"/>
      <c r="CX67" s="5" t="s">
        <v>3332</v>
      </c>
      <c r="CY67" s="5"/>
      <c r="CZ67" s="5"/>
      <c r="DA67" s="5" t="s">
        <v>3333</v>
      </c>
      <c r="DB67" s="5"/>
      <c r="DC67" s="5"/>
    </row>
    <row r="68" spans="1:107" x14ac:dyDescent="0.35">
      <c r="A68" s="6"/>
      <c r="B68" s="7" t="s">
        <v>652</v>
      </c>
      <c r="C68" s="7" t="s">
        <v>67</v>
      </c>
      <c r="D68" s="7"/>
      <c r="E68" s="7" t="s">
        <v>2117</v>
      </c>
      <c r="F68" s="7"/>
      <c r="G68" s="7"/>
      <c r="H68" s="7"/>
      <c r="J68" s="6"/>
      <c r="K68" s="7" t="s">
        <v>102</v>
      </c>
      <c r="L68" s="7"/>
      <c r="M68" s="7" t="s">
        <v>3334</v>
      </c>
      <c r="N68" s="7"/>
      <c r="O68" s="7" t="s">
        <v>3335</v>
      </c>
      <c r="P68" s="7" t="s">
        <v>3336</v>
      </c>
      <c r="Q68" s="7"/>
      <c r="S68" s="6"/>
      <c r="T68" s="7"/>
      <c r="U68" s="7" t="s">
        <v>872</v>
      </c>
      <c r="V68" s="7"/>
      <c r="W68" s="7" t="s">
        <v>3337</v>
      </c>
      <c r="X68" s="7" t="s">
        <v>308</v>
      </c>
      <c r="Y68" s="7" t="s">
        <v>3338</v>
      </c>
      <c r="Z68" s="7"/>
      <c r="AB68" s="6"/>
      <c r="AC68" s="7"/>
      <c r="AD68" s="7"/>
      <c r="AE68" s="7"/>
      <c r="AF68" s="7"/>
      <c r="AG68" s="7"/>
      <c r="AH68" s="7"/>
      <c r="AI68" s="7"/>
      <c r="AK68" s="6"/>
      <c r="AL68" s="7"/>
      <c r="AM68" s="7" t="s">
        <v>694</v>
      </c>
      <c r="AN68" s="7"/>
      <c r="AO68" s="7"/>
      <c r="AP68" s="7" t="s">
        <v>3339</v>
      </c>
      <c r="AQ68" s="7" t="s">
        <v>3340</v>
      </c>
      <c r="AR68" s="7"/>
      <c r="AT68" s="7"/>
      <c r="AU68" s="7" t="s">
        <v>3341</v>
      </c>
      <c r="AV68" s="7" t="s">
        <v>3342</v>
      </c>
      <c r="AW68" s="7" t="s">
        <v>3343</v>
      </c>
      <c r="AX68" s="7"/>
      <c r="AY68" s="7" t="s">
        <v>3344</v>
      </c>
      <c r="AZ68" s="7" t="s">
        <v>3345</v>
      </c>
      <c r="BA68" s="7"/>
      <c r="BC68" s="7"/>
      <c r="BD68" s="7" t="s">
        <v>2449</v>
      </c>
      <c r="BE68" s="7"/>
      <c r="BF68" s="7" t="s">
        <v>3346</v>
      </c>
      <c r="BG68" s="7"/>
      <c r="BH68" s="7" t="s">
        <v>3347</v>
      </c>
      <c r="BI68" s="7" t="s">
        <v>67</v>
      </c>
      <c r="BJ68" s="7" t="s">
        <v>3348</v>
      </c>
      <c r="BL68" s="7"/>
      <c r="BM68" s="7"/>
      <c r="BN68" s="7" t="s">
        <v>3349</v>
      </c>
      <c r="BO68" s="7"/>
      <c r="BP68" s="7"/>
      <c r="BQ68" s="7"/>
      <c r="BR68" s="7"/>
      <c r="BS68" s="7" t="s">
        <v>3350</v>
      </c>
      <c r="BU68" s="7"/>
      <c r="BV68" s="7"/>
      <c r="BW68" s="7"/>
      <c r="BX68" s="7"/>
      <c r="BY68" s="7"/>
      <c r="BZ68" s="7" t="s">
        <v>680</v>
      </c>
      <c r="CA68" s="7"/>
      <c r="CB68" s="7" t="s">
        <v>3351</v>
      </c>
      <c r="CD68" s="7"/>
      <c r="CE68" s="7"/>
      <c r="CF68" s="7"/>
      <c r="CG68" s="7"/>
      <c r="CH68" s="7"/>
      <c r="CI68" s="7"/>
      <c r="CJ68" s="7"/>
      <c r="CK68" s="7"/>
      <c r="CM68" s="7"/>
      <c r="CN68" s="7"/>
      <c r="CO68" s="7"/>
      <c r="CP68" s="7"/>
      <c r="CQ68" s="7"/>
      <c r="CR68" s="7" t="s">
        <v>3352</v>
      </c>
      <c r="CS68" s="7" t="s">
        <v>3353</v>
      </c>
      <c r="CT68" s="7"/>
      <c r="CV68" s="7"/>
      <c r="CW68" s="7"/>
      <c r="CX68" s="7"/>
      <c r="CY68" s="7"/>
      <c r="CZ68" s="7"/>
      <c r="DA68" s="7" t="s">
        <v>3354</v>
      </c>
      <c r="DB68" s="7"/>
      <c r="DC68" s="7"/>
    </row>
    <row r="70" spans="1:107" x14ac:dyDescent="0.35">
      <c r="B70" s="3" t="s">
        <v>12</v>
      </c>
      <c r="C70" s="3" t="s">
        <v>13</v>
      </c>
      <c r="D70" s="3" t="s">
        <v>14</v>
      </c>
      <c r="E70" s="3" t="s">
        <v>15</v>
      </c>
      <c r="F70" s="3"/>
      <c r="G70" s="3"/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/>
      <c r="AF70" s="3"/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/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D70" s="3" t="s">
        <v>12</v>
      </c>
      <c r="BE70" s="3" t="s">
        <v>13</v>
      </c>
      <c r="BF70" s="3" t="s">
        <v>14</v>
      </c>
      <c r="BG70" s="3"/>
      <c r="BH70" s="3"/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E70" s="3" t="s">
        <v>12</v>
      </c>
      <c r="CF70" s="3" t="s">
        <v>13</v>
      </c>
      <c r="CG70" s="3" t="s">
        <v>14</v>
      </c>
      <c r="CH70" s="3" t="s">
        <v>15</v>
      </c>
      <c r="CI70" s="3"/>
      <c r="CJ70" s="3"/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 t="s">
        <v>17</v>
      </c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1:107" x14ac:dyDescent="0.35">
      <c r="B71" s="2">
        <f>H54+1</f>
        <v>28</v>
      </c>
      <c r="C71" s="2">
        <f>B71+1</f>
        <v>29</v>
      </c>
      <c r="D71" s="2">
        <f>C71+1</f>
        <v>30</v>
      </c>
      <c r="E71" s="2">
        <f>D71+1</f>
        <v>31</v>
      </c>
      <c r="F71" s="2"/>
      <c r="G71" s="2"/>
      <c r="H71" s="2"/>
      <c r="K71" s="2">
        <f>Q54+1</f>
        <v>25</v>
      </c>
      <c r="L71" s="2">
        <f>K71+1</f>
        <v>26</v>
      </c>
      <c r="M71" s="6">
        <f>L71+1</f>
        <v>27</v>
      </c>
      <c r="N71" s="2">
        <f>M71+1</f>
        <v>28</v>
      </c>
      <c r="O71" s="2"/>
      <c r="P71" s="2"/>
      <c r="Q71" s="2"/>
      <c r="T71" s="2">
        <f>Z54+1</f>
        <v>25</v>
      </c>
      <c r="U71" s="2">
        <f t="shared" ref="U71:Z71" si="38">T71+1</f>
        <v>26</v>
      </c>
      <c r="V71" s="2">
        <f t="shared" si="38"/>
        <v>27</v>
      </c>
      <c r="W71" s="2">
        <f t="shared" si="38"/>
        <v>28</v>
      </c>
      <c r="X71" s="2">
        <f t="shared" si="38"/>
        <v>29</v>
      </c>
      <c r="Y71" s="2">
        <f t="shared" si="38"/>
        <v>30</v>
      </c>
      <c r="Z71" s="2">
        <f t="shared" si="38"/>
        <v>31</v>
      </c>
      <c r="AC71" s="2">
        <f>AI54+1</f>
        <v>29</v>
      </c>
      <c r="AD71" s="2">
        <f>AC71+1</f>
        <v>30</v>
      </c>
      <c r="AE71" s="2"/>
      <c r="AF71" s="2"/>
      <c r="AG71" s="2"/>
      <c r="AH71" s="2"/>
      <c r="AI71" s="2"/>
      <c r="AL71" s="2">
        <f>AR54+1</f>
        <v>27</v>
      </c>
      <c r="AM71" s="2">
        <f>AL71+1</f>
        <v>28</v>
      </c>
      <c r="AN71" s="2">
        <f>AM71+1</f>
        <v>29</v>
      </c>
      <c r="AO71" s="2">
        <f>AN71+1</f>
        <v>30</v>
      </c>
      <c r="AP71" s="2">
        <f>AO71+1</f>
        <v>31</v>
      </c>
      <c r="AQ71" s="2"/>
      <c r="AR71" s="2"/>
      <c r="AU71" s="2">
        <f>BA54+1</f>
        <v>24</v>
      </c>
      <c r="AV71" s="2">
        <f t="shared" ref="AV71:BA71" si="39">AU71+1</f>
        <v>25</v>
      </c>
      <c r="AW71" s="2">
        <f t="shared" si="39"/>
        <v>26</v>
      </c>
      <c r="AX71" s="2">
        <f t="shared" si="39"/>
        <v>27</v>
      </c>
      <c r="AY71" s="2">
        <f t="shared" si="39"/>
        <v>28</v>
      </c>
      <c r="AZ71" s="2">
        <f t="shared" si="39"/>
        <v>29</v>
      </c>
      <c r="BA71" s="2">
        <f t="shared" si="39"/>
        <v>30</v>
      </c>
      <c r="BD71" s="2">
        <f>BJ54+1</f>
        <v>29</v>
      </c>
      <c r="BE71" s="2">
        <f>BD71+1</f>
        <v>30</v>
      </c>
      <c r="BF71" s="2">
        <f>BE71+1</f>
        <v>31</v>
      </c>
      <c r="BG71" s="2"/>
      <c r="BH71" s="2"/>
      <c r="BI71" s="2"/>
      <c r="BJ71" s="2"/>
      <c r="BM71" s="2">
        <f>BS54+1</f>
        <v>26</v>
      </c>
      <c r="BN71" s="2">
        <f>BM71+1</f>
        <v>27</v>
      </c>
      <c r="BO71" s="2">
        <f>BN71+1</f>
        <v>28</v>
      </c>
      <c r="BP71" s="2">
        <f>BO71+1</f>
        <v>29</v>
      </c>
      <c r="BQ71" s="2">
        <f>BP71+1</f>
        <v>30</v>
      </c>
      <c r="BR71" s="2">
        <f>BQ71+1</f>
        <v>31</v>
      </c>
      <c r="BS71" s="2"/>
      <c r="BV71" s="2">
        <f>CB54+1</f>
        <v>23</v>
      </c>
      <c r="BW71" s="2">
        <f t="shared" ref="BW71:CB71" si="40">BV71+1</f>
        <v>24</v>
      </c>
      <c r="BX71" s="2">
        <f t="shared" si="40"/>
        <v>25</v>
      </c>
      <c r="BY71" s="2">
        <f t="shared" si="40"/>
        <v>26</v>
      </c>
      <c r="BZ71" s="2">
        <f t="shared" si="40"/>
        <v>27</v>
      </c>
      <c r="CA71" s="2">
        <f t="shared" si="40"/>
        <v>28</v>
      </c>
      <c r="CB71" s="2">
        <f t="shared" si="40"/>
        <v>29</v>
      </c>
      <c r="CE71" s="2">
        <f>CK54+1</f>
        <v>28</v>
      </c>
      <c r="CF71" s="2">
        <f>CE71+1</f>
        <v>29</v>
      </c>
      <c r="CG71" s="2">
        <f>CF71+1</f>
        <v>30</v>
      </c>
      <c r="CH71" s="2">
        <f>CG71+1</f>
        <v>31</v>
      </c>
      <c r="CI71" s="2"/>
      <c r="CJ71" s="2"/>
      <c r="CK71" s="2"/>
      <c r="CN71" s="2">
        <f>CT54+1</f>
        <v>25</v>
      </c>
      <c r="CO71" s="2">
        <f>CN71+1</f>
        <v>26</v>
      </c>
      <c r="CP71" s="2">
        <f>CO71+1</f>
        <v>27</v>
      </c>
      <c r="CQ71" s="2">
        <f>CP71+1</f>
        <v>28</v>
      </c>
      <c r="CR71" s="2">
        <f>CQ71+1</f>
        <v>29</v>
      </c>
      <c r="CS71" s="2">
        <f>CR71+1</f>
        <v>30</v>
      </c>
      <c r="CT71" s="2"/>
      <c r="CW71" s="2">
        <f>DC54+1</f>
        <v>23</v>
      </c>
      <c r="CX71" s="2">
        <f t="shared" ref="CX71:DC71" si="41">CW71+1</f>
        <v>24</v>
      </c>
      <c r="CY71" s="2">
        <f t="shared" si="41"/>
        <v>25</v>
      </c>
      <c r="CZ71" s="2">
        <f t="shared" si="41"/>
        <v>26</v>
      </c>
      <c r="DA71" s="2">
        <f t="shared" si="41"/>
        <v>27</v>
      </c>
      <c r="DB71" s="2">
        <f t="shared" si="41"/>
        <v>28</v>
      </c>
      <c r="DC71" s="2">
        <f t="shared" si="41"/>
        <v>29</v>
      </c>
    </row>
    <row r="72" spans="1:107" x14ac:dyDescent="0.35">
      <c r="A72" s="3">
        <v>8</v>
      </c>
      <c r="B72" s="4"/>
      <c r="C72" s="4"/>
      <c r="D72" s="4"/>
      <c r="E72" s="4"/>
      <c r="F72" s="4"/>
      <c r="G72" s="4"/>
      <c r="H72" s="4"/>
      <c r="J72" s="3">
        <v>8</v>
      </c>
      <c r="K72" s="4"/>
      <c r="L72" s="4"/>
      <c r="M72" s="5" t="s">
        <v>3355</v>
      </c>
      <c r="N72" s="4"/>
      <c r="O72" s="4"/>
      <c r="P72" s="4"/>
      <c r="Q72" s="4"/>
      <c r="S72" s="3">
        <v>8</v>
      </c>
      <c r="T72" s="4"/>
      <c r="U72" s="4"/>
      <c r="V72" s="4"/>
      <c r="W72" s="4"/>
      <c r="X72" s="4"/>
      <c r="Y72" s="4"/>
      <c r="Z72" s="4"/>
      <c r="AB72" s="3">
        <v>8</v>
      </c>
      <c r="AC72" s="4"/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 t="s">
        <v>3356</v>
      </c>
      <c r="AO72" s="4" t="s">
        <v>19</v>
      </c>
      <c r="AP72" s="4"/>
      <c r="AQ72" s="4"/>
      <c r="AR72" s="4"/>
      <c r="AT72" s="4">
        <v>8</v>
      </c>
      <c r="AU72" s="4"/>
      <c r="AV72" s="4"/>
      <c r="AW72" s="4"/>
      <c r="AX72" s="4" t="s">
        <v>3357</v>
      </c>
      <c r="AY72" s="4"/>
      <c r="AZ72" s="4"/>
      <c r="BA72" s="4"/>
      <c r="BC72" s="4">
        <v>8</v>
      </c>
      <c r="BD72" s="4"/>
      <c r="BE72" s="4"/>
      <c r="BF72" s="4" t="s">
        <v>615</v>
      </c>
      <c r="BG72" s="4"/>
      <c r="BH72" s="4"/>
      <c r="BI72" s="4"/>
      <c r="BJ72" s="4"/>
      <c r="BL72" s="4">
        <v>8</v>
      </c>
      <c r="BM72" s="4"/>
      <c r="BN72" s="4" t="s">
        <v>3146</v>
      </c>
      <c r="BO72" s="4"/>
      <c r="BP72" s="4" t="s">
        <v>3358</v>
      </c>
      <c r="BQ72" s="4"/>
      <c r="BR72" s="4" t="s">
        <v>38</v>
      </c>
      <c r="BS72" s="4"/>
      <c r="BU72" s="4">
        <v>8</v>
      </c>
      <c r="BV72" s="4"/>
      <c r="BW72" s="4" t="s">
        <v>1740</v>
      </c>
      <c r="BX72" s="4"/>
      <c r="BY72" s="4" t="s">
        <v>19</v>
      </c>
      <c r="BZ72" s="4"/>
      <c r="CA72" s="4"/>
      <c r="CB72" s="4"/>
      <c r="CD72" s="4">
        <v>8</v>
      </c>
      <c r="CE72" s="4"/>
      <c r="CF72" s="4"/>
      <c r="CG72" s="4"/>
      <c r="CH72" s="4" t="s">
        <v>19</v>
      </c>
      <c r="CI72" s="4"/>
      <c r="CJ72" s="4"/>
      <c r="CK72" s="4"/>
      <c r="CM72" s="4">
        <v>8</v>
      </c>
      <c r="CN72" s="4"/>
      <c r="CO72" s="4"/>
      <c r="CP72" s="4"/>
      <c r="CQ72" s="4" t="s">
        <v>19</v>
      </c>
      <c r="CR72" s="4" t="s">
        <v>1089</v>
      </c>
      <c r="CS72" s="4" t="s">
        <v>1462</v>
      </c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x14ac:dyDescent="0.35">
      <c r="A73" s="2"/>
      <c r="B73" s="5" t="s">
        <v>3359</v>
      </c>
      <c r="C73" s="5"/>
      <c r="D73" s="5" t="s">
        <v>3360</v>
      </c>
      <c r="E73" s="5" t="s">
        <v>3361</v>
      </c>
      <c r="F73" s="5"/>
      <c r="G73" s="5"/>
      <c r="H73" s="5"/>
      <c r="J73" s="2"/>
      <c r="K73" s="5" t="s">
        <v>288</v>
      </c>
      <c r="L73" s="5"/>
      <c r="M73" s="5" t="s">
        <v>2674</v>
      </c>
      <c r="N73" s="5"/>
      <c r="O73" s="5"/>
      <c r="P73" s="5"/>
      <c r="Q73" s="5"/>
      <c r="S73" s="2"/>
      <c r="T73" s="5" t="s">
        <v>3362</v>
      </c>
      <c r="U73" s="5"/>
      <c r="V73" s="5"/>
      <c r="W73" s="5" t="s">
        <v>3363</v>
      </c>
      <c r="X73" s="5" t="s">
        <v>3364</v>
      </c>
      <c r="Y73" s="5"/>
      <c r="Z73" s="5" t="s">
        <v>3365</v>
      </c>
      <c r="AB73" s="2"/>
      <c r="AC73" s="5"/>
      <c r="AD73" s="5" t="s">
        <v>3366</v>
      </c>
      <c r="AE73" s="5"/>
      <c r="AF73" s="5"/>
      <c r="AG73" s="5"/>
      <c r="AH73" s="5"/>
      <c r="AI73" s="5"/>
      <c r="AK73" s="2"/>
      <c r="AL73" s="5"/>
      <c r="AM73" s="5"/>
      <c r="AN73" s="5" t="s">
        <v>3367</v>
      </c>
      <c r="AO73" s="5"/>
      <c r="AP73" s="5" t="s">
        <v>733</v>
      </c>
      <c r="AQ73" s="5"/>
      <c r="AR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/>
      <c r="BF73" s="5"/>
      <c r="BG73" s="5"/>
      <c r="BH73" s="5"/>
      <c r="BI73" s="5"/>
      <c r="BJ73" s="5"/>
      <c r="BL73" s="5"/>
      <c r="BM73" s="5"/>
      <c r="BN73" s="5"/>
      <c r="BO73" s="5" t="s">
        <v>733</v>
      </c>
      <c r="BP73" s="5" t="s">
        <v>3368</v>
      </c>
      <c r="BQ73" s="5" t="s">
        <v>729</v>
      </c>
      <c r="BR73" s="5"/>
      <c r="BS73" s="5"/>
      <c r="BU73" s="5"/>
      <c r="BV73" s="5"/>
      <c r="BW73" s="5"/>
      <c r="BX73" s="5"/>
      <c r="BY73" s="5" t="s">
        <v>283</v>
      </c>
      <c r="BZ73" s="5" t="s">
        <v>3369</v>
      </c>
      <c r="CA73" s="5" t="s">
        <v>1485</v>
      </c>
      <c r="CB73" s="5"/>
      <c r="CD73" s="5"/>
      <c r="CE73" s="5"/>
      <c r="CF73" s="5" t="s">
        <v>3370</v>
      </c>
      <c r="CG73" s="5"/>
      <c r="CH73" s="5"/>
      <c r="CI73" s="5"/>
      <c r="CJ73" s="5"/>
      <c r="CK73" s="5"/>
      <c r="CM73" s="5"/>
      <c r="CN73" s="5"/>
      <c r="CO73" s="5" t="s">
        <v>38</v>
      </c>
      <c r="CP73" s="5"/>
      <c r="CQ73" s="5" t="s">
        <v>283</v>
      </c>
      <c r="CR73" s="5"/>
      <c r="CS73" s="5" t="s">
        <v>3371</v>
      </c>
      <c r="CT73" s="5"/>
      <c r="CV73" s="5"/>
      <c r="CW73" s="5" t="s">
        <v>3372</v>
      </c>
      <c r="CX73" s="5" t="s">
        <v>38</v>
      </c>
      <c r="CY73" s="5"/>
      <c r="CZ73" s="5"/>
      <c r="DA73" s="5"/>
      <c r="DB73" s="5"/>
      <c r="DC73" s="5" t="s">
        <v>3373</v>
      </c>
    </row>
    <row r="74" spans="1:107" x14ac:dyDescent="0.35">
      <c r="A74" s="3">
        <v>10</v>
      </c>
      <c r="B74" s="4"/>
      <c r="C74" s="4" t="s">
        <v>3374</v>
      </c>
      <c r="D74" s="4" t="s">
        <v>3375</v>
      </c>
      <c r="E74" s="4" t="s">
        <v>38</v>
      </c>
      <c r="F74" s="4"/>
      <c r="G74" s="4"/>
      <c r="H74" s="4"/>
      <c r="J74" s="3">
        <v>10</v>
      </c>
      <c r="K74" s="4" t="s">
        <v>3376</v>
      </c>
      <c r="L74" s="4" t="s">
        <v>3377</v>
      </c>
      <c r="M74" s="4" t="s">
        <v>3378</v>
      </c>
      <c r="N74" s="4"/>
      <c r="O74" s="4"/>
      <c r="P74" s="4"/>
      <c r="Q74" s="4"/>
      <c r="S74" s="3">
        <v>10</v>
      </c>
      <c r="T74" s="4"/>
      <c r="U74" s="4" t="s">
        <v>38</v>
      </c>
      <c r="V74" s="4"/>
      <c r="W74" s="4" t="s">
        <v>3379</v>
      </c>
      <c r="X74" s="4" t="s">
        <v>733</v>
      </c>
      <c r="Y74" s="4"/>
      <c r="Z74" s="4" t="s">
        <v>3380</v>
      </c>
      <c r="AB74" s="3">
        <v>10</v>
      </c>
      <c r="AC74" s="4" t="s">
        <v>729</v>
      </c>
      <c r="AD74" s="4" t="s">
        <v>1997</v>
      </c>
      <c r="AE74" s="4"/>
      <c r="AF74" s="4"/>
      <c r="AG74" s="4"/>
      <c r="AH74" s="4"/>
      <c r="AI74" s="4"/>
      <c r="AK74" s="3">
        <v>10</v>
      </c>
      <c r="AL74" s="4" t="s">
        <v>3381</v>
      </c>
      <c r="AM74" s="4" t="s">
        <v>38</v>
      </c>
      <c r="AN74" s="4" t="s">
        <v>3382</v>
      </c>
      <c r="AO74" s="4"/>
      <c r="AP74" s="4" t="s">
        <v>3383</v>
      </c>
      <c r="AQ74" s="4"/>
      <c r="AR74" s="4"/>
      <c r="AT74" s="4">
        <v>10</v>
      </c>
      <c r="AU74" s="4"/>
      <c r="AV74" s="4" t="s">
        <v>38</v>
      </c>
      <c r="AW74" s="4"/>
      <c r="AX74" s="4"/>
      <c r="AY74" s="4" t="s">
        <v>710</v>
      </c>
      <c r="AZ74" s="4"/>
      <c r="BA74" s="4" t="s">
        <v>3384</v>
      </c>
      <c r="BC74" s="4">
        <v>10</v>
      </c>
      <c r="BD74" s="4" t="s">
        <v>3385</v>
      </c>
      <c r="BE74" s="4"/>
      <c r="BF74" s="4" t="s">
        <v>3386</v>
      </c>
      <c r="BG74" s="4"/>
      <c r="BH74" s="4"/>
      <c r="BI74" s="4"/>
      <c r="BJ74" s="4"/>
      <c r="BL74" s="4">
        <v>10</v>
      </c>
      <c r="BM74" s="4" t="s">
        <v>58</v>
      </c>
      <c r="BN74" s="4"/>
      <c r="BO74" s="4" t="s">
        <v>733</v>
      </c>
      <c r="BP74" s="4" t="s">
        <v>3387</v>
      </c>
      <c r="BQ74" s="4" t="s">
        <v>1588</v>
      </c>
      <c r="BR74" s="4" t="s">
        <v>349</v>
      </c>
      <c r="BS74" s="4"/>
      <c r="BU74" s="4">
        <v>10</v>
      </c>
      <c r="BV74" s="4" t="s">
        <v>729</v>
      </c>
      <c r="BW74" s="4" t="s">
        <v>3388</v>
      </c>
      <c r="BX74" s="4" t="s">
        <v>733</v>
      </c>
      <c r="BY74" s="4" t="s">
        <v>3389</v>
      </c>
      <c r="BZ74" s="4" t="s">
        <v>58</v>
      </c>
      <c r="CA74" s="4"/>
      <c r="CB74" s="4"/>
      <c r="CD74" s="4">
        <v>10</v>
      </c>
      <c r="CE74" s="10" t="s">
        <v>3390</v>
      </c>
      <c r="CF74" s="4" t="s">
        <v>38</v>
      </c>
      <c r="CG74" s="4" t="s">
        <v>38</v>
      </c>
      <c r="CH74" s="4"/>
      <c r="CI74" s="4"/>
      <c r="CJ74" s="4"/>
      <c r="CK74" s="4"/>
      <c r="CM74" s="4">
        <v>10</v>
      </c>
      <c r="CN74" s="4"/>
      <c r="CO74" s="4"/>
      <c r="CP74" s="4" t="s">
        <v>38</v>
      </c>
      <c r="CQ74" s="4"/>
      <c r="CR74" s="4"/>
      <c r="CS74" s="4" t="s">
        <v>3391</v>
      </c>
      <c r="CT74" s="4"/>
      <c r="CV74" s="4">
        <v>10</v>
      </c>
      <c r="CW74" s="4" t="s">
        <v>3392</v>
      </c>
      <c r="CX74" s="4" t="s">
        <v>308</v>
      </c>
      <c r="CY74" s="4"/>
      <c r="CZ74" s="4" t="s">
        <v>3393</v>
      </c>
      <c r="DA74" s="4"/>
      <c r="DB74" s="4"/>
      <c r="DC74" s="4" t="s">
        <v>3394</v>
      </c>
    </row>
    <row r="75" spans="1:107" x14ac:dyDescent="0.35">
      <c r="A75" s="6"/>
      <c r="B75" s="7"/>
      <c r="C75" s="7"/>
      <c r="D75" s="7"/>
      <c r="E75" s="7" t="s">
        <v>3395</v>
      </c>
      <c r="F75" s="7"/>
      <c r="G75" s="7"/>
      <c r="H75" s="7"/>
      <c r="J75" s="6"/>
      <c r="K75" s="7" t="s">
        <v>2550</v>
      </c>
      <c r="L75" s="7" t="s">
        <v>3396</v>
      </c>
      <c r="M75" s="7" t="s">
        <v>3397</v>
      </c>
      <c r="N75" s="7" t="s">
        <v>3398</v>
      </c>
      <c r="O75" s="7"/>
      <c r="P75" s="7"/>
      <c r="Q75" s="7"/>
      <c r="S75" s="6"/>
      <c r="T75" s="7"/>
      <c r="U75" s="7"/>
      <c r="V75" s="7" t="s">
        <v>3399</v>
      </c>
      <c r="W75" s="7"/>
      <c r="X75" s="5"/>
      <c r="Y75" s="7"/>
      <c r="Z75" s="7"/>
      <c r="AB75" s="6"/>
      <c r="AC75" s="7"/>
      <c r="AD75" s="7" t="s">
        <v>3400</v>
      </c>
      <c r="AE75" s="7"/>
      <c r="AF75" s="7"/>
      <c r="AG75" s="7"/>
      <c r="AH75" s="7"/>
      <c r="AI75" s="7"/>
      <c r="AK75" s="6"/>
      <c r="AL75" s="7" t="s">
        <v>3401</v>
      </c>
      <c r="AM75" s="7"/>
      <c r="AN75" s="7" t="s">
        <v>38</v>
      </c>
      <c r="AO75" s="7"/>
      <c r="AP75" s="7" t="s">
        <v>3402</v>
      </c>
      <c r="AQ75" s="7"/>
      <c r="AR75" s="7"/>
      <c r="AT75" s="7"/>
      <c r="AU75" s="7"/>
      <c r="AV75" s="7"/>
      <c r="AW75" s="7" t="s">
        <v>3403</v>
      </c>
      <c r="AX75" s="7" t="s">
        <v>3404</v>
      </c>
      <c r="AY75" s="7" t="s">
        <v>308</v>
      </c>
      <c r="AZ75" s="7"/>
      <c r="BA75" s="7"/>
      <c r="BC75" s="7"/>
      <c r="BD75" s="7" t="s">
        <v>38</v>
      </c>
      <c r="BE75" s="7" t="s">
        <v>3405</v>
      </c>
      <c r="BF75" s="7"/>
      <c r="BG75" s="7"/>
      <c r="BH75" s="7"/>
      <c r="BI75" s="7"/>
      <c r="BJ75" s="7"/>
      <c r="BL75" s="7"/>
      <c r="BM75" s="7" t="s">
        <v>3406</v>
      </c>
      <c r="BN75" s="7" t="s">
        <v>3407</v>
      </c>
      <c r="BO75" s="7" t="s">
        <v>3408</v>
      </c>
      <c r="BP75" s="7" t="s">
        <v>3409</v>
      </c>
      <c r="BQ75" s="7" t="s">
        <v>3410</v>
      </c>
      <c r="BR75" s="7"/>
      <c r="BS75" s="7"/>
      <c r="BU75" s="7"/>
      <c r="BV75" s="7"/>
      <c r="BW75" s="7"/>
      <c r="BX75" s="7" t="s">
        <v>3411</v>
      </c>
      <c r="BY75" s="7" t="s">
        <v>3412</v>
      </c>
      <c r="BZ75" s="7" t="s">
        <v>1787</v>
      </c>
      <c r="CA75" s="7"/>
      <c r="CB75" s="7"/>
      <c r="CD75" s="7"/>
      <c r="CE75" s="7" t="s">
        <v>3413</v>
      </c>
      <c r="CF75" s="7"/>
      <c r="CG75" s="7"/>
      <c r="CH75" s="7" t="s">
        <v>3414</v>
      </c>
      <c r="CI75" s="7"/>
      <c r="CJ75" s="7"/>
      <c r="CK75" s="7"/>
      <c r="CM75" s="7"/>
      <c r="CN75" s="7"/>
      <c r="CO75" s="7"/>
      <c r="CP75" s="7"/>
      <c r="CQ75" s="7"/>
      <c r="CR75" s="7"/>
      <c r="CS75" s="7" t="s">
        <v>3415</v>
      </c>
      <c r="CT75" s="7"/>
      <c r="CV75" s="7"/>
      <c r="CW75" s="7" t="s">
        <v>2092</v>
      </c>
      <c r="CX75" s="7"/>
      <c r="CY75" s="7"/>
      <c r="CZ75" s="7"/>
      <c r="DA75" s="7" t="s">
        <v>38</v>
      </c>
      <c r="DB75" s="7" t="s">
        <v>3416</v>
      </c>
      <c r="DC75" s="7" t="s">
        <v>3417</v>
      </c>
    </row>
    <row r="76" spans="1:107" x14ac:dyDescent="0.35">
      <c r="A76" s="2">
        <v>12</v>
      </c>
      <c r="B76" s="5" t="s">
        <v>379</v>
      </c>
      <c r="C76" s="5" t="s">
        <v>89</v>
      </c>
      <c r="D76" s="5"/>
      <c r="E76" s="5" t="s">
        <v>3418</v>
      </c>
      <c r="F76" s="5"/>
      <c r="G76" s="5"/>
      <c r="H76" s="5"/>
      <c r="J76" s="2">
        <v>12</v>
      </c>
      <c r="K76" s="5"/>
      <c r="L76" s="4" t="s">
        <v>3419</v>
      </c>
      <c r="M76" s="5" t="s">
        <v>3420</v>
      </c>
      <c r="N76" s="5"/>
      <c r="O76" s="5"/>
      <c r="P76" s="5"/>
      <c r="Q76" s="5"/>
      <c r="S76" s="2">
        <v>12</v>
      </c>
      <c r="T76" s="5" t="s">
        <v>379</v>
      </c>
      <c r="U76" s="5" t="s">
        <v>89</v>
      </c>
      <c r="V76" s="5" t="s">
        <v>2791</v>
      </c>
      <c r="W76" s="5"/>
      <c r="X76" s="4"/>
      <c r="Y76" s="5" t="s">
        <v>399</v>
      </c>
      <c r="Z76" s="5" t="s">
        <v>3421</v>
      </c>
      <c r="AB76" s="2">
        <v>12</v>
      </c>
      <c r="AC76" s="5"/>
      <c r="AD76" s="5" t="s">
        <v>3422</v>
      </c>
      <c r="AE76" s="5"/>
      <c r="AF76" s="5"/>
      <c r="AG76" s="5"/>
      <c r="AH76" s="5"/>
      <c r="AI76" s="5"/>
      <c r="AK76" s="2">
        <v>12</v>
      </c>
      <c r="AL76" s="5"/>
      <c r="AM76" s="5" t="s">
        <v>89</v>
      </c>
      <c r="AN76" s="5" t="s">
        <v>3423</v>
      </c>
      <c r="AO76" s="5"/>
      <c r="AP76" s="5"/>
      <c r="AQ76" s="5"/>
      <c r="AR76" s="5"/>
      <c r="AT76" s="5">
        <v>12</v>
      </c>
      <c r="AU76" s="5"/>
      <c r="AV76" s="5" t="s">
        <v>89</v>
      </c>
      <c r="AW76" s="5" t="s">
        <v>3424</v>
      </c>
      <c r="AX76" s="5" t="s">
        <v>3425</v>
      </c>
      <c r="AY76" s="5" t="s">
        <v>396</v>
      </c>
      <c r="AZ76" s="5" t="s">
        <v>794</v>
      </c>
      <c r="BA76" s="5" t="s">
        <v>3426</v>
      </c>
      <c r="BC76" s="5">
        <v>12</v>
      </c>
      <c r="BD76" s="5" t="s">
        <v>3427</v>
      </c>
      <c r="BE76" s="5" t="s">
        <v>3428</v>
      </c>
      <c r="BF76" s="5" t="s">
        <v>3429</v>
      </c>
      <c r="BG76" s="5"/>
      <c r="BH76" s="5"/>
      <c r="BI76" s="5"/>
      <c r="BJ76" s="5"/>
      <c r="BL76" s="5">
        <v>12</v>
      </c>
      <c r="BM76" s="5" t="s">
        <v>3430</v>
      </c>
      <c r="BN76" s="5" t="s">
        <v>3430</v>
      </c>
      <c r="BO76" s="5" t="s">
        <v>2111</v>
      </c>
      <c r="BP76" s="5" t="s">
        <v>2032</v>
      </c>
      <c r="BQ76" s="5" t="s">
        <v>75</v>
      </c>
      <c r="BR76" s="5"/>
      <c r="BS76" s="5"/>
      <c r="BU76" s="5">
        <v>12</v>
      </c>
      <c r="BV76" s="5"/>
      <c r="BW76" s="5" t="s">
        <v>89</v>
      </c>
      <c r="BX76" s="5" t="s">
        <v>3431</v>
      </c>
      <c r="BY76" s="5"/>
      <c r="BZ76" s="5" t="s">
        <v>2105</v>
      </c>
      <c r="CA76" s="5" t="s">
        <v>399</v>
      </c>
      <c r="CB76" s="5"/>
      <c r="CD76" s="5">
        <v>12</v>
      </c>
      <c r="CE76" s="5" t="s">
        <v>38</v>
      </c>
      <c r="CF76" s="5"/>
      <c r="CG76" s="5"/>
      <c r="CH76" s="5" t="s">
        <v>3432</v>
      </c>
      <c r="CI76" s="5"/>
      <c r="CJ76" s="5"/>
      <c r="CK76" s="5"/>
      <c r="CM76" s="5">
        <v>12</v>
      </c>
      <c r="CN76" s="5" t="s">
        <v>379</v>
      </c>
      <c r="CO76" s="5" t="s">
        <v>89</v>
      </c>
      <c r="CP76" s="5" t="s">
        <v>3433</v>
      </c>
      <c r="CQ76" s="5"/>
      <c r="CR76" s="5"/>
      <c r="CS76" s="5" t="s">
        <v>3434</v>
      </c>
      <c r="CT76" s="5"/>
      <c r="CV76" s="5">
        <v>12</v>
      </c>
      <c r="CW76" s="5" t="s">
        <v>3435</v>
      </c>
      <c r="CX76" s="5"/>
      <c r="CY76" s="5" t="s">
        <v>2111</v>
      </c>
      <c r="CZ76" s="5"/>
      <c r="DA76" s="5" t="s">
        <v>794</v>
      </c>
      <c r="DB76" s="5" t="s">
        <v>3436</v>
      </c>
      <c r="DC76" s="5" t="s">
        <v>6996</v>
      </c>
    </row>
    <row r="77" spans="1:107" x14ac:dyDescent="0.35">
      <c r="A77" s="2"/>
      <c r="B77" s="5"/>
      <c r="C77" s="5" t="s">
        <v>120</v>
      </c>
      <c r="D77" s="5"/>
      <c r="E77" s="5" t="s">
        <v>3437</v>
      </c>
      <c r="F77" s="5"/>
      <c r="G77" s="5"/>
      <c r="H77" s="5"/>
      <c r="J77" s="2"/>
      <c r="K77" s="5"/>
      <c r="L77" s="5" t="s">
        <v>448</v>
      </c>
      <c r="M77" s="5" t="s">
        <v>2134</v>
      </c>
      <c r="N77" s="5"/>
      <c r="O77" s="5"/>
      <c r="P77" s="5"/>
      <c r="Q77" s="5"/>
      <c r="S77" s="2"/>
      <c r="T77" s="5"/>
      <c r="U77" s="5"/>
      <c r="V77" s="5" t="s">
        <v>1796</v>
      </c>
      <c r="W77" s="5" t="s">
        <v>3438</v>
      </c>
      <c r="X77" s="5"/>
      <c r="Y77" s="5" t="s">
        <v>430</v>
      </c>
      <c r="Z77" s="5" t="s">
        <v>694</v>
      </c>
      <c r="AB77" s="2"/>
      <c r="AC77" s="5"/>
      <c r="AD77" s="5"/>
      <c r="AE77" s="5"/>
      <c r="AF77" s="5"/>
      <c r="AG77" s="5"/>
      <c r="AH77" s="5"/>
      <c r="AI77" s="5"/>
      <c r="AK77" s="2"/>
      <c r="AL77" s="5" t="s">
        <v>3439</v>
      </c>
      <c r="AM77" s="5"/>
      <c r="AN77" s="5" t="s">
        <v>3440</v>
      </c>
      <c r="AO77" s="5" t="s">
        <v>3441</v>
      </c>
      <c r="AP77" s="5"/>
      <c r="AQ77" s="5"/>
      <c r="AR77" s="5"/>
      <c r="AT77" s="5"/>
      <c r="AU77" s="5"/>
      <c r="AV77" s="5" t="s">
        <v>2602</v>
      </c>
      <c r="AW77" s="5"/>
      <c r="AX77" s="5" t="s">
        <v>3442</v>
      </c>
      <c r="AY77" s="5" t="s">
        <v>430</v>
      </c>
      <c r="AZ77" s="5"/>
      <c r="BA77" s="5" t="s">
        <v>3443</v>
      </c>
      <c r="BC77" s="5"/>
      <c r="BD77" s="5"/>
      <c r="BE77" s="5" t="s">
        <v>3444</v>
      </c>
      <c r="BF77" s="5"/>
      <c r="BG77" s="5"/>
      <c r="BH77" s="5"/>
      <c r="BI77" s="5"/>
      <c r="BJ77" s="5"/>
      <c r="BL77" s="5"/>
      <c r="BM77" s="5" t="s">
        <v>3326</v>
      </c>
      <c r="BN77" s="5" t="s">
        <v>3326</v>
      </c>
      <c r="BO77" s="5" t="s">
        <v>3445</v>
      </c>
      <c r="BP77" s="5" t="s">
        <v>3430</v>
      </c>
      <c r="BQ77" s="5" t="s">
        <v>1045</v>
      </c>
      <c r="BR77" s="5"/>
      <c r="BS77" s="5"/>
      <c r="BU77" s="5"/>
      <c r="BV77" s="5"/>
      <c r="BW77" s="5" t="s">
        <v>3446</v>
      </c>
      <c r="BX77" s="5" t="s">
        <v>102</v>
      </c>
      <c r="BY77" s="5"/>
      <c r="BZ77" s="5"/>
      <c r="CA77" s="5" t="s">
        <v>430</v>
      </c>
      <c r="CB77" s="5" t="s">
        <v>3447</v>
      </c>
      <c r="CD77" s="5"/>
      <c r="CE77" s="5"/>
      <c r="CF77" s="5"/>
      <c r="CG77" s="5"/>
      <c r="CH77" s="5" t="s">
        <v>3448</v>
      </c>
      <c r="CI77" s="5"/>
      <c r="CJ77" s="5"/>
      <c r="CK77" s="5"/>
      <c r="CM77" s="5"/>
      <c r="CN77" s="5"/>
      <c r="CO77" s="11"/>
      <c r="CP77" s="5"/>
      <c r="CQ77" s="5"/>
      <c r="CR77" s="5"/>
      <c r="CS77" s="5" t="s">
        <v>3449</v>
      </c>
      <c r="CT77" s="5"/>
      <c r="CV77" s="5"/>
      <c r="CW77" s="5" t="s">
        <v>3450</v>
      </c>
      <c r="CX77" s="5"/>
      <c r="CY77" s="5" t="s">
        <v>3451</v>
      </c>
      <c r="CZ77" s="5" t="s">
        <v>3452</v>
      </c>
      <c r="DA77" s="5" t="s">
        <v>3453</v>
      </c>
      <c r="DB77" s="5" t="s">
        <v>3454</v>
      </c>
      <c r="DC77" s="5"/>
    </row>
    <row r="78" spans="1:107" x14ac:dyDescent="0.35">
      <c r="A78" s="3">
        <v>14</v>
      </c>
      <c r="B78" s="4" t="s">
        <v>161</v>
      </c>
      <c r="C78" s="4" t="s">
        <v>3455</v>
      </c>
      <c r="D78" s="4" t="s">
        <v>3456</v>
      </c>
      <c r="E78" s="4" t="s">
        <v>3457</v>
      </c>
      <c r="F78" s="4"/>
      <c r="G78" s="4"/>
      <c r="H78" s="4"/>
      <c r="J78" s="3">
        <v>14</v>
      </c>
      <c r="K78" s="4" t="s">
        <v>825</v>
      </c>
      <c r="L78" s="4" t="s">
        <v>3458</v>
      </c>
      <c r="M78" s="4" t="s">
        <v>3459</v>
      </c>
      <c r="N78" s="4"/>
      <c r="O78" s="4"/>
      <c r="P78" s="4"/>
      <c r="Q78" s="4"/>
      <c r="S78" s="3">
        <v>14</v>
      </c>
      <c r="T78" s="4" t="s">
        <v>825</v>
      </c>
      <c r="U78" s="4" t="s">
        <v>3460</v>
      </c>
      <c r="V78" s="4" t="s">
        <v>38</v>
      </c>
      <c r="W78" s="4" t="s">
        <v>3461</v>
      </c>
      <c r="X78" s="4" t="s">
        <v>475</v>
      </c>
      <c r="Y78" s="4" t="s">
        <v>3462</v>
      </c>
      <c r="Z78" s="4"/>
      <c r="AB78" s="3">
        <v>14</v>
      </c>
      <c r="AC78" s="4" t="s">
        <v>3463</v>
      </c>
      <c r="AD78" s="4"/>
      <c r="AE78" s="4"/>
      <c r="AF78" s="4"/>
      <c r="AG78" s="4"/>
      <c r="AH78" s="4"/>
      <c r="AI78" s="4"/>
      <c r="AK78" s="3">
        <v>14</v>
      </c>
      <c r="AL78" s="4" t="s">
        <v>3464</v>
      </c>
      <c r="AM78" s="4"/>
      <c r="AN78" s="4" t="s">
        <v>3465</v>
      </c>
      <c r="AO78" s="4" t="s">
        <v>3466</v>
      </c>
      <c r="AP78" s="4" t="s">
        <v>3467</v>
      </c>
      <c r="AQ78" s="4"/>
      <c r="AR78" s="4"/>
      <c r="AT78" s="4">
        <v>14</v>
      </c>
      <c r="AU78" s="4" t="s">
        <v>2158</v>
      </c>
      <c r="AV78" s="4" t="s">
        <v>3468</v>
      </c>
      <c r="AW78" s="4"/>
      <c r="AX78" s="4" t="s">
        <v>2158</v>
      </c>
      <c r="AY78" s="4" t="s">
        <v>3469</v>
      </c>
      <c r="AZ78" s="4"/>
      <c r="BA78" s="4" t="s">
        <v>3470</v>
      </c>
      <c r="BC78" s="4">
        <v>14</v>
      </c>
      <c r="BD78" s="4"/>
      <c r="BE78" s="4" t="s">
        <v>3175</v>
      </c>
      <c r="BF78" s="4" t="s">
        <v>3471</v>
      </c>
      <c r="BG78" s="4"/>
      <c r="BH78" s="4"/>
      <c r="BI78" s="4"/>
      <c r="BJ78" s="4"/>
      <c r="BL78" s="4">
        <v>14</v>
      </c>
      <c r="BM78" s="4" t="s">
        <v>3472</v>
      </c>
      <c r="BN78" s="4" t="s">
        <v>2936</v>
      </c>
      <c r="BO78" s="4" t="s">
        <v>3473</v>
      </c>
      <c r="BP78" s="4" t="s">
        <v>3474</v>
      </c>
      <c r="BQ78" s="4" t="s">
        <v>108</v>
      </c>
      <c r="BR78" s="4"/>
      <c r="BS78" s="4"/>
      <c r="BU78" s="4">
        <v>14</v>
      </c>
      <c r="BV78" s="4"/>
      <c r="BW78" s="4"/>
      <c r="BX78" s="4" t="s">
        <v>471</v>
      </c>
      <c r="BY78" s="4" t="s">
        <v>3475</v>
      </c>
      <c r="BZ78" s="4"/>
      <c r="CA78" s="4"/>
      <c r="CB78" s="4" t="s">
        <v>3476</v>
      </c>
      <c r="CD78" s="4">
        <v>14</v>
      </c>
      <c r="CE78" s="4"/>
      <c r="CF78" s="4"/>
      <c r="CG78" s="4" t="s">
        <v>150</v>
      </c>
      <c r="CH78" s="4" t="s">
        <v>3477</v>
      </c>
      <c r="CI78" s="4"/>
      <c r="CJ78" s="4"/>
      <c r="CK78" s="4"/>
      <c r="CM78" s="4">
        <v>14</v>
      </c>
      <c r="CN78" s="4" t="s">
        <v>1559</v>
      </c>
      <c r="CO78" s="4" t="s">
        <v>3478</v>
      </c>
      <c r="CP78" s="4"/>
      <c r="CQ78" s="4" t="s">
        <v>3479</v>
      </c>
      <c r="CR78" s="4"/>
      <c r="CS78" s="4" t="s">
        <v>3480</v>
      </c>
      <c r="CT78" s="4"/>
      <c r="CV78" s="4">
        <v>14</v>
      </c>
      <c r="CW78" s="4" t="s">
        <v>1322</v>
      </c>
      <c r="CX78" s="4"/>
      <c r="CY78" s="4" t="s">
        <v>3481</v>
      </c>
      <c r="CZ78" s="4" t="s">
        <v>3482</v>
      </c>
      <c r="DA78" s="4"/>
      <c r="DB78" s="4"/>
      <c r="DC78" s="4"/>
    </row>
    <row r="79" spans="1:107" x14ac:dyDescent="0.35">
      <c r="A79" s="6"/>
      <c r="B79" s="7" t="s">
        <v>2208</v>
      </c>
      <c r="C79" s="7" t="s">
        <v>1831</v>
      </c>
      <c r="D79" s="7" t="s">
        <v>1849</v>
      </c>
      <c r="E79" s="7" t="s">
        <v>3483</v>
      </c>
      <c r="F79" s="7"/>
      <c r="G79" s="7"/>
      <c r="H79" s="7"/>
      <c r="J79" s="6"/>
      <c r="K79" s="7" t="s">
        <v>2673</v>
      </c>
      <c r="L79" s="7"/>
      <c r="M79" s="7" t="s">
        <v>3484</v>
      </c>
      <c r="N79" s="7"/>
      <c r="O79" s="7"/>
      <c r="P79" s="7"/>
      <c r="Q79" s="7"/>
      <c r="S79" s="6"/>
      <c r="T79" s="7" t="s">
        <v>2673</v>
      </c>
      <c r="U79" s="7" t="s">
        <v>892</v>
      </c>
      <c r="V79" s="7" t="s">
        <v>3485</v>
      </c>
      <c r="W79" s="7"/>
      <c r="X79" s="7" t="s">
        <v>448</v>
      </c>
      <c r="Y79" s="7" t="s">
        <v>3486</v>
      </c>
      <c r="Z79" s="7"/>
      <c r="AB79" s="6"/>
      <c r="AC79" s="7" t="s">
        <v>3487</v>
      </c>
      <c r="AD79" s="7" t="s">
        <v>2255</v>
      </c>
      <c r="AE79" s="7"/>
      <c r="AF79" s="7"/>
      <c r="AG79" s="7"/>
      <c r="AH79" s="7"/>
      <c r="AI79" s="7"/>
      <c r="AK79" s="6"/>
      <c r="AL79" s="7" t="s">
        <v>3488</v>
      </c>
      <c r="AM79" s="7" t="s">
        <v>38</v>
      </c>
      <c r="AN79" s="7" t="s">
        <v>3464</v>
      </c>
      <c r="AO79" s="7" t="s">
        <v>3489</v>
      </c>
      <c r="AP79" s="7"/>
      <c r="AQ79" s="7"/>
      <c r="AR79" s="7"/>
      <c r="AT79" s="7"/>
      <c r="AU79" s="7" t="s">
        <v>3490</v>
      </c>
      <c r="AV79" s="7" t="s">
        <v>2309</v>
      </c>
      <c r="AW79" s="7" t="s">
        <v>38</v>
      </c>
      <c r="AX79" s="7" t="s">
        <v>566</v>
      </c>
      <c r="AY79" s="7" t="s">
        <v>3491</v>
      </c>
      <c r="AZ79" s="7" t="s">
        <v>171</v>
      </c>
      <c r="BA79" s="7" t="s">
        <v>3492</v>
      </c>
      <c r="BC79" s="7"/>
      <c r="BD79" s="7" t="s">
        <v>3493</v>
      </c>
      <c r="BE79" s="7" t="s">
        <v>3494</v>
      </c>
      <c r="BF79" s="7"/>
      <c r="BG79" s="7"/>
      <c r="BH79" s="7"/>
      <c r="BI79" s="7"/>
      <c r="BJ79" s="7"/>
      <c r="BL79" s="7"/>
      <c r="BM79" s="7"/>
      <c r="BN79" s="7" t="s">
        <v>3495</v>
      </c>
      <c r="BO79" s="7" t="s">
        <v>3496</v>
      </c>
      <c r="BP79" s="7" t="s">
        <v>2032</v>
      </c>
      <c r="BQ79" s="7" t="s">
        <v>2936</v>
      </c>
      <c r="BR79" s="7" t="s">
        <v>3497</v>
      </c>
      <c r="BS79" s="7"/>
      <c r="BU79" s="7"/>
      <c r="BV79" s="7" t="s">
        <v>38</v>
      </c>
      <c r="BW79" s="7" t="s">
        <v>3498</v>
      </c>
      <c r="BX79" s="7" t="s">
        <v>514</v>
      </c>
      <c r="BY79" s="7" t="s">
        <v>38</v>
      </c>
      <c r="BZ79" s="7" t="s">
        <v>3499</v>
      </c>
      <c r="CA79" s="7"/>
      <c r="CB79" s="7" t="s">
        <v>3500</v>
      </c>
      <c r="CD79" s="7"/>
      <c r="CE79" s="7"/>
      <c r="CF79" s="7" t="s">
        <v>3501</v>
      </c>
      <c r="CG79" s="7" t="s">
        <v>3502</v>
      </c>
      <c r="CH79" s="7" t="s">
        <v>1316</v>
      </c>
      <c r="CI79" s="7"/>
      <c r="CJ79" s="7"/>
      <c r="CK79" s="7"/>
      <c r="CM79" s="7"/>
      <c r="CN79" s="7" t="s">
        <v>892</v>
      </c>
      <c r="CO79" s="7"/>
      <c r="CP79" s="7"/>
      <c r="CQ79" s="7" t="s">
        <v>38</v>
      </c>
      <c r="CR79" s="7" t="s">
        <v>3503</v>
      </c>
      <c r="CS79" s="7" t="s">
        <v>3504</v>
      </c>
      <c r="CT79" s="7"/>
      <c r="CV79" s="7"/>
      <c r="CW79" s="7" t="s">
        <v>3505</v>
      </c>
      <c r="CX79" s="7" t="s">
        <v>1973</v>
      </c>
      <c r="CY79" s="7"/>
      <c r="CZ79" s="7"/>
      <c r="DA79" s="7" t="s">
        <v>3506</v>
      </c>
      <c r="DB79" s="7"/>
      <c r="DC79" s="7" t="s">
        <v>6997</v>
      </c>
    </row>
    <row r="80" spans="1:107" x14ac:dyDescent="0.35">
      <c r="A80" s="2">
        <v>16</v>
      </c>
      <c r="B80" s="5" t="s">
        <v>38</v>
      </c>
      <c r="C80" s="5" t="s">
        <v>892</v>
      </c>
      <c r="D80" s="5" t="s">
        <v>680</v>
      </c>
      <c r="E80" s="5"/>
      <c r="F80" s="5"/>
      <c r="G80" s="5"/>
      <c r="H80" s="5"/>
      <c r="J80" s="2">
        <v>16</v>
      </c>
      <c r="K80" s="5" t="s">
        <v>3507</v>
      </c>
      <c r="L80" s="5" t="s">
        <v>38</v>
      </c>
      <c r="M80" s="5" t="s">
        <v>3508</v>
      </c>
      <c r="N80" s="5" t="s">
        <v>1589</v>
      </c>
      <c r="O80" s="5"/>
      <c r="P80" s="5"/>
      <c r="Q80" s="5"/>
      <c r="S80" s="2">
        <v>16</v>
      </c>
      <c r="T80" s="5" t="s">
        <v>3509</v>
      </c>
      <c r="U80" s="5" t="s">
        <v>3510</v>
      </c>
      <c r="V80" s="4" t="s">
        <v>3485</v>
      </c>
      <c r="W80" s="5" t="s">
        <v>3511</v>
      </c>
      <c r="X80" s="5" t="s">
        <v>38</v>
      </c>
      <c r="Y80" s="5" t="s">
        <v>3512</v>
      </c>
      <c r="Z80" s="5"/>
      <c r="AB80" s="2">
        <v>16</v>
      </c>
      <c r="AC80" s="5" t="s">
        <v>3513</v>
      </c>
      <c r="AD80" s="5" t="s">
        <v>3514</v>
      </c>
      <c r="AE80" s="5"/>
      <c r="AF80" s="5"/>
      <c r="AG80" s="5"/>
      <c r="AH80" s="5"/>
      <c r="AI80" s="5"/>
      <c r="AK80" s="2">
        <v>16</v>
      </c>
      <c r="AL80" s="5" t="s">
        <v>504</v>
      </c>
      <c r="AM80" s="5" t="s">
        <v>3515</v>
      </c>
      <c r="AN80" s="5" t="s">
        <v>3516</v>
      </c>
      <c r="AO80" s="5" t="s">
        <v>38</v>
      </c>
      <c r="AP80" s="5" t="s">
        <v>3517</v>
      </c>
      <c r="AQ80" s="5"/>
      <c r="AR80" s="5"/>
      <c r="AT80" s="5">
        <v>16</v>
      </c>
      <c r="AU80" s="5"/>
      <c r="AV80" s="5" t="s">
        <v>3518</v>
      </c>
      <c r="AW80" s="5" t="s">
        <v>3519</v>
      </c>
      <c r="AX80" s="5" t="s">
        <v>177</v>
      </c>
      <c r="AY80" s="5" t="s">
        <v>569</v>
      </c>
      <c r="AZ80" s="5" t="s">
        <v>566</v>
      </c>
      <c r="BA80" s="5" t="s">
        <v>130</v>
      </c>
      <c r="BC80" s="5">
        <v>16</v>
      </c>
      <c r="BD80" s="5" t="s">
        <v>3520</v>
      </c>
      <c r="BE80" s="5" t="s">
        <v>3521</v>
      </c>
      <c r="BF80" s="5" t="s">
        <v>3522</v>
      </c>
      <c r="BG80" s="5"/>
      <c r="BH80" s="5"/>
      <c r="BI80" s="5"/>
      <c r="BJ80" s="5"/>
      <c r="BL80" s="5">
        <v>16</v>
      </c>
      <c r="BM80" s="5" t="s">
        <v>169</v>
      </c>
      <c r="BN80" s="5" t="s">
        <v>3523</v>
      </c>
      <c r="BO80" s="5" t="s">
        <v>3524</v>
      </c>
      <c r="BP80" s="5" t="s">
        <v>3525</v>
      </c>
      <c r="BQ80" s="5" t="s">
        <v>3495</v>
      </c>
      <c r="BR80" s="5" t="s">
        <v>3526</v>
      </c>
      <c r="BS80" s="5"/>
      <c r="BU80" s="5">
        <v>16</v>
      </c>
      <c r="BV80" s="5" t="s">
        <v>3527</v>
      </c>
      <c r="BW80" s="5"/>
      <c r="BX80" s="5" t="s">
        <v>38</v>
      </c>
      <c r="BY80" s="5"/>
      <c r="BZ80" s="5"/>
      <c r="CA80" s="5" t="s">
        <v>3528</v>
      </c>
      <c r="CB80" s="5"/>
      <c r="CD80" s="5">
        <v>16</v>
      </c>
      <c r="CE80" s="5"/>
      <c r="CF80" s="5" t="s">
        <v>1895</v>
      </c>
      <c r="CG80" s="5" t="s">
        <v>3529</v>
      </c>
      <c r="CH80" s="5" t="s">
        <v>3530</v>
      </c>
      <c r="CI80" s="5"/>
      <c r="CJ80" s="5"/>
      <c r="CK80" s="5"/>
      <c r="CM80" s="5">
        <v>16</v>
      </c>
      <c r="CN80" s="5"/>
      <c r="CO80" s="5" t="s">
        <v>3531</v>
      </c>
      <c r="CP80" s="5" t="s">
        <v>3532</v>
      </c>
      <c r="CQ80" s="5" t="s">
        <v>3533</v>
      </c>
      <c r="CR80" s="5" t="s">
        <v>3534</v>
      </c>
      <c r="CS80" s="5"/>
      <c r="CT80" s="5"/>
      <c r="CV80" s="5">
        <v>16</v>
      </c>
      <c r="CW80" s="5" t="s">
        <v>3535</v>
      </c>
      <c r="CX80" s="5" t="s">
        <v>3536</v>
      </c>
      <c r="CY80" s="5" t="s">
        <v>3537</v>
      </c>
      <c r="CZ80" s="5" t="s">
        <v>1589</v>
      </c>
      <c r="DA80" s="5" t="s">
        <v>3538</v>
      </c>
      <c r="DB80" s="5" t="s">
        <v>3539</v>
      </c>
      <c r="DC80" s="5" t="s">
        <v>3540</v>
      </c>
    </row>
    <row r="81" spans="1:107" x14ac:dyDescent="0.35">
      <c r="A81" s="2"/>
      <c r="B81" s="5"/>
      <c r="C81" s="5"/>
      <c r="D81" s="5" t="s">
        <v>3541</v>
      </c>
      <c r="E81" s="5"/>
      <c r="F81" s="5"/>
      <c r="G81" s="5"/>
      <c r="H81" s="5"/>
      <c r="J81" s="2"/>
      <c r="K81" s="5" t="s">
        <v>3542</v>
      </c>
      <c r="L81" s="5"/>
      <c r="M81" s="5" t="s">
        <v>120</v>
      </c>
      <c r="N81" s="5"/>
      <c r="O81" s="5"/>
      <c r="P81" s="5"/>
      <c r="Q81" s="5"/>
      <c r="S81" s="2"/>
      <c r="T81" s="5"/>
      <c r="U81" s="5"/>
      <c r="V81" s="7" t="s">
        <v>3509</v>
      </c>
      <c r="W81" s="5" t="s">
        <v>182</v>
      </c>
      <c r="X81" s="5"/>
      <c r="Y81" s="5"/>
      <c r="Z81" s="5" t="s">
        <v>3543</v>
      </c>
      <c r="AB81" s="2"/>
      <c r="AC81" s="5" t="s">
        <v>175</v>
      </c>
      <c r="AD81" s="5" t="s">
        <v>1849</v>
      </c>
      <c r="AE81" s="5"/>
      <c r="AF81" s="5"/>
      <c r="AG81" s="5"/>
      <c r="AH81" s="5"/>
      <c r="AI81" s="5"/>
      <c r="AK81" s="2"/>
      <c r="AL81" s="5" t="s">
        <v>161</v>
      </c>
      <c r="AM81" s="5"/>
      <c r="AN81" s="5"/>
      <c r="AO81" s="5" t="s">
        <v>3544</v>
      </c>
      <c r="AP81" s="5"/>
      <c r="AQ81" s="5"/>
      <c r="AR81" s="5"/>
      <c r="AT81" s="5"/>
      <c r="AU81" s="5" t="s">
        <v>2838</v>
      </c>
      <c r="AV81" s="5" t="s">
        <v>67</v>
      </c>
      <c r="AW81" s="5"/>
      <c r="AX81" s="5" t="s">
        <v>3545</v>
      </c>
      <c r="AY81" s="5"/>
      <c r="AZ81" s="5" t="s">
        <v>177</v>
      </c>
      <c r="BA81" s="5"/>
      <c r="BC81" s="5"/>
      <c r="BD81" s="5" t="s">
        <v>83</v>
      </c>
      <c r="BE81" s="5" t="s">
        <v>3546</v>
      </c>
      <c r="BF81" s="5"/>
      <c r="BG81" s="5"/>
      <c r="BH81" s="5"/>
      <c r="BI81" s="5"/>
      <c r="BJ81" s="5"/>
      <c r="BL81" s="5"/>
      <c r="BM81" s="5" t="s">
        <v>3547</v>
      </c>
      <c r="BN81" s="5" t="s">
        <v>3548</v>
      </c>
      <c r="BO81" s="5" t="s">
        <v>3549</v>
      </c>
      <c r="BP81" s="5" t="s">
        <v>3550</v>
      </c>
      <c r="BQ81" s="5" t="s">
        <v>3551</v>
      </c>
      <c r="BR81" s="5" t="s">
        <v>3552</v>
      </c>
      <c r="BS81" s="5"/>
      <c r="BU81" s="5"/>
      <c r="BV81" s="5"/>
      <c r="BW81" s="5"/>
      <c r="BX81" s="5" t="s">
        <v>3553</v>
      </c>
      <c r="BY81" s="5" t="s">
        <v>3554</v>
      </c>
      <c r="BZ81" s="5"/>
      <c r="CA81" s="5"/>
      <c r="CB81" s="5" t="s">
        <v>3555</v>
      </c>
      <c r="CD81" s="5"/>
      <c r="CE81" s="5"/>
      <c r="CF81" s="5"/>
      <c r="CG81" s="5" t="s">
        <v>3556</v>
      </c>
      <c r="CH81" s="5" t="s">
        <v>38</v>
      </c>
      <c r="CI81" s="5"/>
      <c r="CJ81" s="5"/>
      <c r="CK81" s="5"/>
      <c r="CM81" s="5"/>
      <c r="CN81" s="5" t="s">
        <v>3557</v>
      </c>
      <c r="CO81" s="5" t="s">
        <v>40</v>
      </c>
      <c r="CP81" s="5" t="s">
        <v>40</v>
      </c>
      <c r="CQ81" s="5" t="s">
        <v>40</v>
      </c>
      <c r="CR81" s="5" t="s">
        <v>3558</v>
      </c>
      <c r="CS81" s="5" t="s">
        <v>3559</v>
      </c>
      <c r="CT81" s="5"/>
      <c r="CV81" s="5"/>
      <c r="CW81" s="5"/>
      <c r="CX81" s="5"/>
      <c r="CY81" s="5" t="s">
        <v>3560</v>
      </c>
      <c r="CZ81" s="5" t="s">
        <v>3561</v>
      </c>
      <c r="DA81" s="5"/>
      <c r="DB81" s="5"/>
      <c r="DC81" s="5" t="s">
        <v>1329</v>
      </c>
    </row>
    <row r="82" spans="1:107" x14ac:dyDescent="0.35">
      <c r="A82" s="3">
        <v>18</v>
      </c>
      <c r="B82" s="4" t="s">
        <v>3562</v>
      </c>
      <c r="C82" s="4"/>
      <c r="D82" s="4" t="s">
        <v>223</v>
      </c>
      <c r="E82" s="4"/>
      <c r="F82" s="4"/>
      <c r="G82" s="4"/>
      <c r="H82" s="4"/>
      <c r="J82" s="3">
        <v>18</v>
      </c>
      <c r="K82" s="4"/>
      <c r="L82" s="4"/>
      <c r="M82" s="4" t="s">
        <v>3563</v>
      </c>
      <c r="N82" s="4" t="s">
        <v>38</v>
      </c>
      <c r="O82" s="4"/>
      <c r="P82" s="4"/>
      <c r="Q82" s="4"/>
      <c r="S82" s="3">
        <v>18</v>
      </c>
      <c r="T82" s="4" t="s">
        <v>3245</v>
      </c>
      <c r="U82" s="4" t="s">
        <v>505</v>
      </c>
      <c r="V82" s="4" t="s">
        <v>223</v>
      </c>
      <c r="W82" s="4"/>
      <c r="X82" s="4"/>
      <c r="Y82" s="4"/>
      <c r="Z82" s="4" t="s">
        <v>3564</v>
      </c>
      <c r="AB82" s="3">
        <v>18</v>
      </c>
      <c r="AC82" s="4"/>
      <c r="AD82" s="4" t="s">
        <v>3565</v>
      </c>
      <c r="AE82" s="4"/>
      <c r="AF82" s="4"/>
      <c r="AG82" s="4"/>
      <c r="AH82" s="4"/>
      <c r="AI82" s="4"/>
      <c r="AK82" s="3">
        <v>18</v>
      </c>
      <c r="AL82" s="4" t="s">
        <v>839</v>
      </c>
      <c r="AM82" s="4"/>
      <c r="AN82" s="4" t="s">
        <v>223</v>
      </c>
      <c r="AO82" s="4"/>
      <c r="AP82" s="4"/>
      <c r="AQ82" s="4"/>
      <c r="AR82" s="4"/>
      <c r="AT82" s="4">
        <v>18</v>
      </c>
      <c r="AU82" s="4"/>
      <c r="AV82" s="4"/>
      <c r="AW82" s="4" t="s">
        <v>223</v>
      </c>
      <c r="AX82" s="4" t="s">
        <v>3566</v>
      </c>
      <c r="AY82" s="4" t="s">
        <v>3567</v>
      </c>
      <c r="AZ82" s="4" t="s">
        <v>3568</v>
      </c>
      <c r="BA82" s="4"/>
      <c r="BC82" s="4">
        <v>18</v>
      </c>
      <c r="BD82" s="4" t="s">
        <v>3569</v>
      </c>
      <c r="BE82" s="4" t="s">
        <v>3570</v>
      </c>
      <c r="BF82" s="4" t="s">
        <v>3571</v>
      </c>
      <c r="BG82" s="4"/>
      <c r="BH82" s="4"/>
      <c r="BI82" s="4"/>
      <c r="BJ82" s="4"/>
      <c r="BL82" s="4">
        <v>18</v>
      </c>
      <c r="BM82" s="4" t="s">
        <v>3572</v>
      </c>
      <c r="BN82" s="4" t="s">
        <v>3573</v>
      </c>
      <c r="BO82" s="4"/>
      <c r="BP82" s="4" t="s">
        <v>3574</v>
      </c>
      <c r="BQ82" s="4" t="s">
        <v>38</v>
      </c>
      <c r="BR82" s="4"/>
      <c r="BS82" s="4"/>
      <c r="BU82" s="4">
        <v>18</v>
      </c>
      <c r="BV82" s="4" t="s">
        <v>3575</v>
      </c>
      <c r="BW82" s="4" t="s">
        <v>223</v>
      </c>
      <c r="BX82" s="4" t="s">
        <v>223</v>
      </c>
      <c r="BY82" s="4"/>
      <c r="BZ82" s="4" t="s">
        <v>3576</v>
      </c>
      <c r="CA82" s="4"/>
      <c r="CB82" s="4"/>
      <c r="CD82" s="4">
        <v>18</v>
      </c>
      <c r="CE82" s="4" t="s">
        <v>3577</v>
      </c>
      <c r="CF82" s="4"/>
      <c r="CG82" s="4" t="s">
        <v>1177</v>
      </c>
      <c r="CH82" s="4"/>
      <c r="CI82" s="4"/>
      <c r="CJ82" s="4"/>
      <c r="CK82" s="4"/>
      <c r="CM82" s="4">
        <v>18</v>
      </c>
      <c r="CN82" s="4"/>
      <c r="CO82" s="4" t="s">
        <v>3578</v>
      </c>
      <c r="CP82" s="4" t="s">
        <v>223</v>
      </c>
      <c r="CQ82" s="4" t="s">
        <v>3579</v>
      </c>
      <c r="CR82" s="4"/>
      <c r="CS82" s="4"/>
      <c r="CT82" s="4"/>
      <c r="CV82" s="4">
        <v>18</v>
      </c>
      <c r="CW82" s="4" t="s">
        <v>38</v>
      </c>
      <c r="CX82" s="4"/>
      <c r="CY82" s="4"/>
      <c r="CZ82" s="4" t="s">
        <v>3580</v>
      </c>
      <c r="DA82" s="4"/>
      <c r="DB82" s="4" t="s">
        <v>38</v>
      </c>
      <c r="DC82" s="4" t="s">
        <v>3581</v>
      </c>
    </row>
    <row r="83" spans="1:107" x14ac:dyDescent="0.35">
      <c r="A83" s="6"/>
      <c r="B83" s="7" t="s">
        <v>3582</v>
      </c>
      <c r="C83" s="7"/>
      <c r="D83" s="7"/>
      <c r="E83" s="7"/>
      <c r="F83" s="7"/>
      <c r="G83" s="7"/>
      <c r="H83" s="7"/>
      <c r="J83" s="6"/>
      <c r="K83" s="7" t="s">
        <v>3583</v>
      </c>
      <c r="L83" s="7"/>
      <c r="M83" s="7"/>
      <c r="N83" s="7"/>
      <c r="O83" s="7"/>
      <c r="P83" s="7"/>
      <c r="Q83" s="7"/>
      <c r="S83" s="6"/>
      <c r="T83" s="7" t="s">
        <v>3584</v>
      </c>
      <c r="U83" s="7"/>
      <c r="V83" s="7"/>
      <c r="W83" s="7"/>
      <c r="X83" s="7"/>
      <c r="Y83" s="7"/>
      <c r="Z83" s="7" t="s">
        <v>3585</v>
      </c>
      <c r="AB83" s="6"/>
      <c r="AC83" s="7" t="s">
        <v>3586</v>
      </c>
      <c r="AD83" s="7" t="s">
        <v>3587</v>
      </c>
      <c r="AE83" s="7"/>
      <c r="AF83" s="7"/>
      <c r="AG83" s="7"/>
      <c r="AH83" s="7"/>
      <c r="AI83" s="7"/>
      <c r="AK83" s="6"/>
      <c r="AL83" s="7" t="s">
        <v>3588</v>
      </c>
      <c r="AM83" s="7" t="s">
        <v>38</v>
      </c>
      <c r="AN83" s="7"/>
      <c r="AO83" s="7" t="s">
        <v>3589</v>
      </c>
      <c r="AP83" s="7" t="s">
        <v>3590</v>
      </c>
      <c r="AQ83" s="7"/>
      <c r="AR83" s="7"/>
      <c r="AT83" s="7"/>
      <c r="AU83" s="7"/>
      <c r="AV83" s="7"/>
      <c r="AW83" s="7"/>
      <c r="AX83" s="7" t="s">
        <v>38</v>
      </c>
      <c r="AY83" s="7"/>
      <c r="AZ83" s="7"/>
      <c r="BA83" s="7"/>
      <c r="BC83" s="7"/>
      <c r="BD83" s="7" t="s">
        <v>3591</v>
      </c>
      <c r="BE83" s="7"/>
      <c r="BF83" s="7"/>
      <c r="BG83" s="7"/>
      <c r="BH83" s="7"/>
      <c r="BI83" s="7"/>
      <c r="BJ83" s="7"/>
      <c r="BL83" s="7"/>
      <c r="BM83" s="7" t="s">
        <v>3592</v>
      </c>
      <c r="BN83" s="7" t="s">
        <v>3593</v>
      </c>
      <c r="BO83" s="7"/>
      <c r="BP83" s="7"/>
      <c r="BQ83" s="7" t="s">
        <v>3594</v>
      </c>
      <c r="BR83" s="7" t="s">
        <v>3595</v>
      </c>
      <c r="BS83" s="7"/>
      <c r="BU83" s="7"/>
      <c r="BV83" s="7" t="s">
        <v>3596</v>
      </c>
      <c r="BW83" s="7" t="s">
        <v>3597</v>
      </c>
      <c r="BX83" s="7" t="s">
        <v>3598</v>
      </c>
      <c r="BY83" s="7"/>
      <c r="BZ83" s="7" t="s">
        <v>3599</v>
      </c>
      <c r="CA83" s="7" t="s">
        <v>3600</v>
      </c>
      <c r="CB83" s="7" t="s">
        <v>1018</v>
      </c>
      <c r="CD83" s="7"/>
      <c r="CE83" s="7" t="s">
        <v>3601</v>
      </c>
      <c r="CF83" s="7"/>
      <c r="CG83" s="7"/>
      <c r="CH83" s="7" t="s">
        <v>3602</v>
      </c>
      <c r="CI83" s="7"/>
      <c r="CJ83" s="7"/>
      <c r="CK83" s="7"/>
      <c r="CM83" s="7"/>
      <c r="CN83" s="7" t="s">
        <v>39</v>
      </c>
      <c r="CO83" s="7" t="s">
        <v>3603</v>
      </c>
      <c r="CP83" s="7"/>
      <c r="CQ83" s="7" t="s">
        <v>3604</v>
      </c>
      <c r="CR83" s="7"/>
      <c r="CS83" s="7"/>
      <c r="CT83" s="7"/>
      <c r="CV83" s="7"/>
      <c r="CW83" s="7"/>
      <c r="CX83" s="7" t="s">
        <v>3605</v>
      </c>
      <c r="CY83" s="7" t="s">
        <v>2404</v>
      </c>
      <c r="CZ83" s="7" t="s">
        <v>3606</v>
      </c>
      <c r="DA83" s="7"/>
      <c r="DB83" s="7" t="s">
        <v>659</v>
      </c>
      <c r="DC83" s="7"/>
    </row>
    <row r="84" spans="1:107" x14ac:dyDescent="0.35">
      <c r="A84" s="2">
        <v>20</v>
      </c>
      <c r="B84" s="5"/>
      <c r="C84" s="5" t="s">
        <v>3607</v>
      </c>
      <c r="D84" s="5" t="s">
        <v>3608</v>
      </c>
      <c r="E84" s="5"/>
      <c r="F84" s="5"/>
      <c r="G84" s="5"/>
      <c r="H84" s="5"/>
      <c r="J84" s="2">
        <v>20</v>
      </c>
      <c r="K84" s="5" t="s">
        <v>3337</v>
      </c>
      <c r="L84" s="5"/>
      <c r="M84" s="5" t="s">
        <v>67</v>
      </c>
      <c r="N84" s="5" t="s">
        <v>3269</v>
      </c>
      <c r="O84" s="5"/>
      <c r="P84" s="5"/>
      <c r="Q84" s="5"/>
      <c r="S84" s="2">
        <v>20</v>
      </c>
      <c r="T84" s="5"/>
      <c r="U84" s="5" t="s">
        <v>3609</v>
      </c>
      <c r="V84" s="5" t="s">
        <v>137</v>
      </c>
      <c r="W84" s="5"/>
      <c r="X84" s="5"/>
      <c r="Y84" s="5" t="s">
        <v>2411</v>
      </c>
      <c r="Z84" s="5" t="s">
        <v>1961</v>
      </c>
      <c r="AB84" s="2">
        <v>20</v>
      </c>
      <c r="AC84" s="5" t="s">
        <v>2404</v>
      </c>
      <c r="AD84" s="5"/>
      <c r="AE84" s="5"/>
      <c r="AF84" s="5"/>
      <c r="AG84" s="5"/>
      <c r="AH84" s="5"/>
      <c r="AI84" s="5"/>
      <c r="AK84" s="2">
        <v>20</v>
      </c>
      <c r="AL84" s="5"/>
      <c r="AM84" s="5" t="s">
        <v>3610</v>
      </c>
      <c r="AN84" s="5" t="s">
        <v>3611</v>
      </c>
      <c r="AO84" s="5" t="s">
        <v>3612</v>
      </c>
      <c r="AP84" s="5" t="s">
        <v>1963</v>
      </c>
      <c r="AQ84" s="5"/>
      <c r="AR84" s="5"/>
      <c r="AT84" s="5">
        <v>20</v>
      </c>
      <c r="AU84" s="5"/>
      <c r="AV84" s="5" t="s">
        <v>3613</v>
      </c>
      <c r="AW84" s="5"/>
      <c r="AX84" s="5" t="s">
        <v>3614</v>
      </c>
      <c r="AY84" s="5" t="s">
        <v>1961</v>
      </c>
      <c r="AZ84" s="5" t="s">
        <v>1961</v>
      </c>
      <c r="BA84" s="5"/>
      <c r="BC84" s="5">
        <v>20</v>
      </c>
      <c r="BD84" s="5" t="s">
        <v>3298</v>
      </c>
      <c r="BE84" s="5" t="s">
        <v>3298</v>
      </c>
      <c r="BF84" s="5" t="s">
        <v>3615</v>
      </c>
      <c r="BG84" s="5"/>
      <c r="BH84" s="5"/>
      <c r="BI84" s="5"/>
      <c r="BJ84" s="5"/>
      <c r="BL84" s="5">
        <v>20</v>
      </c>
      <c r="BM84" s="5" t="s">
        <v>1961</v>
      </c>
      <c r="BN84" s="5"/>
      <c r="BO84" s="5" t="s">
        <v>3616</v>
      </c>
      <c r="BP84" s="5"/>
      <c r="BQ84" s="5" t="s">
        <v>1039</v>
      </c>
      <c r="BR84" s="5" t="s">
        <v>3617</v>
      </c>
      <c r="BS84" s="5"/>
      <c r="BU84" s="5">
        <v>20</v>
      </c>
      <c r="BV84" s="5" t="s">
        <v>3618</v>
      </c>
      <c r="BW84" s="5" t="s">
        <v>3619</v>
      </c>
      <c r="BX84" s="5" t="s">
        <v>1039</v>
      </c>
      <c r="BY84" s="5"/>
      <c r="BZ84" s="5"/>
      <c r="CA84" s="5"/>
      <c r="CB84" s="5"/>
      <c r="CD84" s="5">
        <v>20</v>
      </c>
      <c r="CE84" s="5"/>
      <c r="CF84" s="5" t="s">
        <v>3620</v>
      </c>
      <c r="CG84" s="5"/>
      <c r="CH84" s="5" t="s">
        <v>3621</v>
      </c>
      <c r="CI84" s="5"/>
      <c r="CJ84" s="5"/>
      <c r="CK84" s="5"/>
      <c r="CM84" s="5">
        <v>20</v>
      </c>
      <c r="CN84" s="5"/>
      <c r="CO84" s="5"/>
      <c r="CP84" s="5"/>
      <c r="CQ84" s="5"/>
      <c r="CR84" s="5"/>
      <c r="CS84" s="5"/>
      <c r="CT84" s="5"/>
      <c r="CV84" s="5">
        <v>20</v>
      </c>
      <c r="CW84" s="5" t="s">
        <v>659</v>
      </c>
      <c r="CX84" s="5" t="s">
        <v>102</v>
      </c>
      <c r="CY84" s="5" t="s">
        <v>3622</v>
      </c>
      <c r="CZ84" s="5" t="s">
        <v>3623</v>
      </c>
      <c r="DA84" s="5"/>
      <c r="DB84" s="5" t="s">
        <v>2217</v>
      </c>
      <c r="DC84" s="5"/>
    </row>
    <row r="85" spans="1:107" x14ac:dyDescent="0.35">
      <c r="A85" s="6"/>
      <c r="B85" s="7"/>
      <c r="C85" s="7" t="s">
        <v>3624</v>
      </c>
      <c r="D85" s="7" t="s">
        <v>3625</v>
      </c>
      <c r="E85" s="7"/>
      <c r="F85" s="7"/>
      <c r="G85" s="7"/>
      <c r="H85" s="7"/>
      <c r="J85" s="6"/>
      <c r="K85" s="7" t="s">
        <v>67</v>
      </c>
      <c r="L85" s="7"/>
      <c r="M85" s="7"/>
      <c r="N85" s="7" t="s">
        <v>67</v>
      </c>
      <c r="O85" s="7"/>
      <c r="P85" s="7"/>
      <c r="Q85" s="7"/>
      <c r="S85" s="6"/>
      <c r="T85" s="7"/>
      <c r="U85" s="7" t="s">
        <v>3626</v>
      </c>
      <c r="V85" s="7" t="s">
        <v>1052</v>
      </c>
      <c r="W85" s="7"/>
      <c r="X85" s="7"/>
      <c r="Y85" s="7" t="s">
        <v>3627</v>
      </c>
      <c r="Z85" s="7" t="s">
        <v>1973</v>
      </c>
      <c r="AB85" s="6"/>
      <c r="AC85" s="7" t="s">
        <v>3628</v>
      </c>
      <c r="AD85" s="7"/>
      <c r="AE85" s="7"/>
      <c r="AF85" s="7"/>
      <c r="AG85" s="7"/>
      <c r="AH85" s="7"/>
      <c r="AI85" s="7"/>
      <c r="AK85" s="6"/>
      <c r="AL85" s="7"/>
      <c r="AM85" s="7" t="s">
        <v>3337</v>
      </c>
      <c r="AN85" s="7"/>
      <c r="AO85" s="7"/>
      <c r="AP85" s="7"/>
      <c r="AQ85" s="7"/>
      <c r="AR85" s="7"/>
      <c r="AT85" s="7"/>
      <c r="AU85" s="7"/>
      <c r="AV85" s="7" t="s">
        <v>1516</v>
      </c>
      <c r="AW85" s="7"/>
      <c r="AX85" s="7" t="s">
        <v>3629</v>
      </c>
      <c r="AY85" s="7" t="s">
        <v>3630</v>
      </c>
      <c r="AZ85" s="7" t="s">
        <v>3631</v>
      </c>
      <c r="BA85" s="7"/>
      <c r="BC85" s="7"/>
      <c r="BD85" s="7" t="s">
        <v>3632</v>
      </c>
      <c r="BE85" s="7"/>
      <c r="BF85" s="7" t="s">
        <v>3633</v>
      </c>
      <c r="BG85" s="7"/>
      <c r="BH85" s="7"/>
      <c r="BI85" s="7"/>
      <c r="BJ85" s="7"/>
      <c r="BL85" s="7"/>
      <c r="BM85" s="7" t="s">
        <v>3368</v>
      </c>
      <c r="BN85" s="7"/>
      <c r="BO85" s="7"/>
      <c r="BP85" s="7"/>
      <c r="BQ85" s="7" t="s">
        <v>3634</v>
      </c>
      <c r="BR85" s="7" t="s">
        <v>680</v>
      </c>
      <c r="BS85" s="7"/>
      <c r="BU85" s="7"/>
      <c r="BV85" s="7"/>
      <c r="BW85" s="7"/>
      <c r="BX85" s="7" t="s">
        <v>2885</v>
      </c>
      <c r="BY85" s="7"/>
      <c r="BZ85" s="7"/>
      <c r="CA85" s="7"/>
      <c r="CB85" s="7"/>
      <c r="CD85" s="7"/>
      <c r="CE85" s="7"/>
      <c r="CF85" s="7" t="s">
        <v>3635</v>
      </c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/>
      <c r="CS85" s="7"/>
      <c r="CT85" s="7"/>
      <c r="CV85" s="7"/>
      <c r="CW85" s="7" t="s">
        <v>3636</v>
      </c>
      <c r="CX85" s="7" t="s">
        <v>3637</v>
      </c>
      <c r="CY85" s="7" t="s">
        <v>3638</v>
      </c>
      <c r="CZ85" s="7" t="s">
        <v>3622</v>
      </c>
      <c r="DA85" s="7"/>
      <c r="DB85" s="7" t="s">
        <v>3639</v>
      </c>
      <c r="DC85" s="7"/>
    </row>
    <row r="86" spans="1:107" x14ac:dyDescent="0.35">
      <c r="CX86" s="5" t="s">
        <v>3640</v>
      </c>
    </row>
    <row r="87" spans="1:107" x14ac:dyDescent="0.35">
      <c r="A87" s="12" t="s">
        <v>3641</v>
      </c>
      <c r="B87" s="1"/>
      <c r="C87" s="1"/>
      <c r="D87" s="1"/>
      <c r="E87" s="1"/>
      <c r="F87" s="1"/>
      <c r="G87" s="1"/>
      <c r="H87" s="1"/>
      <c r="K87" s="12" t="s">
        <v>1698</v>
      </c>
      <c r="L87" s="1"/>
      <c r="M87" s="1"/>
      <c r="N87" s="1"/>
      <c r="O87" s="1"/>
      <c r="P87" s="1"/>
      <c r="Q87" s="1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BV87" s="3" t="s">
        <v>12</v>
      </c>
      <c r="BW87" s="3"/>
      <c r="BX87" s="3"/>
      <c r="BY87" s="3"/>
      <c r="BZ87" s="3"/>
      <c r="CA87" s="3"/>
      <c r="CB87" s="3"/>
      <c r="CE87" s="1"/>
      <c r="CF87" s="1"/>
      <c r="CG87" s="1"/>
      <c r="CH87" s="1"/>
      <c r="CI87" s="1"/>
      <c r="CJ87" s="1"/>
      <c r="CK87" s="1"/>
      <c r="CN87" s="1"/>
      <c r="CO87" s="1"/>
      <c r="CP87" s="1"/>
      <c r="CQ87" s="1"/>
      <c r="CR87" s="1"/>
      <c r="CS87" s="1"/>
      <c r="CT87" s="1"/>
      <c r="CW87" s="3" t="s">
        <v>12</v>
      </c>
      <c r="CX87" s="3" t="s">
        <v>13</v>
      </c>
      <c r="CY87" s="3"/>
      <c r="CZ87" s="3"/>
      <c r="DA87" s="3"/>
      <c r="DB87" s="3"/>
      <c r="DC87" s="3"/>
    </row>
    <row r="88" spans="1:107" x14ac:dyDescent="0.3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1"/>
      <c r="K88" s="13"/>
      <c r="L88" s="13" t="s">
        <v>1699</v>
      </c>
      <c r="M88" s="13" t="s">
        <v>1700</v>
      </c>
      <c r="N88" s="13" t="s">
        <v>1701</v>
      </c>
      <c r="O88" s="13" t="s">
        <v>1702</v>
      </c>
      <c r="P88" s="13" t="s">
        <v>1703</v>
      </c>
      <c r="Q88" s="13" t="s">
        <v>1704</v>
      </c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BV88" s="2">
        <f>CB71+1</f>
        <v>30</v>
      </c>
      <c r="BW88" s="2"/>
      <c r="BX88" s="2"/>
      <c r="BY88" s="2"/>
      <c r="BZ88" s="2"/>
      <c r="CA88" s="2"/>
      <c r="CB88" s="2"/>
      <c r="CE88" s="1"/>
      <c r="CF88" s="1"/>
      <c r="CG88" s="1"/>
      <c r="CH88" s="1"/>
      <c r="CI88" s="1"/>
      <c r="CJ88" s="1"/>
      <c r="CK88" s="1"/>
      <c r="CN88" s="1"/>
      <c r="CO88" s="1"/>
      <c r="CP88" s="1"/>
      <c r="CQ88" s="1"/>
      <c r="CR88" s="1"/>
      <c r="CS88" s="1"/>
      <c r="CT88" s="1"/>
      <c r="CW88" s="2">
        <f>DC71+1</f>
        <v>30</v>
      </c>
      <c r="CX88" s="2">
        <f>CW88+1</f>
        <v>31</v>
      </c>
      <c r="CY88" s="2"/>
      <c r="CZ88" s="2"/>
      <c r="DA88" s="2"/>
      <c r="DB88" s="2"/>
      <c r="DC88" s="2"/>
    </row>
    <row r="89" spans="1:107" x14ac:dyDescent="0.35">
      <c r="A89" s="216" t="s">
        <v>1705</v>
      </c>
      <c r="B89" s="14">
        <v>40424</v>
      </c>
      <c r="C89" s="14">
        <v>40477</v>
      </c>
      <c r="D89" s="14">
        <v>40533</v>
      </c>
      <c r="E89" s="14">
        <v>40232</v>
      </c>
      <c r="F89" s="14">
        <v>40288</v>
      </c>
      <c r="G89" s="14">
        <v>40364</v>
      </c>
      <c r="K89" s="216" t="s">
        <v>1705</v>
      </c>
      <c r="L89" s="14">
        <v>40424</v>
      </c>
      <c r="M89" s="14">
        <v>41566</v>
      </c>
      <c r="N89" s="14">
        <v>41629</v>
      </c>
      <c r="O89" s="14">
        <v>41699</v>
      </c>
      <c r="P89" s="14">
        <v>41755</v>
      </c>
      <c r="Q89" s="14">
        <v>40364</v>
      </c>
      <c r="BU89" s="4">
        <v>8</v>
      </c>
      <c r="BV89" s="4" t="s">
        <v>3642</v>
      </c>
      <c r="BW89" s="4"/>
      <c r="BX89" s="4"/>
      <c r="BY89" s="4"/>
      <c r="BZ89" s="4"/>
      <c r="CA89" s="4"/>
      <c r="CB89" s="4"/>
      <c r="CV89" s="4">
        <v>8</v>
      </c>
      <c r="CW89" s="4"/>
      <c r="CX89" s="4"/>
      <c r="CY89" s="4"/>
      <c r="CZ89" s="4"/>
      <c r="DA89" s="4"/>
      <c r="DB89" s="4"/>
      <c r="DC89" s="4"/>
    </row>
    <row r="90" spans="1:107" x14ac:dyDescent="0.35">
      <c r="A90" s="217"/>
      <c r="B90" s="15"/>
      <c r="C90" s="15">
        <v>40491</v>
      </c>
      <c r="D90" s="15">
        <v>40183</v>
      </c>
      <c r="E90" s="15">
        <v>40246</v>
      </c>
      <c r="F90" s="15">
        <v>40302</v>
      </c>
      <c r="G90" s="15">
        <v>40788</v>
      </c>
      <c r="K90" s="217"/>
      <c r="L90" s="15"/>
      <c r="M90" s="15">
        <v>41582</v>
      </c>
      <c r="N90" s="15">
        <v>41645</v>
      </c>
      <c r="O90" s="15">
        <v>41715</v>
      </c>
      <c r="P90" s="15">
        <v>41771</v>
      </c>
      <c r="Q90" s="15"/>
      <c r="BU90" s="5"/>
      <c r="BV90" s="5"/>
      <c r="BW90" s="5"/>
      <c r="BX90" s="5"/>
      <c r="BY90" s="5"/>
      <c r="BZ90" s="5"/>
      <c r="CA90" s="5"/>
      <c r="CB90" s="5"/>
      <c r="CV90" s="5"/>
      <c r="CW90" s="5"/>
      <c r="CX90" s="5"/>
      <c r="CY90" s="5"/>
      <c r="CZ90" s="5"/>
      <c r="DA90" s="5"/>
      <c r="DB90" s="5"/>
      <c r="DC90" s="5"/>
    </row>
    <row r="91" spans="1:107" x14ac:dyDescent="0.35">
      <c r="A91" s="216" t="s">
        <v>1709</v>
      </c>
      <c r="B91" s="14">
        <v>40424</v>
      </c>
      <c r="C91" s="14">
        <v>40477</v>
      </c>
      <c r="D91" s="14">
        <v>40533</v>
      </c>
      <c r="E91" s="14">
        <v>40225</v>
      </c>
      <c r="F91" s="14">
        <v>40281</v>
      </c>
      <c r="G91" s="14">
        <v>40364</v>
      </c>
      <c r="K91" s="216" t="s">
        <v>1709</v>
      </c>
      <c r="L91" s="14">
        <v>40424</v>
      </c>
      <c r="M91" s="14">
        <v>41566</v>
      </c>
      <c r="N91" s="14">
        <v>41629</v>
      </c>
      <c r="O91" s="14">
        <v>41692</v>
      </c>
      <c r="P91" s="14">
        <v>41748</v>
      </c>
      <c r="Q91" s="14">
        <v>40364</v>
      </c>
      <c r="BU91" s="4">
        <v>10</v>
      </c>
      <c r="BV91" s="4" t="s">
        <v>3643</v>
      </c>
      <c r="BW91" s="4"/>
      <c r="BX91" s="4"/>
      <c r="BY91" s="4"/>
      <c r="BZ91" s="4"/>
      <c r="CA91" s="4"/>
      <c r="CB91" s="4"/>
      <c r="CV91" s="4">
        <v>10</v>
      </c>
      <c r="CW91" s="4" t="s">
        <v>729</v>
      </c>
      <c r="CX91" s="4" t="s">
        <v>351</v>
      </c>
      <c r="CY91" s="4"/>
      <c r="CZ91" s="4"/>
      <c r="DA91" s="4"/>
      <c r="DB91" s="4"/>
      <c r="DC91" s="4"/>
    </row>
    <row r="92" spans="1:107" x14ac:dyDescent="0.35">
      <c r="A92" s="217"/>
      <c r="B92" s="15"/>
      <c r="C92" s="15">
        <v>40491</v>
      </c>
      <c r="D92" s="15">
        <v>40183</v>
      </c>
      <c r="E92" s="15">
        <v>40239</v>
      </c>
      <c r="F92" s="15">
        <v>40295</v>
      </c>
      <c r="G92" s="15">
        <v>40788</v>
      </c>
      <c r="K92" s="217"/>
      <c r="L92" s="15"/>
      <c r="M92" s="15">
        <v>41582</v>
      </c>
      <c r="N92" s="15">
        <v>41645</v>
      </c>
      <c r="O92" s="15">
        <v>41708</v>
      </c>
      <c r="P92" s="15">
        <v>41764</v>
      </c>
      <c r="Q92" s="15"/>
      <c r="BU92" s="7"/>
      <c r="BV92" s="7"/>
      <c r="BW92" s="7"/>
      <c r="BX92" s="7"/>
      <c r="BY92" s="7"/>
      <c r="BZ92" s="7"/>
      <c r="CA92" s="7"/>
      <c r="CB92" s="7"/>
      <c r="CV92" s="7"/>
      <c r="CW92" s="7" t="s">
        <v>3410</v>
      </c>
      <c r="CX92" s="7" t="s">
        <v>38</v>
      </c>
      <c r="CY92" s="7"/>
      <c r="CZ92" s="7"/>
      <c r="DA92" s="7"/>
      <c r="DB92" s="7"/>
      <c r="DC92" s="7"/>
    </row>
    <row r="93" spans="1:107" x14ac:dyDescent="0.35">
      <c r="A93" s="216" t="s">
        <v>1713</v>
      </c>
      <c r="B93" s="14">
        <v>40424</v>
      </c>
      <c r="C93" s="14">
        <v>40477</v>
      </c>
      <c r="D93" s="14">
        <v>40533</v>
      </c>
      <c r="E93" s="14">
        <v>40239</v>
      </c>
      <c r="F93" s="14">
        <v>40295</v>
      </c>
      <c r="G93" s="14">
        <v>40364</v>
      </c>
      <c r="K93" s="216" t="s">
        <v>1713</v>
      </c>
      <c r="L93" s="14">
        <v>40424</v>
      </c>
      <c r="M93" s="14">
        <v>41566</v>
      </c>
      <c r="N93" s="14">
        <v>41629</v>
      </c>
      <c r="O93" s="14">
        <v>41685</v>
      </c>
      <c r="P93" s="14">
        <v>41741</v>
      </c>
      <c r="Q93" s="14">
        <v>40364</v>
      </c>
      <c r="BU93" s="5">
        <v>12</v>
      </c>
      <c r="BV93" s="5"/>
      <c r="BW93" s="5"/>
      <c r="BX93" s="5"/>
      <c r="BY93" s="5"/>
      <c r="BZ93" s="5"/>
      <c r="CA93" s="5"/>
      <c r="CB93" s="5"/>
      <c r="CV93" s="5">
        <v>12</v>
      </c>
      <c r="CW93" s="5"/>
      <c r="CX93" s="5"/>
      <c r="CY93" s="5"/>
      <c r="CZ93" s="5"/>
      <c r="DA93" s="5"/>
      <c r="DB93" s="5"/>
      <c r="DC93" s="5"/>
    </row>
    <row r="94" spans="1:107" x14ac:dyDescent="0.35">
      <c r="A94" s="217"/>
      <c r="B94" s="6"/>
      <c r="C94" s="15">
        <v>40491</v>
      </c>
      <c r="D94" s="15">
        <v>40183</v>
      </c>
      <c r="E94" s="15">
        <v>40253</v>
      </c>
      <c r="F94" s="15">
        <v>40309</v>
      </c>
      <c r="G94" s="15">
        <v>40788</v>
      </c>
      <c r="K94" s="217"/>
      <c r="L94" s="6"/>
      <c r="M94" s="15">
        <v>41582</v>
      </c>
      <c r="N94" s="15">
        <v>41645</v>
      </c>
      <c r="O94" s="15">
        <v>41701</v>
      </c>
      <c r="P94" s="15">
        <v>41787</v>
      </c>
      <c r="Q94" s="15"/>
      <c r="BU94" s="5"/>
      <c r="BV94" s="5" t="s">
        <v>3644</v>
      </c>
      <c r="BW94" s="5"/>
      <c r="BX94" s="5"/>
      <c r="BY94" s="5"/>
      <c r="BZ94" s="5"/>
      <c r="CA94" s="5"/>
      <c r="CB94" s="5"/>
      <c r="CV94" s="5"/>
      <c r="CW94" s="5"/>
      <c r="CX94" s="5"/>
      <c r="CY94" s="5"/>
      <c r="CZ94" s="5"/>
      <c r="DA94" s="5"/>
      <c r="DB94" s="5"/>
      <c r="DC94" s="5"/>
    </row>
    <row r="95" spans="1:107" x14ac:dyDescent="0.35">
      <c r="BU95" s="4">
        <v>14</v>
      </c>
      <c r="BV95" s="4" t="s">
        <v>3645</v>
      </c>
      <c r="BW95" s="4"/>
      <c r="BX95" s="4"/>
      <c r="BY95" s="4"/>
      <c r="BZ95" s="4"/>
      <c r="CA95" s="4"/>
      <c r="CB95" s="4"/>
      <c r="CV95" s="4">
        <v>14</v>
      </c>
      <c r="CW95" s="4" t="s">
        <v>3646</v>
      </c>
      <c r="CX95" s="4"/>
      <c r="CY95" s="4"/>
      <c r="CZ95" s="4"/>
      <c r="DA95" s="4"/>
      <c r="DB95" s="4"/>
      <c r="DC95" s="4"/>
    </row>
    <row r="96" spans="1:107" x14ac:dyDescent="0.35">
      <c r="A96" s="16" t="s">
        <v>1717</v>
      </c>
      <c r="BU96" s="7"/>
      <c r="BV96" s="7" t="s">
        <v>3647</v>
      </c>
      <c r="BW96" s="7"/>
      <c r="BX96" s="7"/>
      <c r="BY96" s="7"/>
      <c r="BZ96" s="7"/>
      <c r="CA96" s="7"/>
      <c r="CB96" s="7"/>
      <c r="CV96" s="7"/>
      <c r="CW96" s="7" t="s">
        <v>3648</v>
      </c>
      <c r="CX96" s="7" t="s">
        <v>3649</v>
      </c>
      <c r="CY96" s="7"/>
      <c r="CZ96" s="7"/>
      <c r="DA96" s="7"/>
      <c r="DB96" s="7"/>
      <c r="DC96" s="7"/>
    </row>
    <row r="97" spans="1:107" x14ac:dyDescent="0.35">
      <c r="A97" s="16" t="s">
        <v>1718</v>
      </c>
      <c r="BU97" s="5">
        <v>16</v>
      </c>
      <c r="BV97" s="5" t="s">
        <v>3650</v>
      </c>
      <c r="BW97" s="5"/>
      <c r="BX97" s="5"/>
      <c r="BY97" s="5"/>
      <c r="BZ97" s="5"/>
      <c r="CA97" s="5"/>
      <c r="CB97" s="5"/>
      <c r="CV97" s="5">
        <v>16</v>
      </c>
      <c r="CW97" s="5" t="s">
        <v>150</v>
      </c>
      <c r="CX97" s="5"/>
      <c r="CY97" s="5"/>
      <c r="CZ97" s="5"/>
      <c r="DA97" s="5"/>
      <c r="DB97" s="5"/>
      <c r="DC97" s="5"/>
    </row>
    <row r="98" spans="1:107" x14ac:dyDescent="0.35">
      <c r="A98" s="16" t="s">
        <v>1720</v>
      </c>
      <c r="BU98" s="5"/>
      <c r="BV98" s="5" t="s">
        <v>150</v>
      </c>
      <c r="BW98" s="5"/>
      <c r="BX98" s="5"/>
      <c r="BY98" s="5"/>
      <c r="BZ98" s="5"/>
      <c r="CA98" s="5"/>
      <c r="CB98" s="5"/>
      <c r="CV98" s="5"/>
      <c r="CW98" s="5" t="s">
        <v>3651</v>
      </c>
      <c r="CX98" s="5"/>
      <c r="CY98" s="5"/>
      <c r="CZ98" s="5"/>
      <c r="DA98" s="5"/>
      <c r="DB98" s="5"/>
      <c r="DC98" s="5"/>
    </row>
    <row r="99" spans="1:107" x14ac:dyDescent="0.35">
      <c r="BU99" s="4">
        <v>18</v>
      </c>
      <c r="BV99" s="4" t="s">
        <v>2348</v>
      </c>
      <c r="BW99" s="4"/>
      <c r="BX99" s="4"/>
      <c r="BY99" s="4"/>
      <c r="BZ99" s="4"/>
      <c r="CA99" s="4"/>
      <c r="CB99" s="4"/>
      <c r="CV99" s="4">
        <v>18</v>
      </c>
      <c r="CW99" s="4" t="s">
        <v>38</v>
      </c>
      <c r="CX99" s="4" t="s">
        <v>3652</v>
      </c>
      <c r="CY99" s="4"/>
      <c r="CZ99" s="4"/>
      <c r="DA99" s="4"/>
      <c r="DB99" s="4"/>
      <c r="DC99" s="4"/>
    </row>
    <row r="100" spans="1:107" x14ac:dyDescent="0.35">
      <c r="BU100" s="7"/>
      <c r="BV100" s="7" t="s">
        <v>3653</v>
      </c>
      <c r="BW100" s="7"/>
      <c r="BX100" s="7"/>
      <c r="BY100" s="7"/>
      <c r="BZ100" s="7"/>
      <c r="CA100" s="7"/>
      <c r="CB100" s="7"/>
      <c r="CV100" s="7"/>
      <c r="CW100" s="7"/>
      <c r="CX100" s="7" t="s">
        <v>3605</v>
      </c>
      <c r="CY100" s="7"/>
      <c r="CZ100" s="7"/>
      <c r="DA100" s="7"/>
      <c r="DB100" s="7"/>
      <c r="DC100" s="7"/>
    </row>
    <row r="101" spans="1:107" x14ac:dyDescent="0.35">
      <c r="BU101" s="5">
        <v>20</v>
      </c>
      <c r="BV101" s="5"/>
      <c r="BW101" s="5"/>
      <c r="BX101" s="5"/>
      <c r="BY101" s="5"/>
      <c r="BZ101" s="5"/>
      <c r="CA101" s="5"/>
      <c r="CB101" s="5"/>
      <c r="CV101" s="5">
        <v>20</v>
      </c>
      <c r="CW101" s="5"/>
      <c r="CX101" s="5" t="s">
        <v>3654</v>
      </c>
      <c r="CY101" s="5"/>
      <c r="CZ101" s="5"/>
      <c r="DA101" s="5"/>
      <c r="DB101" s="5"/>
      <c r="DC101" s="5"/>
    </row>
    <row r="102" spans="1:107" x14ac:dyDescent="0.35">
      <c r="BU102" s="7"/>
      <c r="BV102" s="7"/>
      <c r="BW102" s="7"/>
      <c r="BX102" s="7"/>
      <c r="BY102" s="7"/>
      <c r="BZ102" s="7"/>
      <c r="CA102" s="7"/>
      <c r="CB102" s="7"/>
      <c r="CV102" s="7"/>
      <c r="CW102" s="7"/>
      <c r="CX102" s="7" t="s">
        <v>3655</v>
      </c>
      <c r="CY102" s="7"/>
      <c r="CZ102" s="7"/>
      <c r="DA102" s="7"/>
      <c r="DB102" s="7"/>
      <c r="DC102" s="7"/>
    </row>
    <row r="105" spans="1:107" x14ac:dyDescent="0.35">
      <c r="B105" s="1"/>
      <c r="C105" s="1"/>
      <c r="D105" s="1"/>
      <c r="E105" s="1"/>
      <c r="F105" s="1"/>
      <c r="G105" s="1"/>
      <c r="H105" s="1"/>
    </row>
    <row r="106" spans="1:107" x14ac:dyDescent="0.35">
      <c r="A106" s="12"/>
      <c r="H106" s="1"/>
    </row>
    <row r="107" spans="1:107" x14ac:dyDescent="0.35">
      <c r="B107" s="1"/>
      <c r="C107" s="1"/>
      <c r="D107" s="1"/>
      <c r="E107" s="1"/>
      <c r="F107" s="1"/>
      <c r="G107" s="1"/>
      <c r="H107" s="1"/>
    </row>
    <row r="108" spans="1:107" ht="18.75" customHeight="1" x14ac:dyDescent="0.35">
      <c r="A108" s="204"/>
      <c r="B108" s="17"/>
      <c r="C108" s="17"/>
      <c r="D108" s="17"/>
      <c r="E108" s="17"/>
      <c r="F108" s="17"/>
      <c r="G108" s="17"/>
      <c r="H108" s="1"/>
    </row>
    <row r="109" spans="1:107" x14ac:dyDescent="0.35">
      <c r="A109" s="204"/>
      <c r="B109" s="17"/>
      <c r="C109" s="17"/>
      <c r="D109" s="17"/>
      <c r="E109" s="17"/>
      <c r="F109" s="17"/>
      <c r="G109" s="17"/>
      <c r="H109" s="1"/>
    </row>
    <row r="110" spans="1:107" ht="18.75" customHeight="1" x14ac:dyDescent="0.35">
      <c r="A110" s="204"/>
      <c r="B110" s="17"/>
      <c r="C110" s="17"/>
      <c r="D110" s="17"/>
      <c r="E110" s="17"/>
      <c r="F110" s="17"/>
      <c r="G110" s="17"/>
    </row>
    <row r="111" spans="1:107" x14ac:dyDescent="0.35">
      <c r="A111" s="204"/>
      <c r="B111" s="17"/>
      <c r="C111" s="17"/>
      <c r="D111" s="17"/>
      <c r="E111" s="17"/>
      <c r="F111" s="17"/>
      <c r="G111" s="17"/>
    </row>
    <row r="112" spans="1:107" ht="14.25" customHeight="1" x14ac:dyDescent="0.35">
      <c r="A112" s="204"/>
      <c r="B112" s="17"/>
      <c r="C112" s="17"/>
      <c r="D112" s="17"/>
      <c r="E112" s="17"/>
      <c r="F112" s="17"/>
      <c r="G112" s="17"/>
    </row>
    <row r="113" spans="1:7" x14ac:dyDescent="0.35">
      <c r="A113" s="204"/>
      <c r="B113" s="1"/>
      <c r="C113" s="17"/>
      <c r="D113" s="17"/>
      <c r="E113" s="17"/>
      <c r="F113" s="17"/>
      <c r="G113" s="17"/>
    </row>
    <row r="115" spans="1:7" x14ac:dyDescent="0.35">
      <c r="A115" s="16"/>
    </row>
    <row r="116" spans="1:7" x14ac:dyDescent="0.35">
      <c r="A116" s="16"/>
    </row>
    <row r="117" spans="1:7" x14ac:dyDescent="0.35">
      <c r="A117" s="16"/>
    </row>
  </sheetData>
  <mergeCells count="21">
    <mergeCell ref="A108:A109"/>
    <mergeCell ref="A110:A111"/>
    <mergeCell ref="A112:A113"/>
    <mergeCell ref="A89:A90"/>
    <mergeCell ref="K89:K90"/>
    <mergeCell ref="A91:A92"/>
    <mergeCell ref="K91:K92"/>
    <mergeCell ref="A93:A94"/>
    <mergeCell ref="K93:K94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D117"/>
  <sheetViews>
    <sheetView topLeftCell="A31" workbookViewId="0">
      <selection activeCell="G30" sqref="G30"/>
    </sheetView>
  </sheetViews>
  <sheetFormatPr baseColWidth="10" defaultColWidth="10.6328125" defaultRowHeight="14.5" x14ac:dyDescent="0.35"/>
  <cols>
    <col min="1" max="1" width="5.36328125" style="1" customWidth="1"/>
    <col min="9" max="9" width="5.90625" customWidth="1"/>
    <col min="10" max="10" width="4.54296875" style="1" customWidth="1"/>
    <col min="18" max="18" width="5.90625" customWidth="1"/>
    <col min="19" max="19" width="5.08984375" style="1" customWidth="1"/>
    <col min="27" max="27" width="5.90625" customWidth="1"/>
    <col min="28" max="28" width="5.453125" style="1" customWidth="1"/>
    <col min="36" max="36" width="5.90625" customWidth="1"/>
    <col min="37" max="37" width="5" style="1" customWidth="1"/>
    <col min="45" max="45" width="5.08984375" customWidth="1"/>
    <col min="54" max="54" width="5.36328125" customWidth="1"/>
    <col min="63" max="63" width="5.36328125" customWidth="1"/>
    <col min="72" max="72" width="5.453125" customWidth="1"/>
    <col min="81" max="81" width="5.54296875" customWidth="1"/>
    <col min="90" max="90" width="5" customWidth="1"/>
    <col min="99" max="99" width="7" customWidth="1"/>
  </cols>
  <sheetData>
    <row r="1" spans="1:107" x14ac:dyDescent="0.35">
      <c r="A1" s="213" t="s">
        <v>3656</v>
      </c>
      <c r="B1" s="214"/>
      <c r="C1" s="214"/>
      <c r="D1" s="214"/>
      <c r="E1" s="214"/>
      <c r="F1" s="214"/>
      <c r="G1" s="214"/>
      <c r="H1" s="215"/>
      <c r="J1" s="213" t="s">
        <v>3657</v>
      </c>
      <c r="K1" s="214"/>
      <c r="L1" s="214"/>
      <c r="M1" s="214"/>
      <c r="N1" s="214"/>
      <c r="O1" s="214"/>
      <c r="P1" s="214"/>
      <c r="Q1" s="215"/>
      <c r="S1" s="213" t="s">
        <v>3658</v>
      </c>
      <c r="T1" s="214"/>
      <c r="U1" s="214"/>
      <c r="V1" s="214"/>
      <c r="W1" s="214"/>
      <c r="X1" s="214"/>
      <c r="Y1" s="214"/>
      <c r="Z1" s="215"/>
      <c r="AB1" s="213" t="s">
        <v>3659</v>
      </c>
      <c r="AC1" s="214"/>
      <c r="AD1" s="214"/>
      <c r="AE1" s="214"/>
      <c r="AF1" s="214"/>
      <c r="AG1" s="214"/>
      <c r="AH1" s="214"/>
      <c r="AI1" s="215"/>
      <c r="AK1" s="213" t="s">
        <v>3660</v>
      </c>
      <c r="AL1" s="214"/>
      <c r="AM1" s="214"/>
      <c r="AN1" s="214"/>
      <c r="AO1" s="214"/>
      <c r="AP1" s="214"/>
      <c r="AQ1" s="214"/>
      <c r="AR1" s="215"/>
      <c r="AT1" s="213" t="s">
        <v>3661</v>
      </c>
      <c r="AU1" s="214"/>
      <c r="AV1" s="214"/>
      <c r="AW1" s="214"/>
      <c r="AX1" s="214"/>
      <c r="AY1" s="214"/>
      <c r="AZ1" s="214"/>
      <c r="BA1" s="215"/>
      <c r="BC1" s="213" t="s">
        <v>3662</v>
      </c>
      <c r="BD1" s="214"/>
      <c r="BE1" s="214"/>
      <c r="BF1" s="214"/>
      <c r="BG1" s="214"/>
      <c r="BH1" s="214"/>
      <c r="BI1" s="214"/>
      <c r="BJ1" s="215"/>
      <c r="BL1" s="213" t="s">
        <v>3663</v>
      </c>
      <c r="BM1" s="214"/>
      <c r="BN1" s="214"/>
      <c r="BO1" s="214"/>
      <c r="BP1" s="214"/>
      <c r="BQ1" s="214"/>
      <c r="BR1" s="214"/>
      <c r="BS1" s="215"/>
      <c r="BU1" s="213" t="s">
        <v>3664</v>
      </c>
      <c r="BV1" s="214"/>
      <c r="BW1" s="214"/>
      <c r="BX1" s="214"/>
      <c r="BY1" s="214"/>
      <c r="BZ1" s="214"/>
      <c r="CA1" s="214"/>
      <c r="CB1" s="215"/>
      <c r="CD1" s="213" t="s">
        <v>3665</v>
      </c>
      <c r="CE1" s="214"/>
      <c r="CF1" s="214"/>
      <c r="CG1" s="214"/>
      <c r="CH1" s="214"/>
      <c r="CI1" s="214"/>
      <c r="CJ1" s="214"/>
      <c r="CK1" s="215"/>
      <c r="CM1" s="213" t="s">
        <v>3666</v>
      </c>
      <c r="CN1" s="214"/>
      <c r="CO1" s="214"/>
      <c r="CP1" s="214"/>
      <c r="CQ1" s="214"/>
      <c r="CR1" s="214"/>
      <c r="CS1" s="214"/>
      <c r="CT1" s="215"/>
      <c r="CV1" s="213" t="s">
        <v>3667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T2" s="2"/>
      <c r="U2" s="2"/>
      <c r="V2" s="2"/>
      <c r="W2" s="2" t="s">
        <v>15</v>
      </c>
      <c r="X2" s="2" t="s">
        <v>16</v>
      </c>
      <c r="Y2" s="2" t="s">
        <v>17</v>
      </c>
      <c r="Z2" s="2" t="s">
        <v>18</v>
      </c>
      <c r="AC2" s="2"/>
      <c r="AD2" s="2"/>
      <c r="AE2" s="2"/>
      <c r="AF2" s="2"/>
      <c r="AG2" s="2"/>
      <c r="AH2" s="2"/>
      <c r="AI2" s="2" t="s">
        <v>18</v>
      </c>
      <c r="AL2" s="2"/>
      <c r="AM2" s="3" t="s">
        <v>13</v>
      </c>
      <c r="AN2" s="3" t="s">
        <v>14</v>
      </c>
      <c r="AO2" s="3" t="s">
        <v>15</v>
      </c>
      <c r="AP2" s="3" t="s">
        <v>16</v>
      </c>
      <c r="AQ2" s="3" t="s">
        <v>17</v>
      </c>
      <c r="AR2" s="2" t="s">
        <v>18</v>
      </c>
      <c r="AU2" s="2"/>
      <c r="AV2" s="2"/>
      <c r="AW2" s="2"/>
      <c r="AX2" s="2"/>
      <c r="AY2" s="2" t="s">
        <v>16</v>
      </c>
      <c r="AZ2" s="2" t="s">
        <v>17</v>
      </c>
      <c r="BA2" s="2" t="s">
        <v>18</v>
      </c>
      <c r="BD2" s="2"/>
      <c r="BE2" s="2"/>
      <c r="BF2" s="2"/>
      <c r="BG2" s="2"/>
      <c r="BH2" s="2"/>
      <c r="BI2" s="2"/>
      <c r="BJ2" s="2" t="s">
        <v>18</v>
      </c>
      <c r="BM2" s="3"/>
      <c r="BN2" s="3"/>
      <c r="BO2" s="3" t="s">
        <v>14</v>
      </c>
      <c r="BP2" s="3" t="s">
        <v>15</v>
      </c>
      <c r="BQ2" s="2" t="s">
        <v>16</v>
      </c>
      <c r="BR2" s="2" t="s">
        <v>17</v>
      </c>
      <c r="BS2" s="2" t="s">
        <v>18</v>
      </c>
      <c r="BV2" s="3"/>
      <c r="BW2" s="3"/>
      <c r="BX2" s="3"/>
      <c r="BY2" s="3"/>
      <c r="BZ2" s="2"/>
      <c r="CA2" s="2" t="s">
        <v>17</v>
      </c>
      <c r="CB2" s="2" t="s">
        <v>18</v>
      </c>
      <c r="CE2" s="3" t="s">
        <v>12</v>
      </c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 t="s">
        <v>15</v>
      </c>
      <c r="CR2" s="3" t="s">
        <v>16</v>
      </c>
      <c r="CS2" s="3" t="s">
        <v>17</v>
      </c>
      <c r="CT2" s="2" t="s">
        <v>18</v>
      </c>
      <c r="CW2" s="3"/>
      <c r="CX2" s="3"/>
      <c r="CY2" s="3"/>
      <c r="CZ2" s="3"/>
      <c r="DA2" s="3"/>
      <c r="DB2" s="3" t="s">
        <v>17</v>
      </c>
      <c r="DC2" s="2" t="s">
        <v>18</v>
      </c>
    </row>
    <row r="3" spans="1:107" x14ac:dyDescent="0.35">
      <c r="B3" s="2"/>
      <c r="C3" s="2"/>
      <c r="D3" s="2"/>
      <c r="E3" s="2"/>
      <c r="F3" s="2"/>
      <c r="G3" s="2"/>
      <c r="H3" s="2">
        <v>1</v>
      </c>
      <c r="K3" s="2"/>
      <c r="L3" s="2"/>
      <c r="M3" s="2">
        <v>1</v>
      </c>
      <c r="N3" s="2">
        <f>M3+1</f>
        <v>2</v>
      </c>
      <c r="O3" s="2">
        <f>N3+1</f>
        <v>3</v>
      </c>
      <c r="P3" s="2">
        <f>O3+1</f>
        <v>4</v>
      </c>
      <c r="Q3" s="2">
        <f>P3+1</f>
        <v>5</v>
      </c>
      <c r="T3" s="2"/>
      <c r="U3" s="2"/>
      <c r="V3" s="2"/>
      <c r="W3" s="2">
        <v>1</v>
      </c>
      <c r="X3" s="2">
        <f>W3+1</f>
        <v>2</v>
      </c>
      <c r="Y3" s="2">
        <f>X3+1</f>
        <v>3</v>
      </c>
      <c r="Z3" s="2">
        <f>Y3+1</f>
        <v>4</v>
      </c>
      <c r="AC3" s="2"/>
      <c r="AD3" s="2"/>
      <c r="AE3" s="2"/>
      <c r="AF3" s="2"/>
      <c r="AG3" s="2"/>
      <c r="AH3" s="2"/>
      <c r="AI3" s="2">
        <v>1</v>
      </c>
      <c r="AL3" s="2"/>
      <c r="AM3" s="2">
        <f t="shared" ref="AM3:AR3" si="0">AL3+1</f>
        <v>1</v>
      </c>
      <c r="AN3" s="2">
        <f t="shared" si="0"/>
        <v>2</v>
      </c>
      <c r="AO3" s="2">
        <f t="shared" si="0"/>
        <v>3</v>
      </c>
      <c r="AP3" s="2">
        <f t="shared" si="0"/>
        <v>4</v>
      </c>
      <c r="AQ3" s="2">
        <f t="shared" si="0"/>
        <v>5</v>
      </c>
      <c r="AR3" s="2">
        <f t="shared" si="0"/>
        <v>6</v>
      </c>
      <c r="AU3" s="2"/>
      <c r="AV3" s="2"/>
      <c r="AW3" s="2"/>
      <c r="AX3" s="2"/>
      <c r="AY3" s="2">
        <v>1</v>
      </c>
      <c r="AZ3" s="2">
        <f>AY3+1</f>
        <v>2</v>
      </c>
      <c r="BA3" s="2">
        <f>AZ3+1</f>
        <v>3</v>
      </c>
      <c r="BD3" s="2"/>
      <c r="BE3" s="2"/>
      <c r="BF3" s="2"/>
      <c r="BG3" s="2"/>
      <c r="BH3" s="2"/>
      <c r="BI3" s="2"/>
      <c r="BJ3" s="2">
        <v>1</v>
      </c>
      <c r="BM3" s="2"/>
      <c r="BN3" s="2"/>
      <c r="BO3" s="2">
        <v>1</v>
      </c>
      <c r="BP3" s="2">
        <f>BO3+1</f>
        <v>2</v>
      </c>
      <c r="BQ3" s="2">
        <f>BP3+1</f>
        <v>3</v>
      </c>
      <c r="BR3" s="2">
        <f>BQ3+1</f>
        <v>4</v>
      </c>
      <c r="BS3" s="2">
        <f>BR3+1</f>
        <v>5</v>
      </c>
      <c r="BV3" s="2"/>
      <c r="BW3" s="2"/>
      <c r="BX3" s="2"/>
      <c r="BY3" s="2"/>
      <c r="BZ3" s="2"/>
      <c r="CA3" s="2">
        <f>BZ3+1</f>
        <v>1</v>
      </c>
      <c r="CB3" s="2">
        <f>CA3+1</f>
        <v>2</v>
      </c>
      <c r="CE3" s="2">
        <v>1</v>
      </c>
      <c r="CF3" s="2">
        <f t="shared" ref="CF3:CK3" si="1">CE3+1</f>
        <v>2</v>
      </c>
      <c r="CG3" s="2">
        <f t="shared" si="1"/>
        <v>3</v>
      </c>
      <c r="CH3" s="2">
        <f t="shared" si="1"/>
        <v>4</v>
      </c>
      <c r="CI3" s="2">
        <f t="shared" si="1"/>
        <v>5</v>
      </c>
      <c r="CJ3" s="2">
        <f t="shared" si="1"/>
        <v>6</v>
      </c>
      <c r="CK3" s="2">
        <f t="shared" si="1"/>
        <v>7</v>
      </c>
      <c r="CN3" s="2"/>
      <c r="CO3" s="2"/>
      <c r="CP3" s="2"/>
      <c r="CQ3" s="2">
        <v>1</v>
      </c>
      <c r="CR3" s="2">
        <f>CQ3+1</f>
        <v>2</v>
      </c>
      <c r="CS3" s="2">
        <f>CR3+1</f>
        <v>3</v>
      </c>
      <c r="CT3" s="2">
        <f>CS3+1</f>
        <v>4</v>
      </c>
      <c r="CW3" s="2"/>
      <c r="CX3" s="2"/>
      <c r="CY3" s="2"/>
      <c r="CZ3" s="2"/>
      <c r="DA3" s="2"/>
      <c r="DB3" s="2">
        <v>1</v>
      </c>
      <c r="DC3" s="2">
        <f>DB3+1</f>
        <v>2</v>
      </c>
    </row>
    <row r="4" spans="1:107" x14ac:dyDescent="0.35">
      <c r="A4" s="3">
        <v>8</v>
      </c>
      <c r="B4" s="4"/>
      <c r="C4" s="4"/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/>
      <c r="P4" s="4" t="s">
        <v>3668</v>
      </c>
      <c r="Q4" s="4" t="s">
        <v>3669</v>
      </c>
      <c r="S4" s="3">
        <v>8</v>
      </c>
      <c r="T4" s="4"/>
      <c r="U4" s="4"/>
      <c r="V4" s="4"/>
      <c r="W4" s="4"/>
      <c r="X4" s="4"/>
      <c r="Y4" s="4"/>
      <c r="Z4" s="4" t="s">
        <v>10746</v>
      </c>
      <c r="AB4" s="3">
        <v>8</v>
      </c>
      <c r="AC4" s="4"/>
      <c r="AD4" s="4"/>
      <c r="AE4" s="4"/>
      <c r="AF4" s="4"/>
      <c r="AG4" s="4"/>
      <c r="AH4" s="4"/>
      <c r="AI4" s="4"/>
      <c r="AK4" s="3">
        <v>8</v>
      </c>
      <c r="AL4" s="4"/>
      <c r="AM4" s="4"/>
      <c r="AN4" s="4"/>
      <c r="AO4" s="4"/>
      <c r="AP4" s="4"/>
      <c r="AQ4" s="4"/>
      <c r="AR4" s="4" t="s">
        <v>3670</v>
      </c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/>
      <c r="BZ4" s="4"/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/>
      <c r="DB4" s="4"/>
      <c r="DC4" s="4" t="s">
        <v>3671</v>
      </c>
    </row>
    <row r="5" spans="1:107" x14ac:dyDescent="0.35">
      <c r="A5" s="2"/>
      <c r="B5" s="5"/>
      <c r="C5" s="5"/>
      <c r="D5" s="5"/>
      <c r="E5" s="5"/>
      <c r="F5" s="5"/>
      <c r="G5" s="5"/>
      <c r="H5" s="5"/>
      <c r="J5" s="2"/>
      <c r="K5" s="5"/>
      <c r="L5" s="5"/>
      <c r="M5" s="5"/>
      <c r="N5" s="5"/>
      <c r="O5" s="5" t="s">
        <v>3672</v>
      </c>
      <c r="P5" s="5" t="s">
        <v>3673</v>
      </c>
      <c r="Q5" s="5" t="s">
        <v>3673</v>
      </c>
      <c r="S5" s="2"/>
      <c r="T5" s="5"/>
      <c r="U5" s="5"/>
      <c r="V5" s="5"/>
      <c r="W5" s="5" t="s">
        <v>3674</v>
      </c>
      <c r="X5" s="5"/>
      <c r="Y5" s="5"/>
      <c r="Z5" s="5" t="s">
        <v>3675</v>
      </c>
      <c r="AB5" s="2"/>
      <c r="AC5" s="5"/>
      <c r="AD5" s="5"/>
      <c r="AE5" s="5"/>
      <c r="AF5" s="5"/>
      <c r="AG5" s="5"/>
      <c r="AH5" s="5"/>
      <c r="AI5" s="5"/>
      <c r="AK5" s="2"/>
      <c r="AL5" s="5"/>
      <c r="AM5" s="5"/>
      <c r="AN5" s="5" t="s">
        <v>3676</v>
      </c>
      <c r="AO5" s="5"/>
      <c r="AP5" s="5"/>
      <c r="AQ5" s="5" t="s">
        <v>52</v>
      </c>
      <c r="AR5" s="5" t="s">
        <v>3677</v>
      </c>
      <c r="AT5" s="5"/>
      <c r="AU5" s="5"/>
      <c r="AV5" s="5"/>
      <c r="AW5" s="5"/>
      <c r="AX5" s="5"/>
      <c r="AY5" s="5" t="s">
        <v>3678</v>
      </c>
      <c r="AZ5" s="5"/>
      <c r="BA5" s="5"/>
      <c r="BC5" s="5"/>
      <c r="BD5" s="5"/>
      <c r="BE5" s="5"/>
      <c r="BF5" s="5"/>
      <c r="BG5" s="5"/>
      <c r="BH5" s="5"/>
      <c r="BI5" s="5"/>
      <c r="BJ5" s="5"/>
      <c r="BL5" s="5"/>
      <c r="BM5" s="5"/>
      <c r="BN5" s="5"/>
      <c r="BO5" s="5"/>
      <c r="BP5" s="5" t="s">
        <v>3679</v>
      </c>
      <c r="BQ5" s="5"/>
      <c r="BR5" s="5"/>
      <c r="BS5" s="5"/>
      <c r="BU5" s="5"/>
      <c r="BV5" s="5"/>
      <c r="BW5" s="5"/>
      <c r="BX5" s="5"/>
      <c r="BY5" s="5"/>
      <c r="BZ5" s="5"/>
      <c r="CA5" s="5" t="s">
        <v>3680</v>
      </c>
      <c r="CB5" s="5"/>
      <c r="CD5" s="5"/>
      <c r="CE5" s="5"/>
      <c r="CF5" s="5"/>
      <c r="CG5" s="5" t="s">
        <v>38</v>
      </c>
      <c r="CH5" s="5"/>
      <c r="CI5" s="5"/>
      <c r="CJ5" s="5" t="s">
        <v>3681</v>
      </c>
      <c r="CK5" s="5" t="s">
        <v>3682</v>
      </c>
      <c r="CM5" s="5"/>
      <c r="CN5" s="5"/>
      <c r="CO5" s="5"/>
      <c r="CP5" s="5"/>
      <c r="CQ5" s="5"/>
      <c r="CR5" s="5"/>
      <c r="CS5" s="5"/>
      <c r="CT5" s="5"/>
      <c r="CV5" s="5"/>
      <c r="CW5" s="5"/>
      <c r="CX5" s="5"/>
      <c r="CY5" s="5"/>
      <c r="CZ5" s="5"/>
      <c r="DA5" s="5"/>
      <c r="DB5" s="5"/>
      <c r="DC5" s="5"/>
    </row>
    <row r="6" spans="1:107" x14ac:dyDescent="0.35">
      <c r="A6" s="3">
        <v>10</v>
      </c>
      <c r="B6" s="4"/>
      <c r="C6" s="4"/>
      <c r="D6" s="4"/>
      <c r="E6" s="4"/>
      <c r="F6" s="4"/>
      <c r="G6" s="4"/>
      <c r="H6" s="4"/>
      <c r="J6" s="3">
        <v>10</v>
      </c>
      <c r="K6" s="4"/>
      <c r="L6" s="4"/>
      <c r="M6" s="4"/>
      <c r="N6" s="4"/>
      <c r="O6" s="4" t="s">
        <v>3683</v>
      </c>
      <c r="P6" s="4"/>
      <c r="Q6" s="4"/>
      <c r="S6" s="3">
        <v>10</v>
      </c>
      <c r="T6" s="4"/>
      <c r="U6" s="4"/>
      <c r="V6" s="4"/>
      <c r="W6" s="4" t="s">
        <v>3684</v>
      </c>
      <c r="X6" s="4" t="s">
        <v>3685</v>
      </c>
      <c r="Y6" s="4" t="s">
        <v>38</v>
      </c>
      <c r="Z6" s="4" t="s">
        <v>3686</v>
      </c>
      <c r="AB6" s="3">
        <v>10</v>
      </c>
      <c r="AC6" s="4"/>
      <c r="AD6" s="4"/>
      <c r="AE6" s="4"/>
      <c r="AF6" s="4"/>
      <c r="AG6" s="4"/>
      <c r="AH6" s="4"/>
      <c r="AI6" s="4" t="s">
        <v>3687</v>
      </c>
      <c r="AK6" s="3">
        <v>10</v>
      </c>
      <c r="AL6" s="4"/>
      <c r="AM6" s="4"/>
      <c r="AN6" s="4" t="s">
        <v>3688</v>
      </c>
      <c r="AO6" s="4" t="s">
        <v>3689</v>
      </c>
      <c r="AP6" s="4" t="s">
        <v>3690</v>
      </c>
      <c r="AQ6" s="4"/>
      <c r="AR6" s="4" t="s">
        <v>3691</v>
      </c>
      <c r="AT6" s="4">
        <v>10</v>
      </c>
      <c r="AU6" s="4"/>
      <c r="AV6" s="4"/>
      <c r="AW6" s="4"/>
      <c r="AX6" s="4"/>
      <c r="AY6" s="4" t="s">
        <v>3692</v>
      </c>
      <c r="AZ6" s="4" t="s">
        <v>3693</v>
      </c>
      <c r="BA6" s="4"/>
      <c r="BC6" s="4">
        <v>10</v>
      </c>
      <c r="BD6" s="4"/>
      <c r="BE6" s="4"/>
      <c r="BF6" s="4"/>
      <c r="BG6" s="4"/>
      <c r="BH6" s="4"/>
      <c r="BI6" s="4"/>
      <c r="BJ6" s="4"/>
      <c r="BL6" s="4">
        <v>10</v>
      </c>
      <c r="BM6" s="4"/>
      <c r="BN6" s="4"/>
      <c r="BO6" s="4" t="s">
        <v>3694</v>
      </c>
      <c r="BP6" s="4" t="s">
        <v>719</v>
      </c>
      <c r="BQ6" s="4"/>
      <c r="BR6" s="4"/>
      <c r="BS6" s="4" t="s">
        <v>3695</v>
      </c>
      <c r="BU6" s="4">
        <v>10</v>
      </c>
      <c r="BV6" s="4"/>
      <c r="BW6" s="4"/>
      <c r="BX6" s="4"/>
      <c r="BY6" s="4"/>
      <c r="BZ6" s="4"/>
      <c r="CA6" s="4" t="s">
        <v>177</v>
      </c>
      <c r="CB6" s="4"/>
      <c r="CD6" s="4">
        <v>10</v>
      </c>
      <c r="CE6" s="4"/>
      <c r="CF6" s="4"/>
      <c r="CG6" s="4" t="s">
        <v>3696</v>
      </c>
      <c r="CH6" s="4" t="s">
        <v>3697</v>
      </c>
      <c r="CI6" s="4"/>
      <c r="CJ6" s="4"/>
      <c r="CK6" s="4" t="s">
        <v>1849</v>
      </c>
      <c r="CM6" s="4">
        <v>10</v>
      </c>
      <c r="CN6" s="4"/>
      <c r="CO6" s="4"/>
      <c r="CP6" s="4"/>
      <c r="CQ6" s="4"/>
      <c r="CR6" s="4"/>
      <c r="CS6" s="4" t="s">
        <v>3698</v>
      </c>
      <c r="CT6" s="4"/>
      <c r="CV6" s="4">
        <v>10</v>
      </c>
      <c r="CW6" s="4"/>
      <c r="CX6" s="4"/>
      <c r="CY6" s="4"/>
      <c r="CZ6" s="4"/>
      <c r="DA6" s="4"/>
      <c r="DB6" s="4"/>
      <c r="DC6" s="4"/>
    </row>
    <row r="7" spans="1:107" x14ac:dyDescent="0.35">
      <c r="A7" s="6"/>
      <c r="B7" s="7"/>
      <c r="C7" s="7"/>
      <c r="D7" s="7"/>
      <c r="E7" s="7"/>
      <c r="F7" s="7"/>
      <c r="G7" s="7"/>
      <c r="H7" s="7"/>
      <c r="J7" s="6"/>
      <c r="K7" s="7"/>
      <c r="L7" s="7"/>
      <c r="M7" s="7"/>
      <c r="N7" s="7"/>
      <c r="O7" s="7"/>
      <c r="P7" s="7"/>
      <c r="Q7" s="7"/>
      <c r="S7" s="6"/>
      <c r="T7" s="7"/>
      <c r="U7" s="7"/>
      <c r="V7" s="7"/>
      <c r="W7" s="7" t="s">
        <v>3699</v>
      </c>
      <c r="X7" s="7" t="s">
        <v>3700</v>
      </c>
      <c r="Y7" s="7" t="s">
        <v>3701</v>
      </c>
      <c r="Z7" s="7"/>
      <c r="AB7" s="6"/>
      <c r="AC7" s="7"/>
      <c r="AD7" s="7"/>
      <c r="AE7" s="7"/>
      <c r="AF7" s="7"/>
      <c r="AG7" s="7"/>
      <c r="AH7" s="7"/>
      <c r="AI7" s="7" t="s">
        <v>3702</v>
      </c>
      <c r="AK7" s="6"/>
      <c r="AL7" s="7"/>
      <c r="AM7" s="7"/>
      <c r="AN7" s="7" t="s">
        <v>3703</v>
      </c>
      <c r="AO7" s="7" t="s">
        <v>3704</v>
      </c>
      <c r="AP7" s="7" t="s">
        <v>3674</v>
      </c>
      <c r="AQ7" s="7"/>
      <c r="AR7" s="7" t="s">
        <v>3705</v>
      </c>
      <c r="AT7" s="7"/>
      <c r="AU7" s="7"/>
      <c r="AV7" s="7"/>
      <c r="AW7" s="7"/>
      <c r="AX7" s="7"/>
      <c r="AY7" s="7" t="s">
        <v>3706</v>
      </c>
      <c r="AZ7" s="7" t="s">
        <v>3707</v>
      </c>
      <c r="BA7" s="7"/>
      <c r="BC7" s="7"/>
      <c r="BD7" s="7"/>
      <c r="BE7" s="7"/>
      <c r="BF7" s="7"/>
      <c r="BG7" s="7"/>
      <c r="BH7" s="7"/>
      <c r="BI7" s="7"/>
      <c r="BJ7" s="7"/>
      <c r="BL7" s="7"/>
      <c r="BM7" s="7"/>
      <c r="BN7" s="7"/>
      <c r="BO7" s="7"/>
      <c r="BP7" s="7"/>
      <c r="BQ7" s="7"/>
      <c r="BR7" s="7"/>
      <c r="BS7" s="7" t="s">
        <v>3708</v>
      </c>
      <c r="BU7" s="7"/>
      <c r="BV7" s="7"/>
      <c r="BW7" s="7"/>
      <c r="BX7" s="7"/>
      <c r="BY7" s="7"/>
      <c r="BZ7" s="7"/>
      <c r="CA7" s="7" t="s">
        <v>3709</v>
      </c>
      <c r="CB7" s="7" t="s">
        <v>3710</v>
      </c>
      <c r="CD7" s="7"/>
      <c r="CE7" s="7" t="s">
        <v>3711</v>
      </c>
      <c r="CF7" s="7" t="s">
        <v>3712</v>
      </c>
      <c r="CG7" s="7" t="s">
        <v>3713</v>
      </c>
      <c r="CH7" s="7" t="s">
        <v>3714</v>
      </c>
      <c r="CI7" s="7"/>
      <c r="CJ7" s="7"/>
      <c r="CK7" s="7"/>
      <c r="CM7" s="7"/>
      <c r="CN7" s="7"/>
      <c r="CO7" s="7"/>
      <c r="CP7" s="7"/>
      <c r="CQ7" s="7" t="s">
        <v>3715</v>
      </c>
      <c r="CR7" s="7"/>
      <c r="CS7" s="7" t="s">
        <v>3716</v>
      </c>
      <c r="CT7" s="7" t="s">
        <v>3717</v>
      </c>
      <c r="CV7" s="7"/>
      <c r="CW7" s="7"/>
      <c r="CX7" s="7"/>
      <c r="CY7" s="7"/>
      <c r="CZ7" s="7"/>
      <c r="DA7" s="7"/>
      <c r="DB7" s="7"/>
      <c r="DC7" s="7"/>
    </row>
    <row r="8" spans="1:107" x14ac:dyDescent="0.35">
      <c r="A8" s="2">
        <v>12</v>
      </c>
      <c r="B8" s="5"/>
      <c r="C8" s="5"/>
      <c r="D8" s="5"/>
      <c r="E8" s="5"/>
      <c r="F8" s="5"/>
      <c r="G8" s="5"/>
      <c r="H8" s="5"/>
      <c r="J8" s="2">
        <v>12</v>
      </c>
      <c r="K8" s="5"/>
      <c r="L8" s="5"/>
      <c r="M8" s="5"/>
      <c r="N8" s="5"/>
      <c r="O8" s="5"/>
      <c r="P8" s="5"/>
      <c r="Q8" s="5"/>
      <c r="S8" s="2">
        <v>12</v>
      </c>
      <c r="T8" s="5"/>
      <c r="U8" s="5"/>
      <c r="V8" s="5"/>
      <c r="W8" s="5"/>
      <c r="X8" s="5"/>
      <c r="Y8" s="5" t="s">
        <v>3718</v>
      </c>
      <c r="Z8" s="4" t="s">
        <v>3719</v>
      </c>
      <c r="AB8" s="2">
        <v>12</v>
      </c>
      <c r="AC8" s="5"/>
      <c r="AD8" s="5"/>
      <c r="AE8" s="5"/>
      <c r="AF8" s="5"/>
      <c r="AG8" s="5"/>
      <c r="AH8" s="5"/>
      <c r="AI8" s="5" t="s">
        <v>3720</v>
      </c>
      <c r="AK8" s="2">
        <v>12</v>
      </c>
      <c r="AL8" s="5"/>
      <c r="AM8" s="5" t="s">
        <v>3721</v>
      </c>
      <c r="AN8" s="5" t="s">
        <v>3722</v>
      </c>
      <c r="AO8" s="5" t="s">
        <v>3723</v>
      </c>
      <c r="AP8" s="5" t="s">
        <v>3724</v>
      </c>
      <c r="AQ8" s="5"/>
      <c r="AR8" s="5" t="s">
        <v>3725</v>
      </c>
      <c r="AT8" s="5">
        <v>12</v>
      </c>
      <c r="AU8" s="5"/>
      <c r="AV8" s="5"/>
      <c r="AW8" s="5"/>
      <c r="AX8" s="5"/>
      <c r="AY8" s="5"/>
      <c r="AZ8" s="5"/>
      <c r="BA8" s="5" t="s">
        <v>3726</v>
      </c>
      <c r="BC8" s="5">
        <v>12</v>
      </c>
      <c r="BD8" s="5"/>
      <c r="BE8" s="5"/>
      <c r="BF8" s="5"/>
      <c r="BG8" s="5"/>
      <c r="BH8" s="5"/>
      <c r="BI8" s="5"/>
      <c r="BJ8" s="5"/>
      <c r="BL8" s="5">
        <v>12</v>
      </c>
      <c r="BM8" s="5"/>
      <c r="BN8" s="5"/>
      <c r="BO8" s="5" t="s">
        <v>3727</v>
      </c>
      <c r="BP8" s="5" t="s">
        <v>3728</v>
      </c>
      <c r="BQ8" s="5" t="s">
        <v>3729</v>
      </c>
      <c r="BR8" s="5" t="s">
        <v>3730</v>
      </c>
      <c r="BS8" s="5"/>
      <c r="BU8" s="5">
        <v>12</v>
      </c>
      <c r="BV8" s="5"/>
      <c r="BW8" s="5"/>
      <c r="BX8" s="5"/>
      <c r="BY8" s="5"/>
      <c r="BZ8" s="5"/>
      <c r="CA8" s="5"/>
      <c r="CB8" s="5"/>
      <c r="CD8" s="5">
        <v>12</v>
      </c>
      <c r="CE8" s="5"/>
      <c r="CF8" s="5" t="s">
        <v>89</v>
      </c>
      <c r="CG8" s="5" t="s">
        <v>3731</v>
      </c>
      <c r="CH8" s="5"/>
      <c r="CI8" s="5"/>
      <c r="CJ8" s="5" t="s">
        <v>3732</v>
      </c>
      <c r="CK8" s="5" t="s">
        <v>3733</v>
      </c>
      <c r="CM8" s="5">
        <v>12</v>
      </c>
      <c r="CN8" s="5"/>
      <c r="CO8" s="5"/>
      <c r="CP8" s="5"/>
      <c r="CQ8" s="5" t="s">
        <v>3734</v>
      </c>
      <c r="CR8" s="5"/>
      <c r="CS8" s="5"/>
      <c r="CT8" s="5" t="s">
        <v>3735</v>
      </c>
      <c r="CV8" s="5">
        <v>12</v>
      </c>
      <c r="CW8" s="5"/>
      <c r="CX8" s="5"/>
      <c r="CY8" s="5"/>
      <c r="CZ8" s="5"/>
      <c r="DA8" s="5"/>
      <c r="DB8" s="5"/>
      <c r="DC8" s="5"/>
    </row>
    <row r="9" spans="1:107" x14ac:dyDescent="0.35">
      <c r="A9" s="2"/>
      <c r="B9" s="5"/>
      <c r="C9" s="5"/>
      <c r="D9" s="5"/>
      <c r="E9" s="5"/>
      <c r="F9" s="5"/>
      <c r="G9" s="5"/>
      <c r="H9" s="5"/>
      <c r="J9" s="2"/>
      <c r="K9" s="5"/>
      <c r="L9" s="5"/>
      <c r="M9" s="5"/>
      <c r="N9" s="5"/>
      <c r="O9" s="5"/>
      <c r="P9" s="5" t="s">
        <v>3736</v>
      </c>
      <c r="Q9" s="5"/>
      <c r="S9" s="2"/>
      <c r="T9" s="5"/>
      <c r="U9" s="5"/>
      <c r="V9" s="5"/>
      <c r="W9" s="5"/>
      <c r="X9" s="5"/>
      <c r="Y9" s="5"/>
      <c r="Z9" s="7" t="s">
        <v>3737</v>
      </c>
      <c r="AB9" s="2"/>
      <c r="AC9" s="5"/>
      <c r="AD9" s="5"/>
      <c r="AE9" s="5"/>
      <c r="AF9" s="5"/>
      <c r="AG9" s="5"/>
      <c r="AH9" s="5"/>
      <c r="AI9" s="5" t="s">
        <v>3738</v>
      </c>
      <c r="AK9" s="2"/>
      <c r="AL9" s="5"/>
      <c r="AM9" s="5" t="s">
        <v>3739</v>
      </c>
      <c r="AN9" s="5" t="s">
        <v>3740</v>
      </c>
      <c r="AO9" s="5" t="s">
        <v>3741</v>
      </c>
      <c r="AP9" s="5" t="s">
        <v>3742</v>
      </c>
      <c r="AQ9" s="5" t="s">
        <v>784</v>
      </c>
      <c r="AR9" s="5"/>
      <c r="AT9" s="5"/>
      <c r="AU9" s="5"/>
      <c r="AV9" s="5"/>
      <c r="AW9" s="5"/>
      <c r="AX9" s="5"/>
      <c r="AY9" s="5"/>
      <c r="AZ9" s="5" t="s">
        <v>3743</v>
      </c>
      <c r="BA9" s="5" t="s">
        <v>3744</v>
      </c>
      <c r="BC9" s="5"/>
      <c r="BD9" s="5"/>
      <c r="BE9" s="5"/>
      <c r="BF9" s="5"/>
      <c r="BG9" s="5"/>
      <c r="BH9" s="5"/>
      <c r="BI9" s="5"/>
      <c r="BJ9" s="5"/>
      <c r="BL9" s="5"/>
      <c r="BM9" s="5"/>
      <c r="BN9" s="5"/>
      <c r="BO9" s="5" t="s">
        <v>3745</v>
      </c>
      <c r="BP9" s="5"/>
      <c r="BQ9" s="5" t="s">
        <v>3745</v>
      </c>
      <c r="BR9" s="5" t="s">
        <v>3746</v>
      </c>
      <c r="BS9" s="5" t="s">
        <v>3747</v>
      </c>
      <c r="BU9" s="5"/>
      <c r="BV9" s="5"/>
      <c r="BW9" s="5"/>
      <c r="BX9" s="5"/>
      <c r="BY9" s="5"/>
      <c r="BZ9" s="5"/>
      <c r="CA9" s="5"/>
      <c r="CB9" s="5"/>
      <c r="CD9" s="5"/>
      <c r="CE9" s="5" t="s">
        <v>3748</v>
      </c>
      <c r="CF9" s="5"/>
      <c r="CG9" s="5" t="s">
        <v>1533</v>
      </c>
      <c r="CH9" s="5"/>
      <c r="CI9" s="5" t="s">
        <v>3749</v>
      </c>
      <c r="CJ9" s="5"/>
      <c r="CK9" s="5" t="s">
        <v>1810</v>
      </c>
      <c r="CM9" s="5"/>
      <c r="CN9" s="5"/>
      <c r="CO9" s="5"/>
      <c r="CP9" s="5"/>
      <c r="CQ9" s="5" t="s">
        <v>1954</v>
      </c>
      <c r="CR9" s="5"/>
      <c r="CS9" s="5"/>
      <c r="CT9" s="5" t="s">
        <v>3750</v>
      </c>
      <c r="CV9" s="5"/>
      <c r="CW9" s="5"/>
      <c r="CX9" s="5"/>
      <c r="CY9" s="5"/>
      <c r="CZ9" s="5"/>
      <c r="DA9" s="5"/>
      <c r="DB9" s="5"/>
      <c r="DC9" s="5"/>
    </row>
    <row r="10" spans="1:107" x14ac:dyDescent="0.35">
      <c r="A10" s="3">
        <v>14</v>
      </c>
      <c r="B10" s="4"/>
      <c r="C10" s="4"/>
      <c r="D10" s="4"/>
      <c r="E10" s="4"/>
      <c r="F10" s="4"/>
      <c r="G10" s="4"/>
      <c r="H10" s="4"/>
      <c r="J10" s="3">
        <v>14</v>
      </c>
      <c r="K10" s="4"/>
      <c r="L10" s="4"/>
      <c r="M10" s="4"/>
      <c r="N10" s="4" t="s">
        <v>3751</v>
      </c>
      <c r="O10" s="4"/>
      <c r="P10" s="4" t="s">
        <v>3752</v>
      </c>
      <c r="Q10" s="4"/>
      <c r="S10" s="3">
        <v>14</v>
      </c>
      <c r="T10" s="4"/>
      <c r="U10" s="4"/>
      <c r="V10" s="4"/>
      <c r="W10" s="4" t="s">
        <v>3753</v>
      </c>
      <c r="X10" s="4" t="s">
        <v>3754</v>
      </c>
      <c r="Y10" s="4"/>
      <c r="Z10" s="5" t="s">
        <v>3755</v>
      </c>
      <c r="AB10" s="3">
        <v>14</v>
      </c>
      <c r="AC10" s="4"/>
      <c r="AD10" s="4"/>
      <c r="AE10" s="4"/>
      <c r="AF10" s="4"/>
      <c r="AG10" s="4"/>
      <c r="AH10" s="4"/>
      <c r="AI10" s="4" t="s">
        <v>3756</v>
      </c>
      <c r="AK10" s="3">
        <v>14</v>
      </c>
      <c r="AL10" s="4"/>
      <c r="AM10" s="4"/>
      <c r="AN10" s="4" t="s">
        <v>3757</v>
      </c>
      <c r="AO10" s="4" t="s">
        <v>3758</v>
      </c>
      <c r="AP10" s="4" t="s">
        <v>3759</v>
      </c>
      <c r="AQ10" s="4" t="s">
        <v>430</v>
      </c>
      <c r="AR10" s="4" t="s">
        <v>1849</v>
      </c>
      <c r="AT10" s="4">
        <v>14</v>
      </c>
      <c r="AU10" s="4"/>
      <c r="AV10" s="4"/>
      <c r="AW10" s="4"/>
      <c r="AX10" s="4"/>
      <c r="AY10" s="4"/>
      <c r="AZ10" s="4" t="s">
        <v>652</v>
      </c>
      <c r="BA10" s="4" t="s">
        <v>1825</v>
      </c>
      <c r="BC10" s="4">
        <v>14</v>
      </c>
      <c r="BD10" s="4"/>
      <c r="BE10" s="4"/>
      <c r="BF10" s="4"/>
      <c r="BG10" s="4"/>
      <c r="BH10" s="4"/>
      <c r="BI10" s="4"/>
      <c r="BJ10" s="4"/>
      <c r="BL10" s="4">
        <v>14</v>
      </c>
      <c r="BM10" s="4"/>
      <c r="BN10" s="4"/>
      <c r="BO10" s="4" t="s">
        <v>1929</v>
      </c>
      <c r="BP10" s="4"/>
      <c r="BQ10" s="4" t="s">
        <v>3760</v>
      </c>
      <c r="BR10" s="4" t="s">
        <v>3761</v>
      </c>
      <c r="BS10" s="4" t="s">
        <v>2105</v>
      </c>
      <c r="BU10" s="4">
        <v>14</v>
      </c>
      <c r="BV10" s="4"/>
      <c r="BW10" s="4"/>
      <c r="BX10" s="4"/>
      <c r="BY10" s="4"/>
      <c r="BZ10" s="4"/>
      <c r="CA10" s="4"/>
      <c r="CB10" s="4"/>
      <c r="CD10" s="4">
        <v>14</v>
      </c>
      <c r="CE10" s="4" t="s">
        <v>3762</v>
      </c>
      <c r="CF10" s="4"/>
      <c r="CG10" s="4" t="s">
        <v>3763</v>
      </c>
      <c r="CH10" s="4" t="s">
        <v>3764</v>
      </c>
      <c r="CI10" s="4" t="s">
        <v>3765</v>
      </c>
      <c r="CJ10" s="4" t="s">
        <v>3766</v>
      </c>
      <c r="CK10" s="4" t="s">
        <v>1956</v>
      </c>
      <c r="CM10" s="4">
        <v>14</v>
      </c>
      <c r="CN10" s="4"/>
      <c r="CO10" s="4"/>
      <c r="CP10" s="4"/>
      <c r="CQ10" s="4"/>
      <c r="CR10" s="4" t="s">
        <v>3767</v>
      </c>
      <c r="CS10" s="4"/>
      <c r="CT10" s="4"/>
      <c r="CV10" s="4">
        <v>14</v>
      </c>
      <c r="CW10" s="4"/>
      <c r="CX10" s="4"/>
      <c r="CY10" s="4"/>
      <c r="CZ10" s="4"/>
      <c r="DA10" s="4"/>
      <c r="DB10" s="4" t="s">
        <v>3768</v>
      </c>
      <c r="DC10" s="4" t="s">
        <v>3769</v>
      </c>
    </row>
    <row r="11" spans="1:107" x14ac:dyDescent="0.35">
      <c r="A11" s="6"/>
      <c r="B11" s="7"/>
      <c r="C11" s="7"/>
      <c r="D11" s="7"/>
      <c r="E11" s="7"/>
      <c r="F11" s="7"/>
      <c r="G11" s="7"/>
      <c r="H11" s="7" t="s">
        <v>2205</v>
      </c>
      <c r="J11" s="6"/>
      <c r="K11" s="7"/>
      <c r="L11" s="7"/>
      <c r="M11" s="7"/>
      <c r="N11" s="7" t="s">
        <v>3770</v>
      </c>
      <c r="O11" s="7" t="s">
        <v>3771</v>
      </c>
      <c r="P11" s="7" t="s">
        <v>3772</v>
      </c>
      <c r="Q11" s="7" t="s">
        <v>836</v>
      </c>
      <c r="S11" s="6"/>
      <c r="T11" s="7"/>
      <c r="U11" s="7"/>
      <c r="V11" s="7"/>
      <c r="W11" s="7" t="s">
        <v>146</v>
      </c>
      <c r="X11" s="7" t="s">
        <v>3773</v>
      </c>
      <c r="Y11" s="7" t="s">
        <v>3774</v>
      </c>
      <c r="Z11" s="7"/>
      <c r="AB11" s="6"/>
      <c r="AC11" s="7"/>
      <c r="AD11" s="7"/>
      <c r="AE11" s="7"/>
      <c r="AF11" s="7"/>
      <c r="AG11" s="7"/>
      <c r="AH11" s="7"/>
      <c r="AI11" s="7" t="s">
        <v>3775</v>
      </c>
      <c r="AK11" s="6"/>
      <c r="AL11" s="7"/>
      <c r="AM11" s="7"/>
      <c r="AN11" s="7"/>
      <c r="AO11" s="7" t="s">
        <v>3776</v>
      </c>
      <c r="AP11" s="7" t="s">
        <v>3720</v>
      </c>
      <c r="AQ11" s="7"/>
      <c r="AR11" s="7" t="s">
        <v>1212</v>
      </c>
      <c r="AT11" s="7"/>
      <c r="AU11" s="7"/>
      <c r="AV11" s="7"/>
      <c r="AW11" s="7"/>
      <c r="AX11" s="7"/>
      <c r="AY11" s="7"/>
      <c r="AZ11" s="7"/>
      <c r="BA11" s="7"/>
      <c r="BC11" s="7"/>
      <c r="BD11" s="7"/>
      <c r="BE11" s="7"/>
      <c r="BF11" s="7"/>
      <c r="BG11" s="7"/>
      <c r="BH11" s="7"/>
      <c r="BI11" s="7"/>
      <c r="BJ11" s="7" t="s">
        <v>3777</v>
      </c>
      <c r="BL11" s="7"/>
      <c r="BM11" s="7"/>
      <c r="BN11" s="7"/>
      <c r="BO11" s="7"/>
      <c r="BP11" s="7" t="s">
        <v>3778</v>
      </c>
      <c r="BQ11" s="7" t="s">
        <v>3779</v>
      </c>
      <c r="BR11" s="7"/>
      <c r="BS11" s="7" t="s">
        <v>3747</v>
      </c>
      <c r="BU11" s="7"/>
      <c r="BV11" s="7"/>
      <c r="BW11" s="7"/>
      <c r="BX11" s="7"/>
      <c r="BY11" s="7"/>
      <c r="BZ11" s="7"/>
      <c r="CA11" s="7"/>
      <c r="CB11" s="7" t="s">
        <v>3780</v>
      </c>
      <c r="CD11" s="7"/>
      <c r="CE11" s="7" t="s">
        <v>3781</v>
      </c>
      <c r="CF11" s="7" t="s">
        <v>3782</v>
      </c>
      <c r="CG11" s="7" t="s">
        <v>3783</v>
      </c>
      <c r="CH11" s="7" t="s">
        <v>38</v>
      </c>
      <c r="CI11" s="7" t="s">
        <v>3784</v>
      </c>
      <c r="CJ11" s="7"/>
      <c r="CK11" s="7"/>
      <c r="CM11" s="7"/>
      <c r="CN11" s="7"/>
      <c r="CO11" s="7"/>
      <c r="CP11" s="7"/>
      <c r="CQ11" s="7"/>
      <c r="CR11" s="7" t="s">
        <v>3785</v>
      </c>
      <c r="CS11" s="7" t="s">
        <v>38</v>
      </c>
      <c r="CT11" s="7" t="s">
        <v>3786</v>
      </c>
      <c r="CV11" s="7"/>
      <c r="CW11" s="7"/>
      <c r="CX11" s="7"/>
      <c r="CY11" s="7"/>
      <c r="CZ11" s="7"/>
      <c r="DA11" s="7"/>
      <c r="DB11" s="7" t="s">
        <v>3787</v>
      </c>
      <c r="DC11" s="7" t="s">
        <v>3112</v>
      </c>
    </row>
    <row r="12" spans="1:107" x14ac:dyDescent="0.35">
      <c r="A12" s="2">
        <v>16</v>
      </c>
      <c r="B12" s="5"/>
      <c r="C12" s="5"/>
      <c r="D12" s="5"/>
      <c r="E12" s="5"/>
      <c r="F12" s="5"/>
      <c r="G12" s="5"/>
      <c r="H12" s="5" t="s">
        <v>3788</v>
      </c>
      <c r="J12" s="2">
        <v>16</v>
      </c>
      <c r="K12" s="5"/>
      <c r="L12" s="5"/>
      <c r="M12" s="5"/>
      <c r="N12" s="5" t="s">
        <v>566</v>
      </c>
      <c r="O12" s="5" t="s">
        <v>3789</v>
      </c>
      <c r="P12" s="5" t="s">
        <v>2333</v>
      </c>
      <c r="Q12" s="5" t="s">
        <v>3790</v>
      </c>
      <c r="S12" s="2">
        <v>16</v>
      </c>
      <c r="T12" s="5"/>
      <c r="U12" s="5"/>
      <c r="V12" s="5"/>
      <c r="W12" s="5"/>
      <c r="X12" s="5" t="s">
        <v>3791</v>
      </c>
      <c r="Y12" s="5" t="s">
        <v>3792</v>
      </c>
      <c r="Z12" s="5" t="s">
        <v>3793</v>
      </c>
      <c r="AB12" s="2">
        <v>16</v>
      </c>
      <c r="AC12" s="5"/>
      <c r="AD12" s="5"/>
      <c r="AE12" s="5"/>
      <c r="AF12" s="5"/>
      <c r="AG12" s="5"/>
      <c r="AH12" s="5"/>
      <c r="AI12" s="5" t="s">
        <v>3794</v>
      </c>
      <c r="AK12" s="2">
        <v>16</v>
      </c>
      <c r="AL12" s="5"/>
      <c r="AM12" s="5"/>
      <c r="AN12" s="5" t="s">
        <v>3776</v>
      </c>
      <c r="AO12" s="5" t="s">
        <v>3795</v>
      </c>
      <c r="AP12" s="5" t="s">
        <v>38</v>
      </c>
      <c r="AQ12" s="5" t="s">
        <v>3796</v>
      </c>
      <c r="AR12" s="5"/>
      <c r="AT12" s="5">
        <v>16</v>
      </c>
      <c r="AU12" s="5"/>
      <c r="AV12" s="5"/>
      <c r="AW12" s="5"/>
      <c r="AX12" s="5"/>
      <c r="AY12" s="5" t="s">
        <v>3797</v>
      </c>
      <c r="AZ12" s="5" t="s">
        <v>38</v>
      </c>
      <c r="BA12" s="5"/>
      <c r="BC12" s="5">
        <v>16</v>
      </c>
      <c r="BD12" s="5"/>
      <c r="BE12" s="5"/>
      <c r="BF12" s="5"/>
      <c r="BG12" s="5"/>
      <c r="BH12" s="5"/>
      <c r="BI12" s="5"/>
      <c r="BJ12" s="5" t="s">
        <v>102</v>
      </c>
      <c r="BL12" s="5">
        <v>16</v>
      </c>
      <c r="BM12" s="5"/>
      <c r="BN12" s="5"/>
      <c r="BO12" s="5" t="s">
        <v>2205</v>
      </c>
      <c r="BP12" s="5" t="s">
        <v>3798</v>
      </c>
      <c r="BQ12" s="5" t="s">
        <v>3799</v>
      </c>
      <c r="BR12" s="5"/>
      <c r="BS12" s="5" t="s">
        <v>596</v>
      </c>
      <c r="BU12" s="5">
        <v>16</v>
      </c>
      <c r="BV12" s="5"/>
      <c r="BW12" s="5"/>
      <c r="BX12" s="5"/>
      <c r="BY12" s="5"/>
      <c r="BZ12" s="5"/>
      <c r="CA12" s="5" t="s">
        <v>3800</v>
      </c>
      <c r="CB12" s="5" t="s">
        <v>3801</v>
      </c>
      <c r="CD12" s="5">
        <v>16</v>
      </c>
      <c r="CE12" s="5" t="s">
        <v>3802</v>
      </c>
      <c r="CF12" s="5" t="s">
        <v>3803</v>
      </c>
      <c r="CG12" s="5" t="s">
        <v>3804</v>
      </c>
      <c r="CH12" s="5" t="s">
        <v>3803</v>
      </c>
      <c r="CI12" s="5"/>
      <c r="CJ12" s="5"/>
      <c r="CK12" s="5"/>
      <c r="CM12" s="5">
        <v>16</v>
      </c>
      <c r="CN12" s="5"/>
      <c r="CO12" s="5"/>
      <c r="CP12" s="5"/>
      <c r="CQ12" s="5" t="s">
        <v>3715</v>
      </c>
      <c r="CR12" s="5"/>
      <c r="CS12" s="5"/>
      <c r="CT12" s="5" t="s">
        <v>3805</v>
      </c>
      <c r="CV12" s="5">
        <v>16</v>
      </c>
      <c r="CW12" s="5"/>
      <c r="CX12" s="5"/>
      <c r="CY12" s="5"/>
      <c r="CZ12" s="5"/>
      <c r="DA12" s="5"/>
      <c r="DB12" s="5"/>
      <c r="DC12" s="5" t="s">
        <v>3806</v>
      </c>
    </row>
    <row r="13" spans="1:107" x14ac:dyDescent="0.35">
      <c r="A13" s="2"/>
      <c r="B13" s="5"/>
      <c r="C13" s="5"/>
      <c r="D13" s="5"/>
      <c r="E13" s="5"/>
      <c r="F13" s="5"/>
      <c r="G13" s="5"/>
      <c r="H13" s="5" t="s">
        <v>3807</v>
      </c>
      <c r="J13" s="2"/>
      <c r="K13" s="5"/>
      <c r="L13" s="5"/>
      <c r="M13" s="5"/>
      <c r="N13" s="5" t="s">
        <v>39</v>
      </c>
      <c r="O13" s="5" t="s">
        <v>38</v>
      </c>
      <c r="P13" s="5"/>
      <c r="Q13" s="5" t="s">
        <v>2248</v>
      </c>
      <c r="S13" s="2"/>
      <c r="T13" s="5"/>
      <c r="U13" s="5"/>
      <c r="V13" s="5"/>
      <c r="W13" s="5" t="s">
        <v>38</v>
      </c>
      <c r="X13" s="5" t="s">
        <v>3699</v>
      </c>
      <c r="Y13" s="5" t="s">
        <v>38</v>
      </c>
      <c r="Z13" s="5" t="s">
        <v>1956</v>
      </c>
      <c r="AB13" s="2"/>
      <c r="AC13" s="5"/>
      <c r="AD13" s="5"/>
      <c r="AE13" s="5"/>
      <c r="AF13" s="5"/>
      <c r="AG13" s="5"/>
      <c r="AH13" s="5"/>
      <c r="AI13" s="5" t="s">
        <v>3808</v>
      </c>
      <c r="AK13" s="2"/>
      <c r="AL13" s="5"/>
      <c r="AM13" s="5"/>
      <c r="AN13" s="5" t="s">
        <v>3809</v>
      </c>
      <c r="AO13" s="5"/>
      <c r="AP13" s="5" t="s">
        <v>1395</v>
      </c>
      <c r="AQ13" s="5" t="s">
        <v>3810</v>
      </c>
      <c r="AR13" s="5"/>
      <c r="AT13" s="5"/>
      <c r="AU13" s="5"/>
      <c r="AV13" s="5"/>
      <c r="AW13" s="5"/>
      <c r="AX13" s="5"/>
      <c r="AY13" s="5" t="s">
        <v>3811</v>
      </c>
      <c r="AZ13" s="7" t="s">
        <v>3707</v>
      </c>
      <c r="BA13" s="5"/>
      <c r="BC13" s="5"/>
      <c r="BD13" s="5"/>
      <c r="BE13" s="5"/>
      <c r="BF13" s="5"/>
      <c r="BG13" s="5"/>
      <c r="BH13" s="5"/>
      <c r="BI13" s="5"/>
      <c r="BJ13" s="5" t="s">
        <v>3812</v>
      </c>
      <c r="BL13" s="5"/>
      <c r="BM13" s="5"/>
      <c r="BN13" s="5"/>
      <c r="BO13" s="5" t="s">
        <v>3813</v>
      </c>
      <c r="BP13" s="5" t="s">
        <v>3814</v>
      </c>
      <c r="BQ13" s="5"/>
      <c r="BR13" s="5" t="s">
        <v>3815</v>
      </c>
      <c r="BS13" s="5" t="s">
        <v>3816</v>
      </c>
      <c r="BU13" s="5"/>
      <c r="BV13" s="5"/>
      <c r="BW13" s="5"/>
      <c r="BX13" s="5"/>
      <c r="BY13" s="5"/>
      <c r="BZ13" s="5"/>
      <c r="CA13" s="5"/>
      <c r="CB13" s="5"/>
      <c r="CD13" s="5"/>
      <c r="CE13" s="5"/>
      <c r="CF13" s="5" t="s">
        <v>3817</v>
      </c>
      <c r="CG13" s="5" t="s">
        <v>102</v>
      </c>
      <c r="CH13" s="5" t="s">
        <v>3817</v>
      </c>
      <c r="CI13" s="5"/>
      <c r="CJ13" s="5"/>
      <c r="CK13" s="5" t="s">
        <v>3818</v>
      </c>
      <c r="CM13" s="5"/>
      <c r="CN13" s="5"/>
      <c r="CO13" s="5"/>
      <c r="CP13" s="5"/>
      <c r="CQ13" s="5"/>
      <c r="CR13" s="5" t="s">
        <v>201</v>
      </c>
      <c r="CS13" s="5" t="s">
        <v>3409</v>
      </c>
      <c r="CT13" s="5"/>
      <c r="CV13" s="5"/>
      <c r="CW13" s="5"/>
      <c r="CX13" s="5"/>
      <c r="CY13" s="5"/>
      <c r="CZ13" s="5"/>
      <c r="DA13" s="5"/>
      <c r="DB13" s="5" t="s">
        <v>177</v>
      </c>
      <c r="DC13" s="5"/>
    </row>
    <row r="14" spans="1:107" x14ac:dyDescent="0.35">
      <c r="A14" s="3">
        <v>18</v>
      </c>
      <c r="B14" s="4"/>
      <c r="C14" s="4"/>
      <c r="D14" s="4"/>
      <c r="E14" s="4"/>
      <c r="F14" s="4"/>
      <c r="G14" s="4"/>
      <c r="H14" s="4" t="s">
        <v>3819</v>
      </c>
      <c r="J14" s="3">
        <v>18</v>
      </c>
      <c r="K14" s="4"/>
      <c r="L14" s="4"/>
      <c r="M14" s="4" t="s">
        <v>223</v>
      </c>
      <c r="N14" s="4" t="s">
        <v>1017</v>
      </c>
      <c r="O14" s="4" t="s">
        <v>3820</v>
      </c>
      <c r="P14" s="4"/>
      <c r="Q14" s="4"/>
      <c r="S14" s="3">
        <v>18</v>
      </c>
      <c r="T14" s="4"/>
      <c r="U14" s="4"/>
      <c r="V14" s="4"/>
      <c r="W14" s="4"/>
      <c r="X14" s="4" t="s">
        <v>514</v>
      </c>
      <c r="Y14" s="4"/>
      <c r="Z14" s="4" t="s">
        <v>1833</v>
      </c>
      <c r="AB14" s="3">
        <v>18</v>
      </c>
      <c r="AC14" s="4"/>
      <c r="AD14" s="4"/>
      <c r="AE14" s="4"/>
      <c r="AF14" s="4"/>
      <c r="AG14" s="4"/>
      <c r="AH14" s="4"/>
      <c r="AI14" s="4" t="s">
        <v>3821</v>
      </c>
      <c r="AK14" s="3">
        <v>18</v>
      </c>
      <c r="AL14" s="4"/>
      <c r="AM14" s="4"/>
      <c r="AN14" s="4" t="s">
        <v>3741</v>
      </c>
      <c r="AO14" s="4" t="s">
        <v>3822</v>
      </c>
      <c r="AP14" s="4"/>
      <c r="AQ14" s="4"/>
      <c r="AR14" s="4" t="s">
        <v>3823</v>
      </c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/>
      <c r="BE14" s="4"/>
      <c r="BF14" s="4"/>
      <c r="BG14" s="4"/>
      <c r="BH14" s="4"/>
      <c r="BI14" s="4"/>
      <c r="BJ14" s="4"/>
      <c r="BL14" s="4">
        <v>18</v>
      </c>
      <c r="BM14" s="4"/>
      <c r="BN14" s="4"/>
      <c r="BO14" s="4" t="s">
        <v>2392</v>
      </c>
      <c r="BP14" s="4" t="s">
        <v>3824</v>
      </c>
      <c r="BQ14" s="4" t="s">
        <v>3825</v>
      </c>
      <c r="BR14" s="4" t="s">
        <v>3826</v>
      </c>
      <c r="BS14" s="4" t="s">
        <v>3827</v>
      </c>
      <c r="BU14" s="4">
        <v>18</v>
      </c>
      <c r="BV14" s="4"/>
      <c r="BW14" s="4"/>
      <c r="BX14" s="4"/>
      <c r="BY14" s="4"/>
      <c r="BZ14" s="4"/>
      <c r="CA14" s="4" t="s">
        <v>3828</v>
      </c>
      <c r="CB14" s="4"/>
      <c r="CD14" s="4">
        <v>18</v>
      </c>
      <c r="CE14" s="4" t="s">
        <v>3829</v>
      </c>
      <c r="CF14" s="4"/>
      <c r="CG14" s="4" t="s">
        <v>223</v>
      </c>
      <c r="CH14" s="4" t="s">
        <v>3830</v>
      </c>
      <c r="CI14" s="4"/>
      <c r="CJ14" s="4"/>
      <c r="CK14" s="4"/>
      <c r="CM14" s="4">
        <v>18</v>
      </c>
      <c r="CN14" s="4"/>
      <c r="CO14" s="4"/>
      <c r="CP14" s="4"/>
      <c r="CQ14" s="4"/>
      <c r="CR14" s="4" t="s">
        <v>3831</v>
      </c>
      <c r="CS14" s="4"/>
      <c r="CT14" s="4"/>
      <c r="CV14" s="4">
        <v>18</v>
      </c>
      <c r="CW14" s="4"/>
      <c r="CX14" s="4"/>
      <c r="CY14" s="4"/>
      <c r="CZ14" s="4"/>
      <c r="DA14" s="4"/>
      <c r="DB14" s="4" t="s">
        <v>3832</v>
      </c>
      <c r="DC14" s="4"/>
    </row>
    <row r="15" spans="1:107" x14ac:dyDescent="0.35">
      <c r="A15" s="6"/>
      <c r="B15" s="7"/>
      <c r="C15" s="7"/>
      <c r="D15" s="7"/>
      <c r="E15" s="7"/>
      <c r="F15" s="7"/>
      <c r="G15" s="7"/>
      <c r="H15" s="7" t="s">
        <v>102</v>
      </c>
      <c r="J15" s="6"/>
      <c r="K15" s="7"/>
      <c r="L15" s="7"/>
      <c r="M15" s="7"/>
      <c r="N15" s="7" t="s">
        <v>3833</v>
      </c>
      <c r="O15" s="7" t="s">
        <v>3834</v>
      </c>
      <c r="P15" s="7"/>
      <c r="Q15" s="7"/>
      <c r="S15" s="6"/>
      <c r="T15" s="7"/>
      <c r="U15" s="7"/>
      <c r="V15" s="7"/>
      <c r="W15" s="7"/>
      <c r="X15" s="7" t="s">
        <v>308</v>
      </c>
      <c r="Y15" s="7"/>
      <c r="Z15" s="7"/>
      <c r="AB15" s="6"/>
      <c r="AC15" s="7"/>
      <c r="AD15" s="7"/>
      <c r="AE15" s="7"/>
      <c r="AF15" s="7"/>
      <c r="AG15" s="7"/>
      <c r="AH15" s="7"/>
      <c r="AI15" s="7"/>
      <c r="AK15" s="6"/>
      <c r="AL15" s="7"/>
      <c r="AM15" s="7"/>
      <c r="AN15" s="7"/>
      <c r="AO15" s="7" t="s">
        <v>3835</v>
      </c>
      <c r="AP15" s="7"/>
      <c r="AQ15" s="7"/>
      <c r="AR15" s="7" t="s">
        <v>3836</v>
      </c>
      <c r="AT15" s="7"/>
      <c r="AU15" s="7"/>
      <c r="AV15" s="7"/>
      <c r="AW15" s="7"/>
      <c r="AX15" s="7"/>
      <c r="AY15" s="7" t="s">
        <v>1972</v>
      </c>
      <c r="AZ15" s="7"/>
      <c r="BA15" s="7" t="s">
        <v>3837</v>
      </c>
      <c r="BC15" s="7"/>
      <c r="BD15" s="7"/>
      <c r="BE15" s="7"/>
      <c r="BF15" s="7"/>
      <c r="BG15" s="7"/>
      <c r="BH15" s="7"/>
      <c r="BI15" s="7"/>
      <c r="BJ15" s="7"/>
      <c r="BL15" s="7"/>
      <c r="BM15" s="7"/>
      <c r="BN15" s="7"/>
      <c r="BO15" s="7" t="s">
        <v>3838</v>
      </c>
      <c r="BP15" s="7" t="s">
        <v>3839</v>
      </c>
      <c r="BQ15" s="7" t="s">
        <v>3840</v>
      </c>
      <c r="BR15" s="7" t="s">
        <v>3841</v>
      </c>
      <c r="BS15" s="7"/>
      <c r="BU15" s="7"/>
      <c r="BV15" s="7"/>
      <c r="BW15" s="7"/>
      <c r="BX15" s="7"/>
      <c r="BY15" s="7"/>
      <c r="BZ15" s="7"/>
      <c r="CA15" s="7" t="s">
        <v>1285</v>
      </c>
      <c r="CB15" s="7"/>
      <c r="CD15" s="7"/>
      <c r="CE15" s="7" t="s">
        <v>3842</v>
      </c>
      <c r="CF15" s="7"/>
      <c r="CG15" s="7"/>
      <c r="CH15" s="7" t="s">
        <v>3843</v>
      </c>
      <c r="CI15" s="7" t="s">
        <v>3844</v>
      </c>
      <c r="CJ15" s="7"/>
      <c r="CK15" s="7" t="s">
        <v>2368</v>
      </c>
      <c r="CM15" s="7"/>
      <c r="CN15" s="7"/>
      <c r="CO15" s="7"/>
      <c r="CP15" s="7"/>
      <c r="CQ15" s="7" t="s">
        <v>1176</v>
      </c>
      <c r="CR15" s="7" t="s">
        <v>3845</v>
      </c>
      <c r="CS15" s="7"/>
      <c r="CT15" s="7"/>
      <c r="CV15" s="7"/>
      <c r="CW15" s="7"/>
      <c r="CX15" s="7"/>
      <c r="CY15" s="7"/>
      <c r="CZ15" s="7"/>
      <c r="DA15" s="7"/>
      <c r="DB15" s="7"/>
      <c r="DC15" s="7"/>
    </row>
    <row r="16" spans="1:107" x14ac:dyDescent="0.35">
      <c r="A16" s="2">
        <v>20</v>
      </c>
      <c r="B16" s="5"/>
      <c r="C16" s="5"/>
      <c r="D16" s="5"/>
      <c r="E16" s="5"/>
      <c r="F16" s="5"/>
      <c r="G16" s="5"/>
      <c r="H16" s="5"/>
      <c r="J16" s="2">
        <v>20</v>
      </c>
      <c r="K16" s="5"/>
      <c r="L16" s="5"/>
      <c r="M16" s="5"/>
      <c r="N16" s="5"/>
      <c r="O16" s="5" t="s">
        <v>3846</v>
      </c>
      <c r="P16" s="5"/>
      <c r="Q16" s="5"/>
      <c r="S16" s="2">
        <v>20</v>
      </c>
      <c r="T16" s="5"/>
      <c r="U16" s="5"/>
      <c r="V16" s="5"/>
      <c r="W16" s="5"/>
      <c r="X16" s="5"/>
      <c r="Y16" s="5" t="s">
        <v>3847</v>
      </c>
      <c r="Z16" s="5"/>
      <c r="AB16" s="2">
        <v>20</v>
      </c>
      <c r="AC16" s="5"/>
      <c r="AD16" s="5"/>
      <c r="AE16" s="5"/>
      <c r="AF16" s="5"/>
      <c r="AG16" s="5"/>
      <c r="AH16" s="5"/>
      <c r="AI16" s="5"/>
      <c r="AK16" s="2">
        <v>20</v>
      </c>
      <c r="AL16" s="5"/>
      <c r="AM16" s="5"/>
      <c r="AN16" s="5" t="s">
        <v>3848</v>
      </c>
      <c r="AO16" s="5" t="s">
        <v>3849</v>
      </c>
      <c r="AP16" s="5" t="s">
        <v>1942</v>
      </c>
      <c r="AQ16" s="5" t="s">
        <v>3850</v>
      </c>
      <c r="AR16" s="5" t="s">
        <v>3851</v>
      </c>
      <c r="AT16" s="5">
        <v>20</v>
      </c>
      <c r="AU16" s="5"/>
      <c r="AV16" s="5"/>
      <c r="AW16" s="5"/>
      <c r="AX16" s="5"/>
      <c r="AY16" s="5" t="s">
        <v>1462</v>
      </c>
      <c r="AZ16" s="5" t="s">
        <v>1462</v>
      </c>
      <c r="BA16" s="5" t="s">
        <v>3852</v>
      </c>
      <c r="BC16" s="5">
        <v>20</v>
      </c>
      <c r="BD16" s="5"/>
      <c r="BE16" s="5"/>
      <c r="BF16" s="5"/>
      <c r="BG16" s="5"/>
      <c r="BH16" s="5"/>
      <c r="BI16" s="5"/>
      <c r="BJ16" s="5"/>
      <c r="BL16" s="5">
        <v>20</v>
      </c>
      <c r="BM16" s="5"/>
      <c r="BN16" s="5"/>
      <c r="BO16" s="5" t="s">
        <v>3853</v>
      </c>
      <c r="BP16" s="5" t="s">
        <v>3854</v>
      </c>
      <c r="BQ16" s="5" t="s">
        <v>3855</v>
      </c>
      <c r="BR16" s="5" t="s">
        <v>3856</v>
      </c>
      <c r="BS16" s="5" t="s">
        <v>1018</v>
      </c>
      <c r="BU16" s="5">
        <v>20</v>
      </c>
      <c r="BV16" s="5"/>
      <c r="BW16" s="5"/>
      <c r="BX16" s="5"/>
      <c r="BY16" s="5"/>
      <c r="BZ16" s="5"/>
      <c r="CA16" s="5" t="s">
        <v>3857</v>
      </c>
      <c r="CB16" s="5"/>
      <c r="CD16" s="5">
        <v>20</v>
      </c>
      <c r="CE16" s="5" t="s">
        <v>3858</v>
      </c>
      <c r="CF16" s="5"/>
      <c r="CG16" s="5"/>
      <c r="CH16" s="5" t="s">
        <v>370</v>
      </c>
      <c r="CI16" s="5" t="s">
        <v>652</v>
      </c>
      <c r="CJ16" s="5" t="s">
        <v>3859</v>
      </c>
      <c r="CK16" s="5"/>
      <c r="CM16" s="5">
        <v>20</v>
      </c>
      <c r="CN16" s="5"/>
      <c r="CO16" s="5"/>
      <c r="CP16" s="5"/>
      <c r="CQ16" s="5" t="s">
        <v>3860</v>
      </c>
      <c r="CR16" s="5"/>
      <c r="CS16" s="5"/>
      <c r="CT16" s="5" t="s">
        <v>3861</v>
      </c>
      <c r="CV16" s="5">
        <v>20</v>
      </c>
      <c r="CW16" s="5"/>
      <c r="CX16" s="5"/>
      <c r="CY16" s="5"/>
      <c r="CZ16" s="5"/>
      <c r="DA16" s="5"/>
      <c r="DB16" s="5" t="s">
        <v>67</v>
      </c>
      <c r="DC16" s="5"/>
    </row>
    <row r="17" spans="1:107" x14ac:dyDescent="0.35">
      <c r="A17" s="6"/>
      <c r="B17" s="7"/>
      <c r="C17" s="7"/>
      <c r="D17" s="7"/>
      <c r="E17" s="7"/>
      <c r="F17" s="7"/>
      <c r="G17" s="7"/>
      <c r="H17" s="7"/>
      <c r="J17" s="6"/>
      <c r="K17" s="7"/>
      <c r="L17" s="7"/>
      <c r="M17" s="7"/>
      <c r="N17" s="7"/>
      <c r="O17" s="7" t="s">
        <v>3862</v>
      </c>
      <c r="P17" s="7"/>
      <c r="Q17" s="7"/>
      <c r="S17" s="6"/>
      <c r="T17" s="7"/>
      <c r="U17" s="7"/>
      <c r="V17" s="7"/>
      <c r="W17" s="7"/>
      <c r="X17" s="7"/>
      <c r="Y17" s="7" t="s">
        <v>2398</v>
      </c>
      <c r="Z17" s="7"/>
      <c r="AB17" s="6"/>
      <c r="AC17" s="7"/>
      <c r="AD17" s="7"/>
      <c r="AE17" s="7"/>
      <c r="AF17" s="7"/>
      <c r="AG17" s="7"/>
      <c r="AH17" s="7"/>
      <c r="AI17" s="7"/>
      <c r="AK17" s="6"/>
      <c r="AL17" s="7"/>
      <c r="AM17" s="7"/>
      <c r="AN17" s="7" t="s">
        <v>3863</v>
      </c>
      <c r="AO17" s="7" t="s">
        <v>3864</v>
      </c>
      <c r="AP17" s="7" t="s">
        <v>652</v>
      </c>
      <c r="AQ17" s="7"/>
      <c r="AR17" s="7" t="s">
        <v>1040</v>
      </c>
      <c r="AT17" s="7"/>
      <c r="AU17" s="7"/>
      <c r="AV17" s="7"/>
      <c r="AW17" s="7"/>
      <c r="AX17" s="7"/>
      <c r="AY17" s="7" t="s">
        <v>3865</v>
      </c>
      <c r="AZ17" s="7" t="s">
        <v>3865</v>
      </c>
      <c r="BA17" s="7" t="s">
        <v>3866</v>
      </c>
      <c r="BC17" s="7"/>
      <c r="BD17" s="7"/>
      <c r="BE17" s="7"/>
      <c r="BF17" s="7"/>
      <c r="BG17" s="7"/>
      <c r="BH17" s="7"/>
      <c r="BI17" s="7"/>
      <c r="BJ17" s="7"/>
      <c r="BL17" s="7"/>
      <c r="BM17" s="7"/>
      <c r="BN17" s="7"/>
      <c r="BO17" s="7" t="s">
        <v>3867</v>
      </c>
      <c r="BP17" s="7" t="s">
        <v>3868</v>
      </c>
      <c r="BQ17" s="7" t="s">
        <v>255</v>
      </c>
      <c r="BR17" s="7" t="s">
        <v>3869</v>
      </c>
      <c r="BS17" s="7"/>
      <c r="BU17" s="7"/>
      <c r="BV17" s="7"/>
      <c r="BW17" s="7"/>
      <c r="BX17" s="7"/>
      <c r="BY17" s="7"/>
      <c r="BZ17" s="7"/>
      <c r="CA17" s="7" t="s">
        <v>1956</v>
      </c>
      <c r="CB17" s="7"/>
      <c r="CD17" s="7"/>
      <c r="CE17" s="7"/>
      <c r="CF17" s="7"/>
      <c r="CG17" s="7"/>
      <c r="CH17" s="7"/>
      <c r="CI17" s="7" t="s">
        <v>3870</v>
      </c>
      <c r="CJ17" s="7"/>
      <c r="CK17" s="7"/>
      <c r="CM17" s="7"/>
      <c r="CN17" s="7"/>
      <c r="CO17" s="7"/>
      <c r="CP17" s="7"/>
      <c r="CQ17" s="7"/>
      <c r="CR17" s="7"/>
      <c r="CS17" s="7"/>
      <c r="CT17" s="7" t="s">
        <v>3871</v>
      </c>
      <c r="CV17" s="7"/>
      <c r="CW17" s="7"/>
      <c r="CX17" s="7"/>
      <c r="CY17" s="7"/>
      <c r="CZ17" s="7"/>
      <c r="DA17" s="7"/>
      <c r="DB17" s="7" t="s">
        <v>3806</v>
      </c>
      <c r="DC17" s="7"/>
    </row>
    <row r="19" spans="1:107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B20" s="2">
        <f>H3+1</f>
        <v>2</v>
      </c>
      <c r="C20" s="2">
        <f t="shared" ref="C20:H20" si="2">B20+1</f>
        <v>3</v>
      </c>
      <c r="D20" s="2">
        <f t="shared" si="2"/>
        <v>4</v>
      </c>
      <c r="E20" s="2">
        <f t="shared" si="2"/>
        <v>5</v>
      </c>
      <c r="F20" s="2">
        <f t="shared" si="2"/>
        <v>6</v>
      </c>
      <c r="G20" s="2">
        <f t="shared" si="2"/>
        <v>7</v>
      </c>
      <c r="H20" s="2">
        <f t="shared" si="2"/>
        <v>8</v>
      </c>
      <c r="K20" s="2">
        <f>Q3+1</f>
        <v>6</v>
      </c>
      <c r="L20" s="2">
        <f t="shared" ref="L20:Q20" si="3">K20+1</f>
        <v>7</v>
      </c>
      <c r="M20" s="2">
        <f t="shared" si="3"/>
        <v>8</v>
      </c>
      <c r="N20" s="2">
        <f t="shared" si="3"/>
        <v>9</v>
      </c>
      <c r="O20" s="2">
        <f t="shared" si="3"/>
        <v>10</v>
      </c>
      <c r="P20" s="2">
        <f t="shared" si="3"/>
        <v>11</v>
      </c>
      <c r="Q20" s="2">
        <f t="shared" si="3"/>
        <v>12</v>
      </c>
      <c r="T20" s="2">
        <f>Z3+1</f>
        <v>5</v>
      </c>
      <c r="U20" s="2">
        <f t="shared" ref="U20:Z20" si="4">T20+1</f>
        <v>6</v>
      </c>
      <c r="V20" s="2">
        <f t="shared" si="4"/>
        <v>7</v>
      </c>
      <c r="W20" s="2">
        <f t="shared" si="4"/>
        <v>8</v>
      </c>
      <c r="X20" s="2">
        <f t="shared" si="4"/>
        <v>9</v>
      </c>
      <c r="Y20" s="2">
        <f t="shared" si="4"/>
        <v>10</v>
      </c>
      <c r="Z20" s="2">
        <f t="shared" si="4"/>
        <v>11</v>
      </c>
      <c r="AC20" s="2">
        <f>AI3+1</f>
        <v>2</v>
      </c>
      <c r="AD20" s="2">
        <f t="shared" ref="AD20:AI20" si="5">AC20+1</f>
        <v>3</v>
      </c>
      <c r="AE20" s="2">
        <f t="shared" si="5"/>
        <v>4</v>
      </c>
      <c r="AF20" s="2">
        <f t="shared" si="5"/>
        <v>5</v>
      </c>
      <c r="AG20" s="2">
        <f t="shared" si="5"/>
        <v>6</v>
      </c>
      <c r="AH20" s="2">
        <f t="shared" si="5"/>
        <v>7</v>
      </c>
      <c r="AI20" s="2">
        <f t="shared" si="5"/>
        <v>8</v>
      </c>
      <c r="AL20" s="2">
        <f>AR3+1</f>
        <v>7</v>
      </c>
      <c r="AM20" s="2">
        <f t="shared" ref="AM20:AR20" si="6">AL20+1</f>
        <v>8</v>
      </c>
      <c r="AN20" s="2">
        <f t="shared" si="6"/>
        <v>9</v>
      </c>
      <c r="AO20" s="2">
        <f t="shared" si="6"/>
        <v>10</v>
      </c>
      <c r="AP20" s="2">
        <f t="shared" si="6"/>
        <v>11</v>
      </c>
      <c r="AQ20" s="2">
        <f t="shared" si="6"/>
        <v>12</v>
      </c>
      <c r="AR20" s="2">
        <f t="shared" si="6"/>
        <v>13</v>
      </c>
      <c r="AU20" s="2">
        <f>BA3+1</f>
        <v>4</v>
      </c>
      <c r="AV20" s="2">
        <f t="shared" ref="AV20:BA20" si="7">AU20+1</f>
        <v>5</v>
      </c>
      <c r="AW20" s="2">
        <f t="shared" si="7"/>
        <v>6</v>
      </c>
      <c r="AX20" s="2">
        <f t="shared" si="7"/>
        <v>7</v>
      </c>
      <c r="AY20" s="2">
        <f t="shared" si="7"/>
        <v>8</v>
      </c>
      <c r="AZ20" s="2">
        <f t="shared" si="7"/>
        <v>9</v>
      </c>
      <c r="BA20" s="2">
        <f t="shared" si="7"/>
        <v>10</v>
      </c>
      <c r="BD20" s="2">
        <f>BJ3+1</f>
        <v>2</v>
      </c>
      <c r="BE20" s="2">
        <f t="shared" ref="BE20:BJ20" si="8">BD20+1</f>
        <v>3</v>
      </c>
      <c r="BF20" s="2">
        <f t="shared" si="8"/>
        <v>4</v>
      </c>
      <c r="BG20" s="2">
        <f t="shared" si="8"/>
        <v>5</v>
      </c>
      <c r="BH20" s="2">
        <f t="shared" si="8"/>
        <v>6</v>
      </c>
      <c r="BI20" s="2">
        <f t="shared" si="8"/>
        <v>7</v>
      </c>
      <c r="BJ20" s="2">
        <f t="shared" si="8"/>
        <v>8</v>
      </c>
      <c r="BM20" s="2">
        <f>BS3+1</f>
        <v>6</v>
      </c>
      <c r="BN20" s="2">
        <f t="shared" ref="BN20:BS20" si="9">BM20+1</f>
        <v>7</v>
      </c>
      <c r="BO20" s="2">
        <f t="shared" si="9"/>
        <v>8</v>
      </c>
      <c r="BP20" s="2">
        <f t="shared" si="9"/>
        <v>9</v>
      </c>
      <c r="BQ20" s="2">
        <f t="shared" si="9"/>
        <v>10</v>
      </c>
      <c r="BR20" s="2">
        <f t="shared" si="9"/>
        <v>11</v>
      </c>
      <c r="BS20" s="2">
        <f t="shared" si="9"/>
        <v>12</v>
      </c>
      <c r="BV20" s="2">
        <f>CB3+1</f>
        <v>3</v>
      </c>
      <c r="BW20" s="2">
        <f t="shared" ref="BW20:CB20" si="10">BV20+1</f>
        <v>4</v>
      </c>
      <c r="BX20" s="2">
        <f t="shared" si="10"/>
        <v>5</v>
      </c>
      <c r="BY20" s="2">
        <f t="shared" si="10"/>
        <v>6</v>
      </c>
      <c r="BZ20" s="2">
        <f t="shared" si="10"/>
        <v>7</v>
      </c>
      <c r="CA20" s="2">
        <f t="shared" si="10"/>
        <v>8</v>
      </c>
      <c r="CB20" s="2">
        <f t="shared" si="10"/>
        <v>9</v>
      </c>
      <c r="CE20" s="2">
        <f>CK3+1</f>
        <v>8</v>
      </c>
      <c r="CF20" s="2">
        <f t="shared" ref="CF20:CK20" si="11">CE20+1</f>
        <v>9</v>
      </c>
      <c r="CG20" s="2">
        <f t="shared" si="11"/>
        <v>10</v>
      </c>
      <c r="CH20" s="2">
        <f t="shared" si="11"/>
        <v>11</v>
      </c>
      <c r="CI20" s="2">
        <f t="shared" si="11"/>
        <v>12</v>
      </c>
      <c r="CJ20" s="2">
        <f t="shared" si="11"/>
        <v>13</v>
      </c>
      <c r="CK20" s="2">
        <f t="shared" si="11"/>
        <v>14</v>
      </c>
      <c r="CN20" s="2">
        <f>CT3+1</f>
        <v>5</v>
      </c>
      <c r="CO20" s="2">
        <f t="shared" ref="CO20:CT20" si="12">CN20+1</f>
        <v>6</v>
      </c>
      <c r="CP20" s="2">
        <f t="shared" si="12"/>
        <v>7</v>
      </c>
      <c r="CQ20" s="2">
        <f t="shared" si="12"/>
        <v>8</v>
      </c>
      <c r="CR20" s="2">
        <f t="shared" si="12"/>
        <v>9</v>
      </c>
      <c r="CS20" s="2">
        <f t="shared" si="12"/>
        <v>10</v>
      </c>
      <c r="CT20" s="2">
        <f t="shared" si="12"/>
        <v>11</v>
      </c>
      <c r="CW20" s="2">
        <f>DC3+1</f>
        <v>3</v>
      </c>
      <c r="CX20" s="2">
        <f t="shared" ref="CX20:DC20" si="13">CW20+1</f>
        <v>4</v>
      </c>
      <c r="CY20" s="2">
        <f t="shared" si="13"/>
        <v>5</v>
      </c>
      <c r="CZ20" s="2">
        <f t="shared" si="13"/>
        <v>6</v>
      </c>
      <c r="DA20" s="2">
        <f t="shared" si="13"/>
        <v>7</v>
      </c>
      <c r="DB20" s="2">
        <f t="shared" si="13"/>
        <v>8</v>
      </c>
      <c r="DC20" s="2">
        <f t="shared" si="13"/>
        <v>9</v>
      </c>
    </row>
    <row r="21" spans="1:107" x14ac:dyDescent="0.35">
      <c r="A21" s="3">
        <v>8</v>
      </c>
      <c r="B21" s="4"/>
      <c r="C21" s="4"/>
      <c r="D21" s="4" t="s">
        <v>3872</v>
      </c>
      <c r="E21" s="4"/>
      <c r="F21" s="4"/>
      <c r="G21" s="4"/>
      <c r="H21" s="4"/>
      <c r="J21" s="3">
        <v>8</v>
      </c>
      <c r="K21" s="4" t="s">
        <v>3873</v>
      </c>
      <c r="L21" s="4" t="s">
        <v>3874</v>
      </c>
      <c r="M21" s="4" t="s">
        <v>3875</v>
      </c>
      <c r="N21" s="4" t="s">
        <v>3876</v>
      </c>
      <c r="O21" s="4" t="s">
        <v>3877</v>
      </c>
      <c r="P21" s="4" t="s">
        <v>3878</v>
      </c>
      <c r="Q21" s="4" t="s">
        <v>3879</v>
      </c>
      <c r="S21" s="3">
        <v>8</v>
      </c>
      <c r="T21" s="4"/>
      <c r="U21" s="4"/>
      <c r="V21" s="4"/>
      <c r="W21" s="4"/>
      <c r="X21" s="4"/>
      <c r="Y21" s="4"/>
      <c r="Z21" s="4"/>
      <c r="AB21" s="3">
        <v>8</v>
      </c>
      <c r="AC21" s="4" t="s">
        <v>1997</v>
      </c>
      <c r="AD21" s="4"/>
      <c r="AE21" s="4" t="s">
        <v>3880</v>
      </c>
      <c r="AF21" s="4"/>
      <c r="AG21" s="4"/>
      <c r="AH21" s="4" t="s">
        <v>3881</v>
      </c>
      <c r="AI21" s="3" t="s">
        <v>700</v>
      </c>
      <c r="AK21" s="3">
        <v>8</v>
      </c>
      <c r="AL21" s="4"/>
      <c r="AM21" s="3" t="s">
        <v>3882</v>
      </c>
      <c r="AN21" s="4"/>
      <c r="AO21" s="4"/>
      <c r="AP21" s="4"/>
      <c r="AQ21" s="4"/>
      <c r="AR21" s="4"/>
      <c r="AT21" s="4">
        <v>8</v>
      </c>
      <c r="AU21" s="4"/>
      <c r="AV21" s="4"/>
      <c r="AW21" s="4"/>
      <c r="AX21" s="4"/>
      <c r="AY21" s="4"/>
      <c r="AZ21" s="4"/>
      <c r="BA21" s="4" t="s">
        <v>3883</v>
      </c>
      <c r="BC21" s="4">
        <v>8</v>
      </c>
      <c r="BD21" s="4"/>
      <c r="BE21" s="4"/>
      <c r="BF21" s="4"/>
      <c r="BG21" s="4"/>
      <c r="BH21" s="4"/>
      <c r="BI21" s="4" t="s">
        <v>3884</v>
      </c>
      <c r="BJ21" s="4" t="s">
        <v>3885</v>
      </c>
      <c r="BL21" s="4">
        <v>8</v>
      </c>
      <c r="BM21" s="4"/>
      <c r="BN21" s="4"/>
      <c r="BO21" s="4" t="s">
        <v>3886</v>
      </c>
      <c r="BP21" s="4"/>
      <c r="BQ21" s="4"/>
      <c r="BR21" s="4" t="s">
        <v>1831</v>
      </c>
      <c r="BS21" s="4"/>
      <c r="BU21" s="4">
        <v>8</v>
      </c>
      <c r="BV21" s="4"/>
      <c r="BW21" s="4"/>
      <c r="BX21" s="4"/>
      <c r="BY21" s="4" t="s">
        <v>3887</v>
      </c>
      <c r="BZ21" s="4"/>
      <c r="CA21" s="4"/>
      <c r="CB21" s="4"/>
      <c r="CD21" s="4">
        <v>8</v>
      </c>
      <c r="CE21" s="4"/>
      <c r="CF21" s="4"/>
      <c r="CG21" s="4"/>
      <c r="CH21" s="4"/>
      <c r="CI21" s="4"/>
      <c r="CJ21" s="4"/>
      <c r="CK21" s="4"/>
      <c r="CM21" s="4">
        <v>8</v>
      </c>
      <c r="CN21" s="4"/>
      <c r="CO21" s="4"/>
      <c r="CP21" s="4"/>
      <c r="CQ21" s="4"/>
      <c r="CR21" s="4"/>
      <c r="CS21" s="4"/>
      <c r="CT21" s="4"/>
      <c r="CV21" s="4">
        <v>8</v>
      </c>
      <c r="CW21" s="4"/>
      <c r="CX21" s="4"/>
      <c r="CY21" s="4"/>
      <c r="CZ21" s="4"/>
      <c r="DA21" s="4"/>
      <c r="DB21" s="4"/>
      <c r="DC21" s="4"/>
    </row>
    <row r="22" spans="1:107" x14ac:dyDescent="0.35">
      <c r="A22" s="2"/>
      <c r="B22" s="5"/>
      <c r="C22" s="5"/>
      <c r="D22" s="5" t="s">
        <v>3888</v>
      </c>
      <c r="E22" s="5"/>
      <c r="F22" s="5"/>
      <c r="G22" s="5"/>
      <c r="H22" s="5"/>
      <c r="J22" s="2"/>
      <c r="K22" s="5" t="s">
        <v>3673</v>
      </c>
      <c r="L22" s="5" t="s">
        <v>3673</v>
      </c>
      <c r="M22" s="5" t="s">
        <v>3673</v>
      </c>
      <c r="N22" s="5" t="s">
        <v>3889</v>
      </c>
      <c r="O22" s="5" t="s">
        <v>3673</v>
      </c>
      <c r="P22" s="5" t="s">
        <v>3673</v>
      </c>
      <c r="Q22" s="5" t="s">
        <v>3673</v>
      </c>
      <c r="S22" s="2"/>
      <c r="T22" s="5" t="s">
        <v>3890</v>
      </c>
      <c r="U22" s="5" t="s">
        <v>38</v>
      </c>
      <c r="V22" s="5"/>
      <c r="W22" s="5" t="s">
        <v>2484</v>
      </c>
      <c r="X22" s="5" t="s">
        <v>3891</v>
      </c>
      <c r="Y22" s="5"/>
      <c r="Z22" s="5"/>
      <c r="AB22" s="2"/>
      <c r="AC22" s="5" t="s">
        <v>3892</v>
      </c>
      <c r="AD22" s="5"/>
      <c r="AE22" s="5" t="s">
        <v>1997</v>
      </c>
      <c r="AF22" s="5"/>
      <c r="AG22" s="5"/>
      <c r="AH22" s="5" t="s">
        <v>3893</v>
      </c>
      <c r="AI22" s="5"/>
      <c r="AK22" s="2"/>
      <c r="AL22" s="5"/>
      <c r="AM22" s="5"/>
      <c r="AN22" s="5"/>
      <c r="AO22" s="5"/>
      <c r="AP22" s="5" t="s">
        <v>3894</v>
      </c>
      <c r="AQ22" s="5" t="s">
        <v>3895</v>
      </c>
      <c r="AR22" s="5"/>
      <c r="AT22" s="5"/>
      <c r="AU22" s="5" t="s">
        <v>3896</v>
      </c>
      <c r="AV22" s="5" t="s">
        <v>3897</v>
      </c>
      <c r="AW22" s="5"/>
      <c r="AX22" s="5"/>
      <c r="AY22" s="5"/>
      <c r="AZ22" s="5"/>
      <c r="BA22" s="5" t="s">
        <v>3898</v>
      </c>
      <c r="BC22" s="5"/>
      <c r="BD22" s="5"/>
      <c r="BE22" s="5" t="s">
        <v>3899</v>
      </c>
      <c r="BF22" s="5" t="s">
        <v>3900</v>
      </c>
      <c r="BG22" s="5" t="s">
        <v>3901</v>
      </c>
      <c r="BH22" s="5" t="s">
        <v>3902</v>
      </c>
      <c r="BI22" s="5" t="s">
        <v>3903</v>
      </c>
      <c r="BJ22" s="5" t="s">
        <v>1997</v>
      </c>
      <c r="BL22" s="5"/>
      <c r="BM22" s="5"/>
      <c r="BN22" s="5"/>
      <c r="BO22" s="5" t="s">
        <v>3904</v>
      </c>
      <c r="BP22" s="5"/>
      <c r="BQ22" s="5"/>
      <c r="BR22" s="5" t="s">
        <v>3905</v>
      </c>
      <c r="BS22" s="5"/>
      <c r="BU22" s="5"/>
      <c r="BV22" s="5"/>
      <c r="BW22" s="5" t="s">
        <v>3906</v>
      </c>
      <c r="BX22" s="5"/>
      <c r="BY22" s="5" t="s">
        <v>3907</v>
      </c>
      <c r="BZ22" s="5"/>
      <c r="CA22" s="5" t="s">
        <v>2056</v>
      </c>
      <c r="CB22" s="5"/>
      <c r="CD22" s="5"/>
      <c r="CE22" s="5"/>
      <c r="CF22" s="5" t="s">
        <v>156</v>
      </c>
      <c r="CG22" s="5"/>
      <c r="CH22" s="5" t="s">
        <v>3908</v>
      </c>
      <c r="CI22" s="5" t="s">
        <v>3909</v>
      </c>
      <c r="CJ22" s="5"/>
      <c r="CK22" s="5"/>
      <c r="CM22" s="5"/>
      <c r="CN22" s="5" t="s">
        <v>38</v>
      </c>
      <c r="CO22" s="5" t="s">
        <v>3910</v>
      </c>
      <c r="CP22" s="5"/>
      <c r="CQ22" s="5" t="s">
        <v>3911</v>
      </c>
      <c r="CR22" s="5"/>
      <c r="CS22" s="7"/>
      <c r="CT22" s="7"/>
      <c r="CV22" s="5"/>
      <c r="CW22" s="5"/>
      <c r="CX22" s="5"/>
      <c r="CY22" s="5"/>
      <c r="CZ22" s="5"/>
      <c r="DA22" s="5" t="s">
        <v>3912</v>
      </c>
      <c r="DB22" s="5"/>
      <c r="DC22" s="5"/>
    </row>
    <row r="23" spans="1:107" x14ac:dyDescent="0.35">
      <c r="A23" s="3">
        <v>10</v>
      </c>
      <c r="B23" s="4" t="s">
        <v>3913</v>
      </c>
      <c r="C23" s="4"/>
      <c r="D23" s="4"/>
      <c r="E23" s="4"/>
      <c r="F23" s="4"/>
      <c r="G23" s="4"/>
      <c r="H23" s="4" t="s">
        <v>3914</v>
      </c>
      <c r="J23" s="3">
        <v>10</v>
      </c>
      <c r="K23" s="4" t="s">
        <v>3915</v>
      </c>
      <c r="L23" s="4"/>
      <c r="M23" s="4"/>
      <c r="N23" s="4"/>
      <c r="O23" s="4"/>
      <c r="P23" s="4"/>
      <c r="Q23" s="4"/>
      <c r="S23" s="3">
        <v>10</v>
      </c>
      <c r="T23" s="4"/>
      <c r="U23" s="4"/>
      <c r="V23" s="4"/>
      <c r="W23" s="4" t="s">
        <v>2492</v>
      </c>
      <c r="X23" s="4" t="s">
        <v>3916</v>
      </c>
      <c r="Y23" s="4"/>
      <c r="Z23" s="4" t="s">
        <v>3917</v>
      </c>
      <c r="AB23" s="3">
        <v>10</v>
      </c>
      <c r="AC23" s="4" t="s">
        <v>3918</v>
      </c>
      <c r="AD23" s="4" t="s">
        <v>3915</v>
      </c>
      <c r="AE23" s="4" t="s">
        <v>3919</v>
      </c>
      <c r="AF23" s="4" t="s">
        <v>3920</v>
      </c>
      <c r="AG23" s="4"/>
      <c r="AH23" s="4"/>
      <c r="AI23" s="4"/>
      <c r="AK23" s="3">
        <v>10</v>
      </c>
      <c r="AL23" s="4"/>
      <c r="AM23" s="4"/>
      <c r="AN23" s="4"/>
      <c r="AO23" s="4"/>
      <c r="AP23" s="4"/>
      <c r="AQ23" s="4" t="s">
        <v>3090</v>
      </c>
      <c r="AR23" s="4"/>
      <c r="AT23" s="4">
        <v>10</v>
      </c>
      <c r="AU23" s="4" t="s">
        <v>3921</v>
      </c>
      <c r="AV23" s="4"/>
      <c r="AW23" s="4"/>
      <c r="AX23" s="4"/>
      <c r="AY23" s="4" t="s">
        <v>3922</v>
      </c>
      <c r="AZ23" s="4"/>
      <c r="BA23" s="4" t="s">
        <v>3923</v>
      </c>
      <c r="BC23" s="4">
        <v>10</v>
      </c>
      <c r="BD23" s="4" t="s">
        <v>3924</v>
      </c>
      <c r="BE23" s="4"/>
      <c r="BF23" s="4" t="s">
        <v>3925</v>
      </c>
      <c r="BG23" s="4" t="s">
        <v>3926</v>
      </c>
      <c r="BH23" s="4" t="s">
        <v>3927</v>
      </c>
      <c r="BI23" s="4" t="s">
        <v>3928</v>
      </c>
      <c r="BJ23" s="4" t="s">
        <v>102</v>
      </c>
      <c r="BL23" s="4">
        <v>10</v>
      </c>
      <c r="BM23" s="4" t="s">
        <v>3929</v>
      </c>
      <c r="BN23" s="4"/>
      <c r="BO23" s="4"/>
      <c r="BP23" s="4"/>
      <c r="BQ23" s="4" t="s">
        <v>3930</v>
      </c>
      <c r="BR23" s="4" t="s">
        <v>3931</v>
      </c>
      <c r="BS23" s="4"/>
      <c r="BU23" s="4">
        <v>10</v>
      </c>
      <c r="BV23" s="4"/>
      <c r="BW23" s="4" t="s">
        <v>3932</v>
      </c>
      <c r="BX23" s="4"/>
      <c r="BY23" s="4" t="s">
        <v>3933</v>
      </c>
      <c r="BZ23" s="4"/>
      <c r="CA23" s="4" t="s">
        <v>344</v>
      </c>
      <c r="CB23" s="4" t="s">
        <v>3934</v>
      </c>
      <c r="CD23" s="4">
        <v>10</v>
      </c>
      <c r="CE23" s="4"/>
      <c r="CF23" s="4" t="s">
        <v>3712</v>
      </c>
      <c r="CG23" s="4"/>
      <c r="CH23" s="4"/>
      <c r="CI23" s="4" t="s">
        <v>102</v>
      </c>
      <c r="CJ23" s="4"/>
      <c r="CK23" s="4" t="s">
        <v>3935</v>
      </c>
      <c r="CM23" s="4">
        <v>10</v>
      </c>
      <c r="CN23" s="4"/>
      <c r="CO23" s="4" t="s">
        <v>3936</v>
      </c>
      <c r="CP23" s="4"/>
      <c r="CQ23" s="4" t="s">
        <v>3937</v>
      </c>
      <c r="CR23" s="4" t="s">
        <v>3938</v>
      </c>
      <c r="CS23" s="4" t="s">
        <v>3939</v>
      </c>
      <c r="CT23" s="4"/>
      <c r="CV23" s="4">
        <v>10</v>
      </c>
      <c r="CW23" s="4"/>
      <c r="CX23" s="4"/>
      <c r="CY23" s="4"/>
      <c r="CZ23" s="4"/>
      <c r="DA23" s="4"/>
      <c r="DB23" s="4"/>
      <c r="DC23" s="4"/>
    </row>
    <row r="24" spans="1:107" x14ac:dyDescent="0.35">
      <c r="A24" s="6"/>
      <c r="B24" s="7" t="s">
        <v>3940</v>
      </c>
      <c r="C24" s="7"/>
      <c r="D24" s="7"/>
      <c r="E24" s="7"/>
      <c r="F24" s="7"/>
      <c r="G24" s="7" t="s">
        <v>38</v>
      </c>
      <c r="H24" s="7" t="s">
        <v>3941</v>
      </c>
      <c r="J24" s="6"/>
      <c r="K24" s="7" t="s">
        <v>3942</v>
      </c>
      <c r="L24" s="7" t="s">
        <v>3943</v>
      </c>
      <c r="M24" s="7" t="s">
        <v>3944</v>
      </c>
      <c r="N24" s="7" t="s">
        <v>3714</v>
      </c>
      <c r="O24" s="7" t="s">
        <v>38</v>
      </c>
      <c r="P24" s="7"/>
      <c r="Q24" s="7"/>
      <c r="S24" s="6"/>
      <c r="T24" s="7"/>
      <c r="U24" s="7" t="s">
        <v>3945</v>
      </c>
      <c r="V24" s="7"/>
      <c r="W24" s="7" t="s">
        <v>3946</v>
      </c>
      <c r="X24" s="7" t="s">
        <v>3947</v>
      </c>
      <c r="Y24" s="7"/>
      <c r="Z24" s="7" t="s">
        <v>3948</v>
      </c>
      <c r="AB24" s="6"/>
      <c r="AC24" s="7"/>
      <c r="AD24" s="7" t="s">
        <v>3949</v>
      </c>
      <c r="AE24" s="7" t="s">
        <v>3675</v>
      </c>
      <c r="AF24" s="7" t="s">
        <v>3950</v>
      </c>
      <c r="AG24" s="7"/>
      <c r="AH24" s="7"/>
      <c r="AI24" s="7" t="s">
        <v>3951</v>
      </c>
      <c r="AK24" s="6"/>
      <c r="AL24" s="7"/>
      <c r="AM24" s="7"/>
      <c r="AN24" s="7"/>
      <c r="AO24" s="7"/>
      <c r="AP24" s="7"/>
      <c r="AQ24" s="7" t="s">
        <v>3952</v>
      </c>
      <c r="AR24" s="7" t="s">
        <v>3953</v>
      </c>
      <c r="AT24" s="7"/>
      <c r="AU24" s="7" t="s">
        <v>3954</v>
      </c>
      <c r="AV24" s="7" t="s">
        <v>3714</v>
      </c>
      <c r="AW24" s="7" t="s">
        <v>3955</v>
      </c>
      <c r="AX24" s="7" t="s">
        <v>3956</v>
      </c>
      <c r="AY24" s="7" t="s">
        <v>3957</v>
      </c>
      <c r="AZ24" s="7"/>
      <c r="BA24" s="7" t="s">
        <v>3958</v>
      </c>
      <c r="BC24" s="7"/>
      <c r="BD24" s="7" t="s">
        <v>3959</v>
      </c>
      <c r="BE24" s="7"/>
      <c r="BF24" s="7" t="s">
        <v>3960</v>
      </c>
      <c r="BG24" s="7" t="s">
        <v>3961</v>
      </c>
      <c r="BH24" s="7"/>
      <c r="BI24" s="7" t="s">
        <v>3962</v>
      </c>
      <c r="BJ24" s="7" t="s">
        <v>3963</v>
      </c>
      <c r="BL24" s="7"/>
      <c r="BM24" s="7" t="s">
        <v>3964</v>
      </c>
      <c r="BN24" s="7"/>
      <c r="BO24" s="7" t="s">
        <v>3965</v>
      </c>
      <c r="BP24" s="7" t="s">
        <v>3966</v>
      </c>
      <c r="BQ24" s="7" t="s">
        <v>3967</v>
      </c>
      <c r="BR24" s="7" t="s">
        <v>3968</v>
      </c>
      <c r="BS24" s="7"/>
      <c r="BU24" s="7"/>
      <c r="BV24" s="7" t="s">
        <v>38</v>
      </c>
      <c r="BW24" s="7"/>
      <c r="BX24" s="7"/>
      <c r="BY24" s="7"/>
      <c r="BZ24" s="7"/>
      <c r="CA24" s="7"/>
      <c r="CB24" s="7" t="s">
        <v>3969</v>
      </c>
      <c r="CD24" s="7"/>
      <c r="CE24" s="7" t="s">
        <v>3970</v>
      </c>
      <c r="CF24" s="7" t="s">
        <v>38</v>
      </c>
      <c r="CG24" s="7" t="s">
        <v>3971</v>
      </c>
      <c r="CH24" s="7"/>
      <c r="CI24" s="7"/>
      <c r="CJ24" s="7"/>
      <c r="CK24" s="7" t="s">
        <v>261</v>
      </c>
      <c r="CM24" s="7"/>
      <c r="CN24" s="7"/>
      <c r="CO24" s="7"/>
      <c r="CP24" s="7"/>
      <c r="CQ24" s="7"/>
      <c r="CR24" s="7" t="s">
        <v>3972</v>
      </c>
      <c r="CS24" s="7" t="s">
        <v>65</v>
      </c>
      <c r="CT24" s="7"/>
      <c r="CV24" s="7"/>
      <c r="CW24" s="7" t="s">
        <v>2550</v>
      </c>
      <c r="CX24" s="7"/>
      <c r="CY24" s="7"/>
      <c r="CZ24" s="7"/>
      <c r="DA24" s="7"/>
      <c r="DB24" s="7" t="s">
        <v>3973</v>
      </c>
      <c r="DC24" s="7"/>
    </row>
    <row r="25" spans="1:107" x14ac:dyDescent="0.35">
      <c r="A25" s="2">
        <v>12</v>
      </c>
      <c r="B25" s="5" t="s">
        <v>2217</v>
      </c>
      <c r="C25" s="5" t="s">
        <v>3974</v>
      </c>
      <c r="D25" s="5"/>
      <c r="E25" s="5"/>
      <c r="F25" s="5"/>
      <c r="G25" s="5"/>
      <c r="H25" s="5"/>
      <c r="J25" s="2">
        <v>12</v>
      </c>
      <c r="K25" s="5"/>
      <c r="L25" s="5" t="s">
        <v>89</v>
      </c>
      <c r="M25" s="5" t="s">
        <v>3834</v>
      </c>
      <c r="N25" s="5" t="s">
        <v>3975</v>
      </c>
      <c r="O25" s="5"/>
      <c r="P25" s="5"/>
      <c r="Q25" s="5"/>
      <c r="S25" s="2">
        <v>12</v>
      </c>
      <c r="T25" s="5"/>
      <c r="U25" s="5" t="s">
        <v>89</v>
      </c>
      <c r="V25" s="5" t="s">
        <v>3976</v>
      </c>
      <c r="W25" s="5"/>
      <c r="X25" s="5" t="s">
        <v>3977</v>
      </c>
      <c r="Y25" s="5"/>
      <c r="Z25" s="5" t="s">
        <v>3978</v>
      </c>
      <c r="AB25" s="2">
        <v>12</v>
      </c>
      <c r="AC25" s="5"/>
      <c r="AD25" s="5" t="s">
        <v>89</v>
      </c>
      <c r="AE25" s="5"/>
      <c r="AF25" s="5" t="s">
        <v>3979</v>
      </c>
      <c r="AG25" s="5"/>
      <c r="AH25" s="5"/>
      <c r="AI25" s="5" t="s">
        <v>3980</v>
      </c>
      <c r="AK25" s="2">
        <v>12</v>
      </c>
      <c r="AL25" s="5" t="s">
        <v>3981</v>
      </c>
      <c r="AM25" s="5"/>
      <c r="AN25" s="5"/>
      <c r="AO25" s="5" t="s">
        <v>89</v>
      </c>
      <c r="AP25" s="5"/>
      <c r="AQ25" s="5" t="s">
        <v>784</v>
      </c>
      <c r="AR25" s="5" t="s">
        <v>3982</v>
      </c>
      <c r="AT25" s="5">
        <v>12</v>
      </c>
      <c r="AU25" s="5"/>
      <c r="AV25" s="5" t="s">
        <v>89</v>
      </c>
      <c r="AW25" s="5" t="s">
        <v>3983</v>
      </c>
      <c r="AX25" s="5" t="s">
        <v>3984</v>
      </c>
      <c r="AY25" s="5" t="s">
        <v>102</v>
      </c>
      <c r="AZ25" s="5"/>
      <c r="BA25" s="5" t="s">
        <v>3985</v>
      </c>
      <c r="BC25" s="5">
        <v>12</v>
      </c>
      <c r="BD25" s="5" t="s">
        <v>3986</v>
      </c>
      <c r="BE25" s="5" t="s">
        <v>89</v>
      </c>
      <c r="BF25" s="5" t="s">
        <v>3987</v>
      </c>
      <c r="BG25" s="5"/>
      <c r="BH25" s="5"/>
      <c r="BI25" s="5"/>
      <c r="BJ25" s="5" t="s">
        <v>3988</v>
      </c>
      <c r="BL25" s="5">
        <v>12</v>
      </c>
      <c r="BM25" s="5" t="s">
        <v>3989</v>
      </c>
      <c r="BN25" s="5" t="s">
        <v>3989</v>
      </c>
      <c r="BO25" s="5" t="s">
        <v>3990</v>
      </c>
      <c r="BP25" s="5"/>
      <c r="BQ25" s="5"/>
      <c r="BR25" s="5"/>
      <c r="BS25" s="5"/>
      <c r="BU25" s="5">
        <v>12</v>
      </c>
      <c r="BV25" s="5"/>
      <c r="BW25" s="5" t="s">
        <v>89</v>
      </c>
      <c r="BX25" s="5" t="s">
        <v>3991</v>
      </c>
      <c r="BY25" s="5" t="s">
        <v>3992</v>
      </c>
      <c r="BZ25" s="5"/>
      <c r="CA25" s="5" t="s">
        <v>3993</v>
      </c>
      <c r="CB25" s="5"/>
      <c r="CD25" s="5">
        <v>12</v>
      </c>
      <c r="CE25" s="5" t="s">
        <v>962</v>
      </c>
      <c r="CF25" s="5" t="s">
        <v>89</v>
      </c>
      <c r="CG25" s="5"/>
      <c r="CH25" s="5"/>
      <c r="CI25" s="5"/>
      <c r="CJ25" s="5" t="s">
        <v>3994</v>
      </c>
      <c r="CK25" s="5"/>
      <c r="CM25" s="5">
        <v>12</v>
      </c>
      <c r="CN25" s="5" t="s">
        <v>2580</v>
      </c>
      <c r="CO25" s="5" t="s">
        <v>89</v>
      </c>
      <c r="CP25" s="5"/>
      <c r="CQ25" s="5"/>
      <c r="CR25" s="5"/>
      <c r="CS25" s="5"/>
      <c r="CT25" s="5"/>
      <c r="CV25" s="5">
        <v>12</v>
      </c>
      <c r="CW25" s="5" t="s">
        <v>379</v>
      </c>
      <c r="CX25" s="5" t="s">
        <v>89</v>
      </c>
      <c r="CY25" s="5"/>
      <c r="CZ25" s="5"/>
      <c r="DA25" s="5"/>
      <c r="DB25" s="5" t="s">
        <v>2134</v>
      </c>
      <c r="DC25" s="5" t="s">
        <v>3995</v>
      </c>
    </row>
    <row r="26" spans="1:107" x14ac:dyDescent="0.35">
      <c r="A26" s="2"/>
      <c r="B26" s="5" t="s">
        <v>1533</v>
      </c>
      <c r="C26" s="5" t="s">
        <v>3996</v>
      </c>
      <c r="D26" s="5"/>
      <c r="E26" s="5"/>
      <c r="F26" s="5" t="s">
        <v>399</v>
      </c>
      <c r="G26" s="5" t="s">
        <v>3997</v>
      </c>
      <c r="H26" s="5"/>
      <c r="J26" s="2"/>
      <c r="K26" s="5"/>
      <c r="L26" s="5"/>
      <c r="M26" s="5"/>
      <c r="N26" s="5"/>
      <c r="O26" s="5" t="s">
        <v>75</v>
      </c>
      <c r="P26" s="5" t="s">
        <v>3998</v>
      </c>
      <c r="Q26" s="5"/>
      <c r="S26" s="2"/>
      <c r="T26" s="5"/>
      <c r="U26" s="5"/>
      <c r="V26" s="5" t="s">
        <v>3999</v>
      </c>
      <c r="W26" s="5"/>
      <c r="X26" s="5"/>
      <c r="Y26" s="5"/>
      <c r="Z26" s="5"/>
      <c r="AB26" s="2"/>
      <c r="AC26" s="5"/>
      <c r="AD26" s="5"/>
      <c r="AE26" s="5"/>
      <c r="AF26" s="5" t="s">
        <v>4000</v>
      </c>
      <c r="AG26" s="5"/>
      <c r="AH26" s="5"/>
      <c r="AI26" s="5" t="s">
        <v>4001</v>
      </c>
      <c r="AK26" s="2"/>
      <c r="AL26" s="5"/>
      <c r="AM26" s="5"/>
      <c r="AN26" s="5" t="s">
        <v>4002</v>
      </c>
      <c r="AO26" s="5" t="s">
        <v>4003</v>
      </c>
      <c r="AP26" s="5"/>
      <c r="AQ26" s="5"/>
      <c r="AR26" s="5"/>
      <c r="AT26" s="5"/>
      <c r="AU26" s="5" t="s">
        <v>4004</v>
      </c>
      <c r="AV26" s="5" t="s">
        <v>4005</v>
      </c>
      <c r="AW26" s="5" t="s">
        <v>4006</v>
      </c>
      <c r="AX26" s="5" t="s">
        <v>4007</v>
      </c>
      <c r="AY26" s="5" t="s">
        <v>4008</v>
      </c>
      <c r="AZ26" s="5"/>
      <c r="BA26" s="5" t="s">
        <v>4009</v>
      </c>
      <c r="BC26" s="5"/>
      <c r="BD26" s="5" t="s">
        <v>4010</v>
      </c>
      <c r="BE26" s="5"/>
      <c r="BF26" s="5" t="s">
        <v>38</v>
      </c>
      <c r="BG26" s="5"/>
      <c r="BH26" s="5" t="s">
        <v>399</v>
      </c>
      <c r="BI26" s="5" t="s">
        <v>1173</v>
      </c>
      <c r="BJ26" s="5"/>
      <c r="BL26" s="5"/>
      <c r="BM26" s="5"/>
      <c r="BN26" s="5"/>
      <c r="BO26" s="5" t="s">
        <v>4011</v>
      </c>
      <c r="BP26" s="5" t="s">
        <v>4012</v>
      </c>
      <c r="BQ26" s="5" t="s">
        <v>4013</v>
      </c>
      <c r="BR26" s="5" t="s">
        <v>4014</v>
      </c>
      <c r="BS26" s="5"/>
      <c r="BU26" s="5"/>
      <c r="BV26" s="5" t="s">
        <v>4015</v>
      </c>
      <c r="BW26" s="5"/>
      <c r="BX26" s="5" t="s">
        <v>4016</v>
      </c>
      <c r="BY26" s="5" t="s">
        <v>4017</v>
      </c>
      <c r="BZ26" s="5"/>
      <c r="CA26" s="5" t="s">
        <v>1810</v>
      </c>
      <c r="CB26" s="5" t="s">
        <v>794</v>
      </c>
      <c r="CD26" s="5"/>
      <c r="CE26" s="5" t="s">
        <v>4018</v>
      </c>
      <c r="CF26" s="5"/>
      <c r="CG26" s="5" t="s">
        <v>4019</v>
      </c>
      <c r="CH26" s="5" t="s">
        <v>4020</v>
      </c>
      <c r="CI26" s="5"/>
      <c r="CJ26" s="5" t="s">
        <v>4021</v>
      </c>
      <c r="CK26" s="5"/>
      <c r="CM26" s="5"/>
      <c r="CN26" s="5" t="s">
        <v>4022</v>
      </c>
      <c r="CO26" s="5" t="s">
        <v>4023</v>
      </c>
      <c r="CP26" s="5"/>
      <c r="CQ26" s="5"/>
      <c r="CR26" s="5"/>
      <c r="CS26" s="5" t="s">
        <v>399</v>
      </c>
      <c r="CT26" s="5"/>
      <c r="CV26" s="5"/>
      <c r="CW26" s="5"/>
      <c r="CX26" s="5"/>
      <c r="CY26" s="5" t="s">
        <v>4024</v>
      </c>
      <c r="CZ26" s="5"/>
      <c r="DA26" s="5"/>
      <c r="DB26" s="5" t="s">
        <v>1790</v>
      </c>
      <c r="DC26" s="5" t="s">
        <v>2448</v>
      </c>
    </row>
    <row r="27" spans="1:107" x14ac:dyDescent="0.35">
      <c r="A27" s="3">
        <v>14</v>
      </c>
      <c r="B27" s="4"/>
      <c r="C27" s="4"/>
      <c r="D27" s="4"/>
      <c r="E27" s="4"/>
      <c r="F27" s="4" t="s">
        <v>430</v>
      </c>
      <c r="G27" s="4" t="s">
        <v>4025</v>
      </c>
      <c r="H27" s="4"/>
      <c r="J27" s="3">
        <v>14</v>
      </c>
      <c r="K27" s="4" t="s">
        <v>3465</v>
      </c>
      <c r="L27" s="4"/>
      <c r="M27" s="4" t="s">
        <v>4026</v>
      </c>
      <c r="N27" s="4"/>
      <c r="O27" s="4" t="s">
        <v>4027</v>
      </c>
      <c r="P27" s="4"/>
      <c r="Q27" s="4"/>
      <c r="S27" s="3">
        <v>14</v>
      </c>
      <c r="T27" s="4" t="s">
        <v>4028</v>
      </c>
      <c r="U27" s="4"/>
      <c r="V27" s="4" t="s">
        <v>4029</v>
      </c>
      <c r="W27" s="4" t="s">
        <v>4030</v>
      </c>
      <c r="X27" s="4" t="s">
        <v>4031</v>
      </c>
      <c r="Y27" s="4" t="s">
        <v>3084</v>
      </c>
      <c r="Z27" s="4"/>
      <c r="AB27" s="3">
        <v>14</v>
      </c>
      <c r="AC27" s="4" t="s">
        <v>4032</v>
      </c>
      <c r="AD27" s="4"/>
      <c r="AE27" s="4" t="s">
        <v>4033</v>
      </c>
      <c r="AF27" s="4"/>
      <c r="AG27" s="4" t="s">
        <v>4034</v>
      </c>
      <c r="AH27" s="4" t="s">
        <v>4035</v>
      </c>
      <c r="AI27" s="4" t="s">
        <v>4036</v>
      </c>
      <c r="AK27" s="3">
        <v>14</v>
      </c>
      <c r="AL27" s="4" t="s">
        <v>4037</v>
      </c>
      <c r="AM27" s="4"/>
      <c r="AN27" s="4" t="s">
        <v>38</v>
      </c>
      <c r="AO27" s="4"/>
      <c r="AP27" s="4" t="s">
        <v>38</v>
      </c>
      <c r="AQ27" s="4" t="s">
        <v>4038</v>
      </c>
      <c r="AR27" s="4"/>
      <c r="AT27" s="4">
        <v>14</v>
      </c>
      <c r="AU27" s="4" t="s">
        <v>2290</v>
      </c>
      <c r="AV27" s="4"/>
      <c r="AW27" s="4" t="s">
        <v>4002</v>
      </c>
      <c r="AX27" s="4" t="s">
        <v>4039</v>
      </c>
      <c r="AY27" s="4" t="s">
        <v>3465</v>
      </c>
      <c r="AZ27" s="4" t="s">
        <v>4040</v>
      </c>
      <c r="BA27" s="4" t="s">
        <v>4041</v>
      </c>
      <c r="BC27" s="4">
        <v>14</v>
      </c>
      <c r="BD27" s="4" t="s">
        <v>4042</v>
      </c>
      <c r="BE27" s="4"/>
      <c r="BF27" s="4"/>
      <c r="BG27" s="4"/>
      <c r="BH27" s="4" t="s">
        <v>430</v>
      </c>
      <c r="BI27" s="4" t="s">
        <v>4043</v>
      </c>
      <c r="BJ27" s="18"/>
      <c r="BL27" s="4">
        <v>14</v>
      </c>
      <c r="BM27" s="4"/>
      <c r="BN27" s="4" t="s">
        <v>4044</v>
      </c>
      <c r="BO27" s="4"/>
      <c r="BP27" s="4" t="s">
        <v>4045</v>
      </c>
      <c r="BQ27" s="4"/>
      <c r="BR27" s="4" t="s">
        <v>102</v>
      </c>
      <c r="BS27" s="4"/>
      <c r="BU27" s="4">
        <v>14</v>
      </c>
      <c r="BV27" s="4" t="s">
        <v>4046</v>
      </c>
      <c r="BW27" s="4" t="s">
        <v>3680</v>
      </c>
      <c r="BX27" s="4"/>
      <c r="BY27" s="4" t="s">
        <v>4047</v>
      </c>
      <c r="BZ27" s="4"/>
      <c r="CA27" s="4"/>
      <c r="CB27" s="4"/>
      <c r="CD27" s="4">
        <v>14</v>
      </c>
      <c r="CE27" s="4" t="s">
        <v>4048</v>
      </c>
      <c r="CF27" s="5" t="s">
        <v>4049</v>
      </c>
      <c r="CG27" s="4"/>
      <c r="CH27" s="4" t="s">
        <v>102</v>
      </c>
      <c r="CI27" s="4" t="s">
        <v>4050</v>
      </c>
      <c r="CJ27" s="4" t="s">
        <v>4051</v>
      </c>
      <c r="CK27" s="4"/>
      <c r="CM27" s="4">
        <v>14</v>
      </c>
      <c r="CN27" s="4"/>
      <c r="CO27" s="4"/>
      <c r="CP27" s="4" t="s">
        <v>4052</v>
      </c>
      <c r="CQ27" s="4" t="s">
        <v>4053</v>
      </c>
      <c r="CR27" s="4" t="s">
        <v>4054</v>
      </c>
      <c r="CS27" s="4" t="s">
        <v>4055</v>
      </c>
      <c r="CT27" s="4"/>
      <c r="CV27" s="4">
        <v>14</v>
      </c>
      <c r="CW27" s="4" t="s">
        <v>2818</v>
      </c>
      <c r="CX27" s="4" t="s">
        <v>2640</v>
      </c>
      <c r="CY27" s="4" t="s">
        <v>4056</v>
      </c>
      <c r="CZ27" s="4" t="s">
        <v>4057</v>
      </c>
      <c r="DA27" s="4" t="s">
        <v>471</v>
      </c>
      <c r="DB27" s="4" t="s">
        <v>4058</v>
      </c>
      <c r="DC27" s="4"/>
    </row>
    <row r="28" spans="1:107" x14ac:dyDescent="0.35">
      <c r="A28" s="6"/>
      <c r="B28" s="7"/>
      <c r="C28" s="7"/>
      <c r="D28" s="7"/>
      <c r="E28" s="7"/>
      <c r="F28" s="7"/>
      <c r="G28" s="7" t="s">
        <v>4059</v>
      </c>
      <c r="H28" s="7"/>
      <c r="J28" s="6"/>
      <c r="K28" s="7" t="s">
        <v>4060</v>
      </c>
      <c r="L28" s="7"/>
      <c r="M28" s="7" t="s">
        <v>4061</v>
      </c>
      <c r="N28" s="7" t="s">
        <v>4062</v>
      </c>
      <c r="O28" s="7" t="s">
        <v>4063</v>
      </c>
      <c r="P28" s="7"/>
      <c r="Q28" s="7"/>
      <c r="S28" s="6"/>
      <c r="T28" s="7" t="s">
        <v>38</v>
      </c>
      <c r="U28" s="7"/>
      <c r="V28" s="7" t="s">
        <v>4039</v>
      </c>
      <c r="W28" s="7" t="s">
        <v>4064</v>
      </c>
      <c r="X28" s="7" t="s">
        <v>4065</v>
      </c>
      <c r="Y28" s="7" t="s">
        <v>2248</v>
      </c>
      <c r="Z28" s="7"/>
      <c r="AB28" s="6"/>
      <c r="AC28" s="7" t="s">
        <v>4066</v>
      </c>
      <c r="AD28" s="7"/>
      <c r="AE28" s="7"/>
      <c r="AF28" s="7" t="s">
        <v>3809</v>
      </c>
      <c r="AG28" s="7"/>
      <c r="AH28" s="7" t="s">
        <v>4067</v>
      </c>
      <c r="AI28" s="7" t="s">
        <v>4068</v>
      </c>
      <c r="AK28" s="6"/>
      <c r="AL28" s="7" t="s">
        <v>4069</v>
      </c>
      <c r="AM28" s="7" t="s">
        <v>4070</v>
      </c>
      <c r="AN28" s="7" t="s">
        <v>4071</v>
      </c>
      <c r="AO28" s="7" t="s">
        <v>4072</v>
      </c>
      <c r="AP28" s="7" t="s">
        <v>3337</v>
      </c>
      <c r="AQ28" s="7"/>
      <c r="AR28" s="7" t="s">
        <v>4073</v>
      </c>
      <c r="AT28" s="7"/>
      <c r="AU28" s="7" t="s">
        <v>4074</v>
      </c>
      <c r="AV28" s="7" t="s">
        <v>4075</v>
      </c>
      <c r="AW28" s="7" t="s">
        <v>4076</v>
      </c>
      <c r="AX28" s="7"/>
      <c r="AY28" s="7" t="s">
        <v>4077</v>
      </c>
      <c r="AZ28" s="7" t="s">
        <v>4078</v>
      </c>
      <c r="BA28" s="7" t="s">
        <v>4079</v>
      </c>
      <c r="BC28" s="7"/>
      <c r="BD28" s="7" t="s">
        <v>4080</v>
      </c>
      <c r="BE28" s="7"/>
      <c r="BF28" s="7" t="s">
        <v>4081</v>
      </c>
      <c r="BG28" s="7" t="s">
        <v>4082</v>
      </c>
      <c r="BH28" s="7" t="s">
        <v>3774</v>
      </c>
      <c r="BI28" s="7"/>
      <c r="BJ28" s="7" t="s">
        <v>2205</v>
      </c>
      <c r="BL28" s="7"/>
      <c r="BM28" s="7"/>
      <c r="BN28" s="7" t="s">
        <v>4083</v>
      </c>
      <c r="BO28" s="7"/>
      <c r="BP28" s="7"/>
      <c r="BQ28" s="7" t="s">
        <v>4084</v>
      </c>
      <c r="BR28" s="7" t="s">
        <v>4085</v>
      </c>
      <c r="BS28" s="7" t="s">
        <v>836</v>
      </c>
      <c r="BU28" s="7"/>
      <c r="BV28" s="7" t="s">
        <v>102</v>
      </c>
      <c r="BW28" s="7" t="s">
        <v>4086</v>
      </c>
      <c r="BX28" s="7" t="s">
        <v>4087</v>
      </c>
      <c r="BY28" s="7" t="s">
        <v>4088</v>
      </c>
      <c r="BZ28" s="7" t="s">
        <v>38</v>
      </c>
      <c r="CA28" s="7" t="s">
        <v>4089</v>
      </c>
      <c r="CB28" s="7" t="s">
        <v>4090</v>
      </c>
      <c r="CD28" s="7"/>
      <c r="CE28" s="7"/>
      <c r="CF28" s="7" t="s">
        <v>4091</v>
      </c>
      <c r="CG28" s="7"/>
      <c r="CH28" s="7"/>
      <c r="CI28" s="7" t="s">
        <v>4092</v>
      </c>
      <c r="CJ28" s="7" t="s">
        <v>4093</v>
      </c>
      <c r="CK28" s="7"/>
      <c r="CM28" s="7"/>
      <c r="CN28" s="7" t="s">
        <v>4094</v>
      </c>
      <c r="CO28" s="7"/>
      <c r="CP28" s="7" t="s">
        <v>3190</v>
      </c>
      <c r="CQ28" s="7" t="s">
        <v>4095</v>
      </c>
      <c r="CR28" s="7" t="s">
        <v>4096</v>
      </c>
      <c r="CS28" s="7" t="s">
        <v>430</v>
      </c>
      <c r="CT28" s="7" t="s">
        <v>4097</v>
      </c>
      <c r="CV28" s="7"/>
      <c r="CW28" s="7" t="s">
        <v>4098</v>
      </c>
      <c r="CX28" s="7" t="s">
        <v>4099</v>
      </c>
      <c r="CY28" s="7" t="s">
        <v>4100</v>
      </c>
      <c r="CZ28" s="7" t="s">
        <v>4101</v>
      </c>
      <c r="DA28" s="7" t="s">
        <v>4102</v>
      </c>
      <c r="DB28" s="7" t="s">
        <v>4103</v>
      </c>
      <c r="DC28" s="7" t="s">
        <v>4104</v>
      </c>
    </row>
    <row r="29" spans="1:107" x14ac:dyDescent="0.35">
      <c r="A29" s="2">
        <v>16</v>
      </c>
      <c r="B29" s="5" t="s">
        <v>566</v>
      </c>
      <c r="C29" s="5"/>
      <c r="D29" s="5"/>
      <c r="E29" s="5"/>
      <c r="F29" s="5"/>
      <c r="G29" s="5" t="s">
        <v>4105</v>
      </c>
      <c r="H29" s="5" t="s">
        <v>3780</v>
      </c>
      <c r="J29" s="2">
        <v>16</v>
      </c>
      <c r="K29" s="5" t="s">
        <v>2206</v>
      </c>
      <c r="L29" s="5"/>
      <c r="M29" s="5"/>
      <c r="N29" s="5"/>
      <c r="O29" s="5" t="s">
        <v>4106</v>
      </c>
      <c r="P29" s="5"/>
      <c r="Q29" s="5"/>
      <c r="S29" s="2">
        <v>16</v>
      </c>
      <c r="T29" s="5"/>
      <c r="U29" s="5" t="s">
        <v>4107</v>
      </c>
      <c r="V29" s="5" t="s">
        <v>2763</v>
      </c>
      <c r="W29" s="5" t="s">
        <v>4108</v>
      </c>
      <c r="X29" s="5" t="s">
        <v>3855</v>
      </c>
      <c r="Y29" s="5"/>
      <c r="Z29" s="5" t="s">
        <v>4109</v>
      </c>
      <c r="AB29" s="2">
        <v>16</v>
      </c>
      <c r="AC29" s="5" t="s">
        <v>4110</v>
      </c>
      <c r="AD29" s="5" t="s">
        <v>4111</v>
      </c>
      <c r="AE29" s="5"/>
      <c r="AF29" s="5" t="s">
        <v>3950</v>
      </c>
      <c r="AG29" s="5" t="s">
        <v>4112</v>
      </c>
      <c r="AH29" s="5" t="s">
        <v>4113</v>
      </c>
      <c r="AI29" s="5" t="s">
        <v>4114</v>
      </c>
      <c r="AK29" s="2">
        <v>16</v>
      </c>
      <c r="AL29" s="5" t="s">
        <v>514</v>
      </c>
      <c r="AM29" s="5" t="s">
        <v>1212</v>
      </c>
      <c r="AN29" s="5" t="s">
        <v>4115</v>
      </c>
      <c r="AO29" s="5" t="s">
        <v>4116</v>
      </c>
      <c r="AP29" s="5" t="s">
        <v>4117</v>
      </c>
      <c r="AQ29" s="5" t="s">
        <v>4118</v>
      </c>
      <c r="AR29" s="5" t="s">
        <v>4119</v>
      </c>
      <c r="AT29" s="5">
        <v>16</v>
      </c>
      <c r="AU29" s="5" t="s">
        <v>4120</v>
      </c>
      <c r="AV29" s="5" t="s">
        <v>4121</v>
      </c>
      <c r="AW29" s="5" t="s">
        <v>38</v>
      </c>
      <c r="AX29" s="5" t="s">
        <v>4122</v>
      </c>
      <c r="AY29" s="5" t="s">
        <v>4123</v>
      </c>
      <c r="AZ29" s="5"/>
      <c r="BA29" s="5" t="s">
        <v>4124</v>
      </c>
      <c r="BB29" s="1"/>
      <c r="BC29" s="5">
        <v>16</v>
      </c>
      <c r="BD29" s="5" t="s">
        <v>156</v>
      </c>
      <c r="BE29" s="5"/>
      <c r="BF29" s="5" t="s">
        <v>4125</v>
      </c>
      <c r="BG29" s="5" t="s">
        <v>4126</v>
      </c>
      <c r="BH29" s="5"/>
      <c r="BI29" s="5" t="s">
        <v>67</v>
      </c>
      <c r="BJ29" s="5" t="s">
        <v>1212</v>
      </c>
      <c r="BL29" s="5">
        <v>16</v>
      </c>
      <c r="BM29" s="5"/>
      <c r="BN29" s="5" t="s">
        <v>4127</v>
      </c>
      <c r="BO29" s="5" t="s">
        <v>4128</v>
      </c>
      <c r="BP29" s="5" t="s">
        <v>4129</v>
      </c>
      <c r="BQ29" s="5"/>
      <c r="BR29" s="5" t="s">
        <v>4130</v>
      </c>
      <c r="BS29" s="5" t="s">
        <v>4131</v>
      </c>
      <c r="BU29" s="5">
        <v>16</v>
      </c>
      <c r="BV29" s="5" t="s">
        <v>4132</v>
      </c>
      <c r="BW29" s="5" t="s">
        <v>4133</v>
      </c>
      <c r="BX29" s="5" t="s">
        <v>4134</v>
      </c>
      <c r="BY29" s="5" t="s">
        <v>4135</v>
      </c>
      <c r="BZ29" s="5"/>
      <c r="CA29" s="5" t="s">
        <v>4136</v>
      </c>
      <c r="CB29" s="5"/>
      <c r="CD29" s="5">
        <v>16</v>
      </c>
      <c r="CE29" s="5" t="s">
        <v>156</v>
      </c>
      <c r="CF29" s="5"/>
      <c r="CG29" s="5" t="s">
        <v>4137</v>
      </c>
      <c r="CH29" s="5"/>
      <c r="CI29" s="5" t="s">
        <v>4138</v>
      </c>
      <c r="CJ29" s="5" t="s">
        <v>102</v>
      </c>
      <c r="CK29" s="5"/>
      <c r="CM29" s="5">
        <v>16</v>
      </c>
      <c r="CN29" s="5" t="s">
        <v>1322</v>
      </c>
      <c r="CO29" s="5" t="s">
        <v>3806</v>
      </c>
      <c r="CP29" s="5" t="s">
        <v>4054</v>
      </c>
      <c r="CQ29" s="5" t="s">
        <v>4139</v>
      </c>
      <c r="CR29" s="5" t="s">
        <v>4140</v>
      </c>
      <c r="CS29" s="5" t="s">
        <v>1834</v>
      </c>
      <c r="CT29" s="5" t="s">
        <v>4141</v>
      </c>
      <c r="CV29" s="5">
        <v>16</v>
      </c>
      <c r="CW29" s="5" t="s">
        <v>67</v>
      </c>
      <c r="CX29" s="5"/>
      <c r="CY29" s="5" t="s">
        <v>4142</v>
      </c>
      <c r="CZ29" s="5" t="s">
        <v>4143</v>
      </c>
      <c r="DA29" s="5" t="s">
        <v>4144</v>
      </c>
      <c r="DB29" s="5"/>
      <c r="DC29" s="5" t="s">
        <v>1566</v>
      </c>
    </row>
    <row r="30" spans="1:107" x14ac:dyDescent="0.35">
      <c r="A30" s="2"/>
      <c r="B30" s="5"/>
      <c r="C30" s="5"/>
      <c r="D30" s="5"/>
      <c r="E30" s="5"/>
      <c r="F30" s="5"/>
      <c r="G30" s="5" t="s">
        <v>4145</v>
      </c>
      <c r="H30" s="5" t="s">
        <v>1215</v>
      </c>
      <c r="J30" s="2"/>
      <c r="K30" s="5" t="s">
        <v>38</v>
      </c>
      <c r="L30" s="5"/>
      <c r="M30" s="5" t="s">
        <v>4146</v>
      </c>
      <c r="N30" s="5"/>
      <c r="O30" s="5"/>
      <c r="P30" s="5"/>
      <c r="Q30" s="5"/>
      <c r="S30" s="2"/>
      <c r="T30" s="5" t="s">
        <v>4147</v>
      </c>
      <c r="U30" s="5" t="s">
        <v>2206</v>
      </c>
      <c r="V30" s="5"/>
      <c r="W30" s="5"/>
      <c r="X30" s="5" t="s">
        <v>38</v>
      </c>
      <c r="Y30" s="5"/>
      <c r="Z30" s="5" t="s">
        <v>102</v>
      </c>
      <c r="AB30" s="2"/>
      <c r="AC30" s="5" t="s">
        <v>4148</v>
      </c>
      <c r="AD30" s="5" t="s">
        <v>4149</v>
      </c>
      <c r="AE30" s="5"/>
      <c r="AF30" s="5"/>
      <c r="AG30" s="5" t="s">
        <v>4150</v>
      </c>
      <c r="AH30" s="5" t="s">
        <v>4151</v>
      </c>
      <c r="AI30" s="5" t="s">
        <v>4152</v>
      </c>
      <c r="AK30" s="2"/>
      <c r="AL30" s="5" t="s">
        <v>448</v>
      </c>
      <c r="AM30" s="5" t="s">
        <v>514</v>
      </c>
      <c r="AN30" s="5" t="s">
        <v>4153</v>
      </c>
      <c r="AO30" s="5"/>
      <c r="AP30" s="5" t="s">
        <v>4154</v>
      </c>
      <c r="AQ30" s="5" t="s">
        <v>4155</v>
      </c>
      <c r="AR30" s="5" t="s">
        <v>130</v>
      </c>
      <c r="AT30" s="5"/>
      <c r="AU30" s="5"/>
      <c r="AV30" s="5" t="s">
        <v>4156</v>
      </c>
      <c r="AW30" s="5"/>
      <c r="AX30" s="5"/>
      <c r="AY30" s="5"/>
      <c r="AZ30" s="5" t="s">
        <v>4157</v>
      </c>
      <c r="BA30" s="5" t="s">
        <v>4158</v>
      </c>
      <c r="BC30" s="5"/>
      <c r="BD30" s="5"/>
      <c r="BE30" s="5"/>
      <c r="BF30" s="5"/>
      <c r="BG30" s="5"/>
      <c r="BH30" s="5" t="s">
        <v>4159</v>
      </c>
      <c r="BI30" s="5"/>
      <c r="BJ30" s="5" t="s">
        <v>1516</v>
      </c>
      <c r="BL30" s="5"/>
      <c r="BM30" s="5"/>
      <c r="BN30" s="5"/>
      <c r="BO30" s="5" t="s">
        <v>3904</v>
      </c>
      <c r="BP30" s="5"/>
      <c r="BQ30" s="5" t="s">
        <v>1997</v>
      </c>
      <c r="BR30" s="5" t="s">
        <v>2248</v>
      </c>
      <c r="BS30" s="5" t="s">
        <v>1997</v>
      </c>
      <c r="BU30" s="5"/>
      <c r="BV30" s="5" t="s">
        <v>4160</v>
      </c>
      <c r="BW30" s="5"/>
      <c r="BX30" s="5" t="s">
        <v>4161</v>
      </c>
      <c r="BY30" s="5"/>
      <c r="BZ30" s="5" t="s">
        <v>4162</v>
      </c>
      <c r="CA30" s="5"/>
      <c r="CB30" s="5" t="s">
        <v>4163</v>
      </c>
      <c r="CD30" s="5"/>
      <c r="CE30" s="5" t="s">
        <v>4164</v>
      </c>
      <c r="CF30" s="5"/>
      <c r="CG30" s="5" t="s">
        <v>2206</v>
      </c>
      <c r="CH30" s="5"/>
      <c r="CI30" s="5" t="s">
        <v>4165</v>
      </c>
      <c r="CJ30" s="5"/>
      <c r="CK30" s="5" t="s">
        <v>4166</v>
      </c>
      <c r="CM30" s="5"/>
      <c r="CN30" s="5" t="s">
        <v>1825</v>
      </c>
      <c r="CO30" s="5"/>
      <c r="CP30" s="5"/>
      <c r="CQ30" s="5" t="s">
        <v>955</v>
      </c>
      <c r="CR30" s="5" t="s">
        <v>38</v>
      </c>
      <c r="CS30" s="5"/>
      <c r="CT30" s="5" t="s">
        <v>4167</v>
      </c>
      <c r="CV30" s="5"/>
      <c r="CW30" s="5" t="s">
        <v>38</v>
      </c>
      <c r="CX30" s="5"/>
      <c r="CY30" s="5"/>
      <c r="CZ30" s="5" t="s">
        <v>4168</v>
      </c>
      <c r="DA30" s="5"/>
      <c r="DB30" s="5"/>
      <c r="DC30" s="5" t="s">
        <v>38</v>
      </c>
    </row>
    <row r="31" spans="1:107" x14ac:dyDescent="0.35">
      <c r="A31" s="3">
        <v>18</v>
      </c>
      <c r="B31" s="4"/>
      <c r="C31" s="4"/>
      <c r="D31" s="4" t="s">
        <v>4169</v>
      </c>
      <c r="E31" s="4"/>
      <c r="F31" s="4"/>
      <c r="G31" s="4"/>
      <c r="H31" s="4" t="s">
        <v>4170</v>
      </c>
      <c r="J31" s="3">
        <v>18</v>
      </c>
      <c r="K31" s="4"/>
      <c r="L31" s="4"/>
      <c r="M31" s="4" t="s">
        <v>223</v>
      </c>
      <c r="N31" s="4"/>
      <c r="O31" s="4"/>
      <c r="P31" s="4"/>
      <c r="Q31" s="4"/>
      <c r="S31" s="3">
        <v>18</v>
      </c>
      <c r="T31" s="4" t="s">
        <v>1687</v>
      </c>
      <c r="U31" s="4" t="s">
        <v>4171</v>
      </c>
      <c r="V31" s="4" t="s">
        <v>223</v>
      </c>
      <c r="W31" s="4"/>
      <c r="X31" s="4" t="s">
        <v>4172</v>
      </c>
      <c r="Y31" s="4"/>
      <c r="Z31" s="4"/>
      <c r="AB31" s="3">
        <v>18</v>
      </c>
      <c r="AC31" s="4" t="s">
        <v>4173</v>
      </c>
      <c r="AD31" s="4" t="s">
        <v>1849</v>
      </c>
      <c r="AE31" s="4" t="s">
        <v>223</v>
      </c>
      <c r="AF31" s="4"/>
      <c r="AG31" s="4" t="s">
        <v>2418</v>
      </c>
      <c r="AH31" s="4"/>
      <c r="AI31" s="4" t="s">
        <v>4174</v>
      </c>
      <c r="AK31" s="3">
        <v>18</v>
      </c>
      <c r="AL31" s="4" t="s">
        <v>2215</v>
      </c>
      <c r="AM31" s="4" t="s">
        <v>38</v>
      </c>
      <c r="AN31" s="4" t="s">
        <v>223</v>
      </c>
      <c r="AO31" s="4"/>
      <c r="AP31" s="4" t="s">
        <v>4175</v>
      </c>
      <c r="AQ31" s="4"/>
      <c r="AR31" s="4" t="s">
        <v>4176</v>
      </c>
      <c r="AT31" s="4">
        <v>18</v>
      </c>
      <c r="AU31" s="4"/>
      <c r="AV31" s="4" t="s">
        <v>4177</v>
      </c>
      <c r="AW31" s="4" t="s">
        <v>223</v>
      </c>
      <c r="AX31" s="4"/>
      <c r="AY31" s="4" t="s">
        <v>4178</v>
      </c>
      <c r="AZ31" s="4" t="s">
        <v>4179</v>
      </c>
      <c r="BA31" s="4" t="s">
        <v>4180</v>
      </c>
      <c r="BC31" s="4">
        <v>18</v>
      </c>
      <c r="BD31" s="4"/>
      <c r="BE31" s="4" t="s">
        <v>4181</v>
      </c>
      <c r="BF31" s="4" t="s">
        <v>2348</v>
      </c>
      <c r="BG31" s="4" t="s">
        <v>4182</v>
      </c>
      <c r="BH31" s="4" t="s">
        <v>4183</v>
      </c>
      <c r="BI31" s="4"/>
      <c r="BJ31" s="4" t="s">
        <v>4184</v>
      </c>
      <c r="BL31" s="4">
        <v>18</v>
      </c>
      <c r="BM31" s="4"/>
      <c r="BN31" s="4" t="s">
        <v>4185</v>
      </c>
      <c r="BO31" s="4"/>
      <c r="BP31" s="4" t="s">
        <v>4186</v>
      </c>
      <c r="BQ31" s="4" t="s">
        <v>38</v>
      </c>
      <c r="BR31" s="4" t="s">
        <v>4187</v>
      </c>
      <c r="BS31" s="4"/>
      <c r="BU31" s="4">
        <v>18</v>
      </c>
      <c r="BV31" s="4" t="s">
        <v>4188</v>
      </c>
      <c r="BW31" s="4" t="s">
        <v>623</v>
      </c>
      <c r="BX31" s="4" t="s">
        <v>4189</v>
      </c>
      <c r="BY31" s="4" t="s">
        <v>38</v>
      </c>
      <c r="BZ31" s="4"/>
      <c r="CA31" s="4"/>
      <c r="CB31" s="4" t="s">
        <v>4190</v>
      </c>
      <c r="CD31" s="4">
        <v>18</v>
      </c>
      <c r="CE31" s="4" t="s">
        <v>261</v>
      </c>
      <c r="CF31" s="4"/>
      <c r="CG31" s="4" t="s">
        <v>223</v>
      </c>
      <c r="CH31" s="4"/>
      <c r="CI31" s="4" t="s">
        <v>4191</v>
      </c>
      <c r="CJ31" s="4"/>
      <c r="CK31" s="4" t="s">
        <v>4192</v>
      </c>
      <c r="CM31" s="4">
        <v>18</v>
      </c>
      <c r="CN31" s="4"/>
      <c r="CO31" s="4"/>
      <c r="CP31" s="4" t="s">
        <v>223</v>
      </c>
      <c r="CQ31" s="4"/>
      <c r="CR31" s="4" t="s">
        <v>177</v>
      </c>
      <c r="CS31" s="4"/>
      <c r="CT31" s="4" t="s">
        <v>254</v>
      </c>
      <c r="CV31" s="4">
        <v>18</v>
      </c>
      <c r="CW31" s="4"/>
      <c r="CX31" s="4" t="s">
        <v>4193</v>
      </c>
      <c r="CY31" s="4" t="s">
        <v>38</v>
      </c>
      <c r="CZ31" s="4" t="s">
        <v>4194</v>
      </c>
      <c r="DA31" s="4"/>
      <c r="DB31" s="4" t="s">
        <v>4195</v>
      </c>
      <c r="DC31" s="4"/>
    </row>
    <row r="32" spans="1:107" x14ac:dyDescent="0.35">
      <c r="A32" s="6"/>
      <c r="B32" s="7"/>
      <c r="C32" s="7"/>
      <c r="D32" s="7" t="s">
        <v>4196</v>
      </c>
      <c r="E32" s="7"/>
      <c r="F32" s="7"/>
      <c r="G32" s="7"/>
      <c r="H32" s="7" t="s">
        <v>4197</v>
      </c>
      <c r="J32" s="6"/>
      <c r="K32" s="7"/>
      <c r="L32" s="7"/>
      <c r="M32" s="7"/>
      <c r="N32" s="7"/>
      <c r="O32" s="7"/>
      <c r="P32" s="7" t="s">
        <v>4198</v>
      </c>
      <c r="Q32" s="7"/>
      <c r="S32" s="6"/>
      <c r="T32" s="7"/>
      <c r="U32" s="7" t="s">
        <v>1389</v>
      </c>
      <c r="V32" s="7"/>
      <c r="W32" s="7"/>
      <c r="X32" s="7" t="s">
        <v>4199</v>
      </c>
      <c r="Y32" s="7"/>
      <c r="Z32" s="7" t="s">
        <v>1973</v>
      </c>
      <c r="AB32" s="6"/>
      <c r="AC32" s="7" t="s">
        <v>2418</v>
      </c>
      <c r="AD32" s="7"/>
      <c r="AE32" s="7"/>
      <c r="AF32" s="7"/>
      <c r="AG32" s="7" t="s">
        <v>2376</v>
      </c>
      <c r="AH32" s="7" t="s">
        <v>4200</v>
      </c>
      <c r="AI32" s="7" t="s">
        <v>4067</v>
      </c>
      <c r="AK32" s="6"/>
      <c r="AL32" s="7" t="s">
        <v>4201</v>
      </c>
      <c r="AM32" s="7"/>
      <c r="AN32" s="7"/>
      <c r="AO32" s="7"/>
      <c r="AP32" s="7" t="s">
        <v>4202</v>
      </c>
      <c r="AQ32" s="7"/>
      <c r="AR32" s="7"/>
      <c r="AT32" s="7"/>
      <c r="AU32" s="7"/>
      <c r="AV32" s="7" t="s">
        <v>38</v>
      </c>
      <c r="AW32" s="7"/>
      <c r="AX32" s="7"/>
      <c r="AY32" s="7" t="s">
        <v>4203</v>
      </c>
      <c r="AZ32" s="7"/>
      <c r="BA32" s="7" t="s">
        <v>4204</v>
      </c>
      <c r="BC32" s="7"/>
      <c r="BD32" s="7"/>
      <c r="BE32" s="7" t="s">
        <v>4205</v>
      </c>
      <c r="BF32" s="7" t="s">
        <v>4206</v>
      </c>
      <c r="BG32" s="7"/>
      <c r="BH32" s="7"/>
      <c r="BI32" s="7" t="s">
        <v>4204</v>
      </c>
      <c r="BJ32" s="7"/>
      <c r="BL32" s="7"/>
      <c r="BM32" s="7" t="s">
        <v>1018</v>
      </c>
      <c r="BN32" s="7" t="s">
        <v>1018</v>
      </c>
      <c r="BO32" s="7" t="s">
        <v>4207</v>
      </c>
      <c r="BP32" s="7" t="s">
        <v>4208</v>
      </c>
      <c r="BQ32" s="7"/>
      <c r="BR32" s="7" t="s">
        <v>4209</v>
      </c>
      <c r="BS32" s="7" t="s">
        <v>1018</v>
      </c>
      <c r="BU32" s="7"/>
      <c r="BV32" s="7" t="s">
        <v>4210</v>
      </c>
      <c r="BW32" s="7" t="s">
        <v>652</v>
      </c>
      <c r="BX32" s="7" t="s">
        <v>4134</v>
      </c>
      <c r="BY32" s="7"/>
      <c r="BZ32" s="7"/>
      <c r="CA32" s="7"/>
      <c r="CB32" s="7" t="s">
        <v>4211</v>
      </c>
      <c r="CD32" s="7"/>
      <c r="CE32" s="7"/>
      <c r="CF32" s="7"/>
      <c r="CG32" s="7"/>
      <c r="CH32" s="7"/>
      <c r="CI32" s="7" t="s">
        <v>542</v>
      </c>
      <c r="CJ32" s="7" t="s">
        <v>4212</v>
      </c>
      <c r="CK32" s="7" t="s">
        <v>254</v>
      </c>
      <c r="CM32" s="7"/>
      <c r="CN32" s="7" t="s">
        <v>659</v>
      </c>
      <c r="CO32" s="7"/>
      <c r="CP32" s="7"/>
      <c r="CQ32" s="7"/>
      <c r="CR32" s="7"/>
      <c r="CS32" s="7"/>
      <c r="CT32" s="7" t="s">
        <v>4213</v>
      </c>
      <c r="CV32" s="7"/>
      <c r="CW32" s="7"/>
      <c r="CX32" s="7" t="s">
        <v>4214</v>
      </c>
      <c r="CY32" s="7"/>
      <c r="CZ32" s="7" t="s">
        <v>1045</v>
      </c>
      <c r="DA32" s="7"/>
      <c r="DB32" s="7" t="s">
        <v>4215</v>
      </c>
      <c r="DC32" s="7"/>
    </row>
    <row r="33" spans="1:108" x14ac:dyDescent="0.35">
      <c r="A33" s="2">
        <v>20</v>
      </c>
      <c r="B33" s="5"/>
      <c r="C33" s="5" t="s">
        <v>4216</v>
      </c>
      <c r="D33" s="5"/>
      <c r="E33" s="5" t="s">
        <v>67</v>
      </c>
      <c r="F33" s="5" t="s">
        <v>4217</v>
      </c>
      <c r="G33" s="5"/>
      <c r="H33" s="5"/>
      <c r="J33" s="2">
        <v>20</v>
      </c>
      <c r="K33" s="5"/>
      <c r="L33" s="5"/>
      <c r="M33" s="5"/>
      <c r="N33" s="5"/>
      <c r="O33" s="5"/>
      <c r="P33" s="5" t="s">
        <v>2413</v>
      </c>
      <c r="Q33" s="5"/>
      <c r="S33" s="2">
        <v>20</v>
      </c>
      <c r="T33" s="5"/>
      <c r="U33" s="5" t="s">
        <v>1435</v>
      </c>
      <c r="V33" s="5"/>
      <c r="W33" s="5" t="s">
        <v>1942</v>
      </c>
      <c r="X33" s="5" t="s">
        <v>4218</v>
      </c>
      <c r="Y33" s="5" t="s">
        <v>4219</v>
      </c>
      <c r="Z33" s="5" t="s">
        <v>4220</v>
      </c>
      <c r="AB33" s="2">
        <v>20</v>
      </c>
      <c r="AC33" s="5" t="s">
        <v>334</v>
      </c>
      <c r="AD33" s="5" t="s">
        <v>4221</v>
      </c>
      <c r="AE33" s="5"/>
      <c r="AF33" s="5"/>
      <c r="AG33" s="5" t="s">
        <v>4222</v>
      </c>
      <c r="AH33" s="5" t="s">
        <v>4223</v>
      </c>
      <c r="AI33" s="5" t="s">
        <v>4224</v>
      </c>
      <c r="AK33" s="2">
        <v>20</v>
      </c>
      <c r="AL33" s="5"/>
      <c r="AM33" s="5"/>
      <c r="AN33" s="5"/>
      <c r="AO33" s="5"/>
      <c r="AP33" s="5" t="s">
        <v>4225</v>
      </c>
      <c r="AQ33" s="5"/>
      <c r="AR33" s="5"/>
      <c r="AT33" s="5">
        <v>20</v>
      </c>
      <c r="AU33" s="5"/>
      <c r="AV33" s="5"/>
      <c r="AW33" s="5"/>
      <c r="AX33" s="5"/>
      <c r="AY33" s="5"/>
      <c r="AZ33" s="5"/>
      <c r="BA33" s="5" t="s">
        <v>4226</v>
      </c>
      <c r="BC33" s="5">
        <v>20</v>
      </c>
      <c r="BD33" s="5"/>
      <c r="BE33" s="5" t="s">
        <v>4227</v>
      </c>
      <c r="BF33" s="5"/>
      <c r="BG33" s="5" t="s">
        <v>4228</v>
      </c>
      <c r="BH33" s="5" t="s">
        <v>4229</v>
      </c>
      <c r="BI33" s="5" t="s">
        <v>4230</v>
      </c>
      <c r="BJ33" s="5"/>
      <c r="BL33" s="5">
        <v>20</v>
      </c>
      <c r="BM33" s="5"/>
      <c r="BN33" s="5"/>
      <c r="BO33" s="5"/>
      <c r="BP33" s="5" t="s">
        <v>4231</v>
      </c>
      <c r="BQ33" s="5" t="s">
        <v>2859</v>
      </c>
      <c r="BR33" s="5" t="s">
        <v>4232</v>
      </c>
      <c r="BS33" s="5" t="s">
        <v>1997</v>
      </c>
      <c r="BU33" s="5">
        <v>20</v>
      </c>
      <c r="BV33" s="5"/>
      <c r="BW33" s="5" t="s">
        <v>4234</v>
      </c>
      <c r="BX33" s="5" t="s">
        <v>4235</v>
      </c>
      <c r="BY33" s="5"/>
      <c r="BZ33" s="5"/>
      <c r="CA33" s="5" t="s">
        <v>1794</v>
      </c>
      <c r="CB33" s="5" t="s">
        <v>4236</v>
      </c>
      <c r="CD33" s="5">
        <v>20</v>
      </c>
      <c r="CE33" s="5" t="s">
        <v>4237</v>
      </c>
      <c r="CF33" s="5"/>
      <c r="CG33" s="5"/>
      <c r="CH33" s="5"/>
      <c r="CI33" s="5"/>
      <c r="CJ33" s="5" t="s">
        <v>4238</v>
      </c>
      <c r="CK33" s="5"/>
      <c r="CM33" s="5">
        <v>20</v>
      </c>
      <c r="CN33" s="5" t="s">
        <v>4022</v>
      </c>
      <c r="CO33" s="5"/>
      <c r="CP33" s="5" t="s">
        <v>659</v>
      </c>
      <c r="CQ33" s="5" t="s">
        <v>4238</v>
      </c>
      <c r="CR33" s="5"/>
      <c r="CS33" s="5" t="s">
        <v>4239</v>
      </c>
      <c r="CT33" s="5"/>
      <c r="CV33" s="5">
        <v>20</v>
      </c>
      <c r="CW33" s="5"/>
      <c r="CX33" s="5" t="s">
        <v>4240</v>
      </c>
      <c r="CY33" s="5" t="s">
        <v>1959</v>
      </c>
      <c r="CZ33" s="5"/>
      <c r="DA33" s="5" t="s">
        <v>1942</v>
      </c>
      <c r="DB33" s="5" t="s">
        <v>4241</v>
      </c>
      <c r="DC33" s="5"/>
    </row>
    <row r="34" spans="1:108" x14ac:dyDescent="0.35">
      <c r="A34" s="6"/>
      <c r="B34" s="7"/>
      <c r="C34" s="7" t="s">
        <v>3903</v>
      </c>
      <c r="D34" s="7"/>
      <c r="E34" s="7" t="s">
        <v>680</v>
      </c>
      <c r="F34" s="7" t="s">
        <v>4242</v>
      </c>
      <c r="G34" s="7"/>
      <c r="H34" s="7"/>
      <c r="J34" s="6"/>
      <c r="K34" s="7"/>
      <c r="L34" s="7"/>
      <c r="M34" s="7"/>
      <c r="N34" s="7"/>
      <c r="O34" s="7"/>
      <c r="P34" s="7" t="s">
        <v>1040</v>
      </c>
      <c r="Q34" s="7"/>
      <c r="S34" s="6"/>
      <c r="T34" s="7"/>
      <c r="U34" s="7" t="s">
        <v>102</v>
      </c>
      <c r="V34" s="7"/>
      <c r="W34" s="7" t="s">
        <v>652</v>
      </c>
      <c r="X34" s="7" t="s">
        <v>4243</v>
      </c>
      <c r="Y34" s="7" t="s">
        <v>4244</v>
      </c>
      <c r="Z34" s="7" t="s">
        <v>4199</v>
      </c>
      <c r="AB34" s="6"/>
      <c r="AC34" s="7"/>
      <c r="AD34" s="7" t="s">
        <v>2852</v>
      </c>
      <c r="AE34" s="7"/>
      <c r="AF34" s="7"/>
      <c r="AG34" s="7"/>
      <c r="AH34" s="7"/>
      <c r="AI34" s="7" t="s">
        <v>4245</v>
      </c>
      <c r="AK34" s="6"/>
      <c r="AL34" s="7"/>
      <c r="AM34" s="7"/>
      <c r="AN34" s="7" t="s">
        <v>4246</v>
      </c>
      <c r="AO34" s="7"/>
      <c r="AP34" s="7" t="s">
        <v>4247</v>
      </c>
      <c r="AQ34" s="7"/>
      <c r="AR34" s="7"/>
      <c r="AT34" s="7"/>
      <c r="AU34" s="7"/>
      <c r="AV34" s="7"/>
      <c r="AW34" s="7"/>
      <c r="AX34" s="7"/>
      <c r="AY34" s="7"/>
      <c r="AZ34" s="7"/>
      <c r="BA34" s="7" t="s">
        <v>4248</v>
      </c>
      <c r="BC34" s="7"/>
      <c r="BD34" s="7"/>
      <c r="BE34" s="7" t="s">
        <v>1923</v>
      </c>
      <c r="BF34" s="7"/>
      <c r="BG34" s="7" t="s">
        <v>1831</v>
      </c>
      <c r="BH34" s="7" t="s">
        <v>4183</v>
      </c>
      <c r="BI34" s="7" t="s">
        <v>4249</v>
      </c>
      <c r="BJ34" s="7"/>
      <c r="BL34" s="7"/>
      <c r="BM34" s="7"/>
      <c r="BN34" s="7"/>
      <c r="BO34" s="7"/>
      <c r="BP34" s="7" t="s">
        <v>2690</v>
      </c>
      <c r="BQ34" s="7" t="s">
        <v>4250</v>
      </c>
      <c r="BR34" s="7" t="s">
        <v>4251</v>
      </c>
      <c r="BS34" s="7" t="s">
        <v>4252</v>
      </c>
      <c r="BU34" s="7"/>
      <c r="BV34" s="7"/>
      <c r="BW34" s="7" t="s">
        <v>4253</v>
      </c>
      <c r="BX34" s="7"/>
      <c r="BY34" s="7"/>
      <c r="BZ34" s="7"/>
      <c r="CA34" s="7" t="s">
        <v>4254</v>
      </c>
      <c r="CB34" s="7"/>
      <c r="CD34" s="7"/>
      <c r="CE34" s="7"/>
      <c r="CF34" s="7"/>
      <c r="CG34" s="7"/>
      <c r="CH34" s="7"/>
      <c r="CI34" s="7"/>
      <c r="CJ34" s="7"/>
      <c r="CK34" s="7" t="s">
        <v>4255</v>
      </c>
      <c r="CM34" s="7"/>
      <c r="CN34" s="7"/>
      <c r="CO34" s="7"/>
      <c r="CP34" s="7" t="s">
        <v>40</v>
      </c>
      <c r="CQ34" s="7" t="s">
        <v>4256</v>
      </c>
      <c r="CR34" s="7"/>
      <c r="CS34" s="7" t="s">
        <v>4257</v>
      </c>
      <c r="CT34" s="7"/>
      <c r="CV34" s="7"/>
      <c r="CW34" s="7"/>
      <c r="CX34" s="7"/>
      <c r="CY34" s="7" t="s">
        <v>102</v>
      </c>
      <c r="CZ34" s="7"/>
      <c r="DA34" s="7" t="s">
        <v>652</v>
      </c>
      <c r="DB34" s="7" t="s">
        <v>1997</v>
      </c>
      <c r="DC34" s="7"/>
    </row>
    <row r="36" spans="1:108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8" x14ac:dyDescent="0.35">
      <c r="B37" s="2">
        <f>H20+1</f>
        <v>9</v>
      </c>
      <c r="C37" s="2">
        <f t="shared" ref="C37:H37" si="14">B37+1</f>
        <v>10</v>
      </c>
      <c r="D37" s="2">
        <f t="shared" si="14"/>
        <v>11</v>
      </c>
      <c r="E37" s="2">
        <f t="shared" si="14"/>
        <v>12</v>
      </c>
      <c r="F37" s="2">
        <f t="shared" si="14"/>
        <v>13</v>
      </c>
      <c r="G37" s="2">
        <f t="shared" si="14"/>
        <v>14</v>
      </c>
      <c r="H37" s="2">
        <f t="shared" si="14"/>
        <v>15</v>
      </c>
      <c r="K37" s="2">
        <f>Q20+1</f>
        <v>13</v>
      </c>
      <c r="L37" s="2">
        <f t="shared" ref="L37:Q37" si="15">K37+1</f>
        <v>14</v>
      </c>
      <c r="M37" s="2">
        <f t="shared" si="15"/>
        <v>15</v>
      </c>
      <c r="N37" s="2">
        <f t="shared" si="15"/>
        <v>16</v>
      </c>
      <c r="O37" s="2">
        <f t="shared" si="15"/>
        <v>17</v>
      </c>
      <c r="P37" s="2">
        <f t="shared" si="15"/>
        <v>18</v>
      </c>
      <c r="Q37" s="2">
        <f t="shared" si="15"/>
        <v>19</v>
      </c>
      <c r="T37" s="2">
        <f>Z20+1</f>
        <v>12</v>
      </c>
      <c r="U37" s="2">
        <f t="shared" ref="U37:Z37" si="16">T37+1</f>
        <v>13</v>
      </c>
      <c r="V37" s="2">
        <f t="shared" si="16"/>
        <v>14</v>
      </c>
      <c r="W37" s="2">
        <f t="shared" si="16"/>
        <v>15</v>
      </c>
      <c r="X37" s="2">
        <f t="shared" si="16"/>
        <v>16</v>
      </c>
      <c r="Y37" s="2">
        <f t="shared" si="16"/>
        <v>17</v>
      </c>
      <c r="Z37" s="2">
        <f t="shared" si="16"/>
        <v>18</v>
      </c>
      <c r="AC37" s="2">
        <f>AI20+1</f>
        <v>9</v>
      </c>
      <c r="AD37" s="2">
        <f t="shared" ref="AD37:AI37" si="17">AC37+1</f>
        <v>10</v>
      </c>
      <c r="AE37" s="2">
        <f t="shared" si="17"/>
        <v>11</v>
      </c>
      <c r="AF37" s="2">
        <f t="shared" si="17"/>
        <v>12</v>
      </c>
      <c r="AG37" s="2">
        <f t="shared" si="17"/>
        <v>13</v>
      </c>
      <c r="AH37" s="2">
        <f t="shared" si="17"/>
        <v>14</v>
      </c>
      <c r="AI37" s="2">
        <f t="shared" si="17"/>
        <v>15</v>
      </c>
      <c r="AL37" s="2">
        <f>AR20+1</f>
        <v>14</v>
      </c>
      <c r="AM37" s="2">
        <f t="shared" ref="AM37:AR37" si="18">AL37+1</f>
        <v>15</v>
      </c>
      <c r="AN37" s="2">
        <f t="shared" si="18"/>
        <v>16</v>
      </c>
      <c r="AO37" s="2">
        <f t="shared" si="18"/>
        <v>17</v>
      </c>
      <c r="AP37" s="2">
        <f t="shared" si="18"/>
        <v>18</v>
      </c>
      <c r="AQ37" s="2">
        <f t="shared" si="18"/>
        <v>19</v>
      </c>
      <c r="AR37" s="2">
        <f t="shared" si="18"/>
        <v>20</v>
      </c>
      <c r="AU37" s="2">
        <f>BA20+1</f>
        <v>11</v>
      </c>
      <c r="AV37" s="2">
        <f t="shared" ref="AV37:BA37" si="19">AU37+1</f>
        <v>12</v>
      </c>
      <c r="AW37" s="2">
        <f t="shared" si="19"/>
        <v>13</v>
      </c>
      <c r="AX37" s="2">
        <f t="shared" si="19"/>
        <v>14</v>
      </c>
      <c r="AY37" s="2">
        <f t="shared" si="19"/>
        <v>15</v>
      </c>
      <c r="AZ37" s="2">
        <f t="shared" si="19"/>
        <v>16</v>
      </c>
      <c r="BA37" s="2">
        <f t="shared" si="19"/>
        <v>17</v>
      </c>
      <c r="BD37" s="2">
        <f>BJ20+1</f>
        <v>9</v>
      </c>
      <c r="BE37" s="2">
        <f t="shared" ref="BE37:BJ37" si="20">BD37+1</f>
        <v>10</v>
      </c>
      <c r="BF37" s="2">
        <f t="shared" si="20"/>
        <v>11</v>
      </c>
      <c r="BG37" s="2">
        <f t="shared" si="20"/>
        <v>12</v>
      </c>
      <c r="BH37" s="2">
        <f t="shared" si="20"/>
        <v>13</v>
      </c>
      <c r="BI37" s="2">
        <f t="shared" si="20"/>
        <v>14</v>
      </c>
      <c r="BJ37" s="2">
        <f t="shared" si="20"/>
        <v>15</v>
      </c>
      <c r="BM37" s="2">
        <f>BS20+1</f>
        <v>13</v>
      </c>
      <c r="BN37" s="2">
        <f t="shared" ref="BN37:BS37" si="21">BM37+1</f>
        <v>14</v>
      </c>
      <c r="BO37" s="2">
        <f t="shared" si="21"/>
        <v>15</v>
      </c>
      <c r="BP37" s="2">
        <f t="shared" si="21"/>
        <v>16</v>
      </c>
      <c r="BQ37" s="2">
        <f t="shared" si="21"/>
        <v>17</v>
      </c>
      <c r="BR37" s="2">
        <f t="shared" si="21"/>
        <v>18</v>
      </c>
      <c r="BS37" s="2">
        <f t="shared" si="21"/>
        <v>19</v>
      </c>
      <c r="BV37" s="2">
        <f>CB20+1</f>
        <v>10</v>
      </c>
      <c r="BW37" s="2">
        <f t="shared" ref="BW37:CB37" si="22">BV37+1</f>
        <v>11</v>
      </c>
      <c r="BX37" s="2">
        <f t="shared" si="22"/>
        <v>12</v>
      </c>
      <c r="BY37" s="2">
        <f t="shared" si="22"/>
        <v>13</v>
      </c>
      <c r="BZ37" s="2">
        <f t="shared" si="22"/>
        <v>14</v>
      </c>
      <c r="CA37" s="2">
        <f t="shared" si="22"/>
        <v>15</v>
      </c>
      <c r="CB37" s="2">
        <f t="shared" si="22"/>
        <v>16</v>
      </c>
      <c r="CE37" s="2">
        <f>CK20+1</f>
        <v>15</v>
      </c>
      <c r="CF37" s="2">
        <f t="shared" ref="CF37:CK37" si="23">CE37+1</f>
        <v>16</v>
      </c>
      <c r="CG37" s="2">
        <f t="shared" si="23"/>
        <v>17</v>
      </c>
      <c r="CH37" s="2">
        <f t="shared" si="23"/>
        <v>18</v>
      </c>
      <c r="CI37" s="2">
        <f t="shared" si="23"/>
        <v>19</v>
      </c>
      <c r="CJ37" s="2">
        <f t="shared" si="23"/>
        <v>20</v>
      </c>
      <c r="CK37" s="2">
        <f t="shared" si="23"/>
        <v>21</v>
      </c>
      <c r="CN37" s="2">
        <f>CT20+1</f>
        <v>12</v>
      </c>
      <c r="CO37" s="2">
        <f t="shared" ref="CO37:CT37" si="24">CN37+1</f>
        <v>13</v>
      </c>
      <c r="CP37" s="2">
        <f t="shared" si="24"/>
        <v>14</v>
      </c>
      <c r="CQ37" s="2">
        <f t="shared" si="24"/>
        <v>15</v>
      </c>
      <c r="CR37" s="2">
        <f t="shared" si="24"/>
        <v>16</v>
      </c>
      <c r="CS37" s="2">
        <f t="shared" si="24"/>
        <v>17</v>
      </c>
      <c r="CT37" s="2">
        <f t="shared" si="24"/>
        <v>18</v>
      </c>
      <c r="CW37" s="2">
        <f>DC20+1</f>
        <v>10</v>
      </c>
      <c r="CX37" s="2">
        <f t="shared" ref="CX37:DC37" si="25">CW37+1</f>
        <v>11</v>
      </c>
      <c r="CY37" s="2">
        <f t="shared" si="25"/>
        <v>12</v>
      </c>
      <c r="CZ37" s="2">
        <f t="shared" si="25"/>
        <v>13</v>
      </c>
      <c r="DA37" s="2">
        <f t="shared" si="25"/>
        <v>14</v>
      </c>
      <c r="DB37" s="2">
        <f t="shared" si="25"/>
        <v>15</v>
      </c>
      <c r="DC37" s="2">
        <f t="shared" si="25"/>
        <v>16</v>
      </c>
    </row>
    <row r="38" spans="1:108" x14ac:dyDescent="0.35">
      <c r="A38" s="3">
        <v>8</v>
      </c>
      <c r="B38" s="4"/>
      <c r="C38" s="4"/>
      <c r="D38" s="4"/>
      <c r="E38" s="4" t="s">
        <v>4258</v>
      </c>
      <c r="F38" s="4"/>
      <c r="G38" s="4"/>
      <c r="H38" s="4"/>
      <c r="J38" s="3">
        <v>8</v>
      </c>
      <c r="K38" s="4" t="s">
        <v>4259</v>
      </c>
      <c r="L38" s="4" t="s">
        <v>4260</v>
      </c>
      <c r="M38" s="4"/>
      <c r="N38" s="4"/>
      <c r="O38" s="4"/>
      <c r="P38" s="4"/>
      <c r="Q38" s="4"/>
      <c r="S38" s="3">
        <v>8</v>
      </c>
      <c r="T38" s="4"/>
      <c r="U38" s="4" t="s">
        <v>4261</v>
      </c>
      <c r="V38" s="4"/>
      <c r="W38" s="4"/>
      <c r="X38" s="4"/>
      <c r="Y38" s="4"/>
      <c r="Z38" s="4"/>
      <c r="AB38" s="3">
        <v>8</v>
      </c>
      <c r="AC38" s="4"/>
      <c r="AD38" s="4"/>
      <c r="AE38" s="4"/>
      <c r="AF38" s="4" t="s">
        <v>4262</v>
      </c>
      <c r="AG38" s="4"/>
      <c r="AH38" s="4"/>
      <c r="AI38" s="4"/>
      <c r="AK38" s="3">
        <v>8</v>
      </c>
      <c r="AL38" s="4"/>
      <c r="AM38" s="4"/>
      <c r="AN38" s="4"/>
      <c r="AO38" s="4" t="s">
        <v>1457</v>
      </c>
      <c r="AP38" s="4"/>
      <c r="AQ38" s="4"/>
      <c r="AR38" s="4"/>
      <c r="AT38" s="4">
        <v>8</v>
      </c>
      <c r="AU38" s="4"/>
      <c r="AV38" s="4"/>
      <c r="AW38" s="4"/>
      <c r="AX38" s="4"/>
      <c r="AY38" s="4" t="s">
        <v>4263</v>
      </c>
      <c r="AZ38" s="4"/>
      <c r="BA38" s="4" t="s">
        <v>3691</v>
      </c>
      <c r="BC38" s="4">
        <v>8</v>
      </c>
      <c r="BD38" s="4"/>
      <c r="BE38" s="4"/>
      <c r="BF38" s="4"/>
      <c r="BG38" s="4"/>
      <c r="BH38" s="4"/>
      <c r="BI38" s="4"/>
      <c r="BJ38" s="4"/>
      <c r="BL38" s="4">
        <v>8</v>
      </c>
      <c r="BM38" s="4"/>
      <c r="BN38" s="4" t="s">
        <v>1108</v>
      </c>
      <c r="BO38" s="4" t="s">
        <v>1997</v>
      </c>
      <c r="BP38" s="4"/>
      <c r="BQ38" s="4"/>
      <c r="BR38" s="4"/>
      <c r="BS38" s="4"/>
      <c r="BU38" s="4">
        <v>8</v>
      </c>
      <c r="BV38" s="4"/>
      <c r="BW38" s="4"/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/>
      <c r="CI38" s="4"/>
      <c r="CJ38" s="4"/>
      <c r="CK38" s="4"/>
      <c r="CM38" s="4">
        <v>8</v>
      </c>
      <c r="CN38" s="4"/>
      <c r="CO38" s="4"/>
      <c r="CP38" s="4" t="s">
        <v>4264</v>
      </c>
      <c r="CQ38" s="4" t="s">
        <v>4264</v>
      </c>
      <c r="CR38" s="4" t="s">
        <v>4264</v>
      </c>
      <c r="CS38" s="4"/>
      <c r="CT38" s="4"/>
      <c r="CV38" s="4">
        <v>8</v>
      </c>
      <c r="CW38" s="4"/>
      <c r="CX38" s="4" t="s">
        <v>4265</v>
      </c>
      <c r="CY38" s="4"/>
      <c r="CZ38" s="4"/>
      <c r="DA38" s="4"/>
      <c r="DB38" s="4"/>
      <c r="DC38" s="4"/>
    </row>
    <row r="39" spans="1:108" x14ac:dyDescent="0.35">
      <c r="A39" s="2"/>
      <c r="B39" s="5"/>
      <c r="C39" s="5"/>
      <c r="D39" s="5"/>
      <c r="E39" s="5" t="s">
        <v>4266</v>
      </c>
      <c r="F39" s="5" t="s">
        <v>4267</v>
      </c>
      <c r="G39" s="5"/>
      <c r="H39" s="5"/>
      <c r="J39" s="2"/>
      <c r="K39" s="5" t="s">
        <v>3673</v>
      </c>
      <c r="L39" s="5" t="s">
        <v>3673</v>
      </c>
      <c r="M39" s="5"/>
      <c r="N39" s="5"/>
      <c r="O39" s="5"/>
      <c r="P39" s="5"/>
      <c r="Q39" s="5"/>
      <c r="S39" s="2"/>
      <c r="T39" s="5" t="s">
        <v>4268</v>
      </c>
      <c r="U39" s="5" t="s">
        <v>4269</v>
      </c>
      <c r="V39" s="5" t="s">
        <v>4270</v>
      </c>
      <c r="W39" s="5"/>
      <c r="X39" s="5"/>
      <c r="Y39" s="5"/>
      <c r="Z39" s="5"/>
      <c r="AB39" s="2"/>
      <c r="AC39" s="5"/>
      <c r="AD39" s="5"/>
      <c r="AE39" s="5"/>
      <c r="AF39" s="5" t="s">
        <v>3959</v>
      </c>
      <c r="AG39" s="5"/>
      <c r="AH39" s="5"/>
      <c r="AI39" s="5"/>
      <c r="AK39" s="2"/>
      <c r="AL39" s="5"/>
      <c r="AM39" s="5"/>
      <c r="AN39" s="5" t="s">
        <v>4271</v>
      </c>
      <c r="AO39" s="5"/>
      <c r="AP39" s="5"/>
      <c r="AQ39" s="5" t="s">
        <v>4272</v>
      </c>
      <c r="AR39" s="5"/>
      <c r="AT39" s="5"/>
      <c r="AU39" s="5"/>
      <c r="AV39" s="5"/>
      <c r="AW39" s="5"/>
      <c r="AX39" s="5" t="s">
        <v>4273</v>
      </c>
      <c r="AY39" s="5" t="s">
        <v>4274</v>
      </c>
      <c r="AZ39" s="5"/>
      <c r="BA39" s="5" t="s">
        <v>4275</v>
      </c>
      <c r="BC39" s="5"/>
      <c r="BD39" s="5"/>
      <c r="BE39" s="5"/>
      <c r="BF39" s="5"/>
      <c r="BG39" s="5"/>
      <c r="BH39" s="5" t="s">
        <v>4276</v>
      </c>
      <c r="BI39" s="5"/>
      <c r="BJ39" s="5"/>
      <c r="BL39" s="5"/>
      <c r="BM39" s="5"/>
      <c r="BN39" s="5" t="s">
        <v>4233</v>
      </c>
      <c r="BO39" s="5" t="s">
        <v>4277</v>
      </c>
      <c r="BP39" s="5"/>
      <c r="BQ39" s="5"/>
      <c r="BR39" s="5" t="s">
        <v>4278</v>
      </c>
      <c r="BS39" s="5"/>
      <c r="BU39" s="5"/>
      <c r="BV39" s="5" t="s">
        <v>4279</v>
      </c>
      <c r="BW39" s="5"/>
      <c r="BX39" s="5" t="s">
        <v>4280</v>
      </c>
      <c r="BY39" s="5"/>
      <c r="BZ39" s="5"/>
      <c r="CA39" s="5"/>
      <c r="CB39" s="5"/>
      <c r="CD39" s="5"/>
      <c r="CE39" s="5" t="s">
        <v>38</v>
      </c>
      <c r="CF39" s="5" t="s">
        <v>4281</v>
      </c>
      <c r="CG39" s="5"/>
      <c r="CH39" s="5"/>
      <c r="CI39" s="5" t="s">
        <v>4282</v>
      </c>
      <c r="CJ39" s="5"/>
      <c r="CK39" s="5" t="s">
        <v>4283</v>
      </c>
      <c r="CM39" s="5"/>
      <c r="CN39" s="5"/>
      <c r="CO39" s="5" t="s">
        <v>4284</v>
      </c>
      <c r="CP39" s="5" t="s">
        <v>4285</v>
      </c>
      <c r="CQ39" s="5"/>
      <c r="CR39" s="5" t="s">
        <v>4286</v>
      </c>
      <c r="CS39" s="5"/>
      <c r="CT39" s="5"/>
      <c r="CV39" s="5"/>
      <c r="CW39" s="5"/>
      <c r="CX39" s="5" t="s">
        <v>4287</v>
      </c>
      <c r="CY39" s="5"/>
      <c r="CZ39" s="5"/>
      <c r="DA39" s="5"/>
      <c r="DB39" s="5"/>
      <c r="DC39" s="5"/>
    </row>
    <row r="40" spans="1:108" x14ac:dyDescent="0.35">
      <c r="A40" s="3">
        <v>10</v>
      </c>
      <c r="B40" s="4" t="s">
        <v>4288</v>
      </c>
      <c r="C40" s="4"/>
      <c r="D40" s="4" t="s">
        <v>4289</v>
      </c>
      <c r="E40" s="4"/>
      <c r="F40" s="4" t="s">
        <v>150</v>
      </c>
      <c r="G40" s="4"/>
      <c r="H40" s="4" t="s">
        <v>4290</v>
      </c>
      <c r="J40" s="3">
        <v>10</v>
      </c>
      <c r="K40" s="4"/>
      <c r="L40" s="4" t="s">
        <v>2448</v>
      </c>
      <c r="M40" s="4"/>
      <c r="N40" s="4"/>
      <c r="O40" s="4"/>
      <c r="P40" s="4" t="s">
        <v>4291</v>
      </c>
      <c r="Q40" s="4"/>
      <c r="S40" s="3">
        <v>10</v>
      </c>
      <c r="T40" s="4" t="s">
        <v>308</v>
      </c>
      <c r="U40" s="4" t="s">
        <v>3389</v>
      </c>
      <c r="V40" s="4" t="s">
        <v>4292</v>
      </c>
      <c r="W40" s="4" t="s">
        <v>4293</v>
      </c>
      <c r="X40" s="4" t="s">
        <v>4294</v>
      </c>
      <c r="Y40" s="4" t="s">
        <v>4295</v>
      </c>
      <c r="Z40" s="4"/>
      <c r="AB40" s="3">
        <v>10</v>
      </c>
      <c r="AC40" s="4"/>
      <c r="AD40" s="4" t="s">
        <v>4296</v>
      </c>
      <c r="AE40" s="4" t="s">
        <v>4297</v>
      </c>
      <c r="AF40" s="4" t="s">
        <v>3915</v>
      </c>
      <c r="AG40" s="4"/>
      <c r="AH40" s="4" t="s">
        <v>4298</v>
      </c>
      <c r="AI40" s="4" t="s">
        <v>1743</v>
      </c>
      <c r="AK40" s="3">
        <v>10</v>
      </c>
      <c r="AL40" s="4" t="s">
        <v>4299</v>
      </c>
      <c r="AM40" s="4"/>
      <c r="AN40" s="4" t="s">
        <v>102</v>
      </c>
      <c r="AO40" s="4"/>
      <c r="AP40" s="4" t="s">
        <v>4300</v>
      </c>
      <c r="AQ40" s="4" t="s">
        <v>4301</v>
      </c>
      <c r="AR40" s="4"/>
      <c r="AT40" s="4">
        <v>10</v>
      </c>
      <c r="AU40" s="4"/>
      <c r="AV40" s="4" t="s">
        <v>4302</v>
      </c>
      <c r="AW40" s="4"/>
      <c r="AX40" s="4" t="s">
        <v>1324</v>
      </c>
      <c r="AY40" s="4"/>
      <c r="AZ40" s="4"/>
      <c r="BA40" s="4"/>
      <c r="BC40" s="4">
        <v>10</v>
      </c>
      <c r="BD40" s="4"/>
      <c r="BE40" s="4"/>
      <c r="BF40" s="4"/>
      <c r="BG40" s="4" t="s">
        <v>4303</v>
      </c>
      <c r="BH40" s="4" t="s">
        <v>2217</v>
      </c>
      <c r="BI40" s="4"/>
      <c r="BJ40" s="4"/>
      <c r="BL40" s="4">
        <v>10</v>
      </c>
      <c r="BM40" s="4" t="s">
        <v>38</v>
      </c>
      <c r="BN40" s="4" t="s">
        <v>4304</v>
      </c>
      <c r="BO40" s="4"/>
      <c r="BP40" s="4"/>
      <c r="BQ40" s="4"/>
      <c r="BR40" s="4" t="s">
        <v>4305</v>
      </c>
      <c r="BS40" s="4"/>
      <c r="BU40" s="4">
        <v>10</v>
      </c>
      <c r="BV40" s="4" t="s">
        <v>4306</v>
      </c>
      <c r="BW40" s="4" t="s">
        <v>38</v>
      </c>
      <c r="BX40" s="4" t="s">
        <v>134</v>
      </c>
      <c r="BY40" s="4" t="s">
        <v>4307</v>
      </c>
      <c r="BZ40" s="4" t="s">
        <v>4308</v>
      </c>
      <c r="CA40" s="4" t="s">
        <v>4309</v>
      </c>
      <c r="CB40" s="4"/>
      <c r="CD40" s="4">
        <v>10</v>
      </c>
      <c r="CE40" s="4" t="s">
        <v>4310</v>
      </c>
      <c r="CF40" s="4" t="s">
        <v>4311</v>
      </c>
      <c r="CG40" s="4" t="s">
        <v>4312</v>
      </c>
      <c r="CH40" s="4"/>
      <c r="CI40" s="4"/>
      <c r="CJ40" s="4" t="s">
        <v>4313</v>
      </c>
      <c r="CK40" s="4" t="s">
        <v>4314</v>
      </c>
      <c r="CM40" s="4">
        <v>10</v>
      </c>
      <c r="CN40" s="4"/>
      <c r="CO40" s="4" t="s">
        <v>4315</v>
      </c>
      <c r="CP40" s="4" t="s">
        <v>4316</v>
      </c>
      <c r="CQ40" s="4" t="s">
        <v>156</v>
      </c>
      <c r="CR40" s="4" t="s">
        <v>4317</v>
      </c>
      <c r="CS40" s="4"/>
      <c r="CT40" s="4"/>
      <c r="CV40" s="4">
        <v>10</v>
      </c>
      <c r="CW40" s="4"/>
      <c r="CX40" s="4"/>
      <c r="CY40" s="4" t="s">
        <v>4318</v>
      </c>
      <c r="CZ40" s="4" t="s">
        <v>4319</v>
      </c>
      <c r="DA40" s="4"/>
      <c r="DB40" s="4" t="s">
        <v>4320</v>
      </c>
      <c r="DC40" s="4"/>
    </row>
    <row r="41" spans="1:108" x14ac:dyDescent="0.35">
      <c r="A41" s="6"/>
      <c r="B41" s="7" t="s">
        <v>38</v>
      </c>
      <c r="C41" s="7"/>
      <c r="D41" s="7"/>
      <c r="E41" s="7"/>
      <c r="F41" s="7"/>
      <c r="G41" s="7" t="s">
        <v>4321</v>
      </c>
      <c r="H41" s="7" t="s">
        <v>4322</v>
      </c>
      <c r="J41" s="6"/>
      <c r="K41" s="7" t="s">
        <v>4323</v>
      </c>
      <c r="L41" s="7" t="s">
        <v>4324</v>
      </c>
      <c r="M41" s="7"/>
      <c r="N41" s="7"/>
      <c r="O41" s="7"/>
      <c r="P41" s="7" t="s">
        <v>4325</v>
      </c>
      <c r="Q41" s="7"/>
      <c r="S41" s="6"/>
      <c r="T41" s="7" t="s">
        <v>4326</v>
      </c>
      <c r="U41" s="7"/>
      <c r="V41" s="7" t="s">
        <v>4327</v>
      </c>
      <c r="W41" s="7" t="s">
        <v>1923</v>
      </c>
      <c r="X41" s="7" t="s">
        <v>4328</v>
      </c>
      <c r="Y41" s="7" t="s">
        <v>4329</v>
      </c>
      <c r="Z41" s="7"/>
      <c r="AB41" s="6"/>
      <c r="AC41" s="7"/>
      <c r="AD41" s="7" t="s">
        <v>4330</v>
      </c>
      <c r="AE41" s="7" t="s">
        <v>38</v>
      </c>
      <c r="AF41" s="7"/>
      <c r="AG41" s="7" t="s">
        <v>4331</v>
      </c>
      <c r="AH41" s="7" t="s">
        <v>4332</v>
      </c>
      <c r="AI41" s="7" t="s">
        <v>4333</v>
      </c>
      <c r="AK41" s="6"/>
      <c r="AL41" s="7" t="s">
        <v>4334</v>
      </c>
      <c r="AM41" s="7"/>
      <c r="AN41" s="7" t="s">
        <v>566</v>
      </c>
      <c r="AO41" s="7"/>
      <c r="AP41" s="7" t="s">
        <v>4335</v>
      </c>
      <c r="AQ41" s="7" t="s">
        <v>4336</v>
      </c>
      <c r="AR41" s="7"/>
      <c r="AT41" s="7"/>
      <c r="AU41" s="7"/>
      <c r="AV41" s="7" t="s">
        <v>3714</v>
      </c>
      <c r="AW41" s="7"/>
      <c r="AX41" s="7" t="s">
        <v>38</v>
      </c>
      <c r="AY41" s="7" t="s">
        <v>4337</v>
      </c>
      <c r="AZ41" s="7"/>
      <c r="BA41" s="7"/>
      <c r="BC41" s="7"/>
      <c r="BD41" s="7" t="s">
        <v>38</v>
      </c>
      <c r="BE41" s="7"/>
      <c r="BF41" s="7" t="s">
        <v>2576</v>
      </c>
      <c r="BG41" s="7"/>
      <c r="BH41" s="7" t="s">
        <v>4338</v>
      </c>
      <c r="BI41" s="7"/>
      <c r="BJ41" s="7"/>
      <c r="BL41" s="7"/>
      <c r="BM41" s="7"/>
      <c r="BN41" s="7"/>
      <c r="BO41" s="7" t="s">
        <v>38</v>
      </c>
      <c r="BP41" s="7" t="s">
        <v>3350</v>
      </c>
      <c r="BQ41" s="7"/>
      <c r="BR41" s="7" t="s">
        <v>38</v>
      </c>
      <c r="BS41" s="7" t="s">
        <v>4339</v>
      </c>
      <c r="BU41" s="7"/>
      <c r="BV41" s="7" t="s">
        <v>3714</v>
      </c>
      <c r="BW41" s="7"/>
      <c r="BX41" s="7" t="s">
        <v>4340</v>
      </c>
      <c r="BY41" s="7" t="s">
        <v>4341</v>
      </c>
      <c r="BZ41" s="7"/>
      <c r="CA41" s="7"/>
      <c r="CB41" s="7"/>
      <c r="CD41" s="7"/>
      <c r="CE41" s="7" t="s">
        <v>4342</v>
      </c>
      <c r="CF41" s="7" t="s">
        <v>4343</v>
      </c>
      <c r="CG41" s="7" t="s">
        <v>4344</v>
      </c>
      <c r="CH41" s="7"/>
      <c r="CI41" s="7"/>
      <c r="CJ41" s="7" t="s">
        <v>4345</v>
      </c>
      <c r="CK41" s="7" t="s">
        <v>30</v>
      </c>
      <c r="CM41" s="7"/>
      <c r="CN41" s="7"/>
      <c r="CO41" s="7"/>
      <c r="CP41" s="7" t="s">
        <v>4346</v>
      </c>
      <c r="CQ41" s="7"/>
      <c r="CR41" s="7"/>
      <c r="CS41" s="7"/>
      <c r="CT41" s="7" t="s">
        <v>4347</v>
      </c>
      <c r="CV41" s="7"/>
      <c r="CW41" s="7"/>
      <c r="CX41" s="7"/>
      <c r="CY41" s="7" t="s">
        <v>4348</v>
      </c>
      <c r="CZ41" s="7" t="s">
        <v>4349</v>
      </c>
      <c r="DA41" s="7"/>
      <c r="DB41" s="7"/>
      <c r="DC41" s="7" t="s">
        <v>2995</v>
      </c>
    </row>
    <row r="42" spans="1:108" x14ac:dyDescent="0.35">
      <c r="A42" s="2">
        <v>12</v>
      </c>
      <c r="B42" s="5"/>
      <c r="C42" s="5" t="s">
        <v>4350</v>
      </c>
      <c r="D42" s="5"/>
      <c r="E42" s="5"/>
      <c r="F42" s="5"/>
      <c r="G42" s="5" t="s">
        <v>38</v>
      </c>
      <c r="H42" s="5" t="s">
        <v>4351</v>
      </c>
      <c r="J42" s="2">
        <v>12</v>
      </c>
      <c r="K42" s="5" t="s">
        <v>4352</v>
      </c>
      <c r="L42" s="5" t="s">
        <v>89</v>
      </c>
      <c r="M42" s="5"/>
      <c r="N42" s="5" t="s">
        <v>4353</v>
      </c>
      <c r="O42" s="5"/>
      <c r="P42" s="5" t="s">
        <v>4354</v>
      </c>
      <c r="Q42" s="5"/>
      <c r="S42" s="2">
        <v>12</v>
      </c>
      <c r="T42" s="5" t="s">
        <v>955</v>
      </c>
      <c r="U42" s="5" t="s">
        <v>89</v>
      </c>
      <c r="V42" s="5"/>
      <c r="W42" s="5"/>
      <c r="X42" s="5" t="s">
        <v>38</v>
      </c>
      <c r="Y42" s="5"/>
      <c r="Z42" s="5" t="s">
        <v>4355</v>
      </c>
      <c r="AB42" s="2">
        <v>12</v>
      </c>
      <c r="AC42" s="5" t="s">
        <v>3818</v>
      </c>
      <c r="AD42" s="4"/>
      <c r="AE42" s="5"/>
      <c r="AF42" s="5" t="s">
        <v>4356</v>
      </c>
      <c r="AG42" s="5" t="s">
        <v>399</v>
      </c>
      <c r="AH42" s="5" t="s">
        <v>177</v>
      </c>
      <c r="AI42" s="5"/>
      <c r="AK42" s="2">
        <v>12</v>
      </c>
      <c r="AL42" s="5" t="s">
        <v>38</v>
      </c>
      <c r="AM42" s="5"/>
      <c r="AN42" s="5" t="s">
        <v>4357</v>
      </c>
      <c r="AO42" s="5"/>
      <c r="AP42" s="5"/>
      <c r="AQ42" s="5" t="s">
        <v>4358</v>
      </c>
      <c r="AR42" s="5" t="s">
        <v>4359</v>
      </c>
      <c r="AT42" s="5">
        <v>12</v>
      </c>
      <c r="AU42" s="5" t="s">
        <v>4360</v>
      </c>
      <c r="AV42" s="5" t="s">
        <v>89</v>
      </c>
      <c r="AW42" s="5"/>
      <c r="AX42" s="5"/>
      <c r="AY42" s="5" t="s">
        <v>4361</v>
      </c>
      <c r="AZ42" s="5" t="s">
        <v>399</v>
      </c>
      <c r="BA42" s="5"/>
      <c r="BC42" s="5">
        <v>12</v>
      </c>
      <c r="BD42" s="5" t="s">
        <v>2549</v>
      </c>
      <c r="BE42" s="5" t="s">
        <v>89</v>
      </c>
      <c r="BF42" s="5" t="s">
        <v>102</v>
      </c>
      <c r="BG42" s="5"/>
      <c r="BH42" s="5" t="s">
        <v>4362</v>
      </c>
      <c r="BI42" s="5"/>
      <c r="BJ42" s="5"/>
      <c r="BL42" s="5">
        <v>12</v>
      </c>
      <c r="BM42" s="5"/>
      <c r="BN42" s="5" t="s">
        <v>4363</v>
      </c>
      <c r="BO42" s="5"/>
      <c r="BP42" s="5"/>
      <c r="BQ42" s="5"/>
      <c r="BR42" s="5" t="s">
        <v>4364</v>
      </c>
      <c r="BS42" s="5" t="s">
        <v>4365</v>
      </c>
      <c r="BU42" s="5">
        <v>12</v>
      </c>
      <c r="BV42" s="5" t="s">
        <v>38</v>
      </c>
      <c r="BW42" s="5" t="s">
        <v>89</v>
      </c>
      <c r="BX42" s="5"/>
      <c r="BY42" s="5"/>
      <c r="BZ42" s="5" t="s">
        <v>3047</v>
      </c>
      <c r="CA42" s="5" t="s">
        <v>3047</v>
      </c>
      <c r="CB42" s="5" t="s">
        <v>4366</v>
      </c>
      <c r="CD42" s="5">
        <v>12</v>
      </c>
      <c r="CE42" s="5" t="s">
        <v>4367</v>
      </c>
      <c r="CF42" s="5" t="s">
        <v>89</v>
      </c>
      <c r="CG42" s="5" t="s">
        <v>4368</v>
      </c>
      <c r="CH42" s="5" t="s">
        <v>396</v>
      </c>
      <c r="CI42" s="5"/>
      <c r="CJ42" s="5" t="s">
        <v>869</v>
      </c>
      <c r="CK42" s="5" t="s">
        <v>794</v>
      </c>
      <c r="CM42" s="5">
        <v>12</v>
      </c>
      <c r="CN42" s="5" t="s">
        <v>4369</v>
      </c>
      <c r="CO42" s="5" t="s">
        <v>89</v>
      </c>
      <c r="CP42" s="5" t="s">
        <v>4370</v>
      </c>
      <c r="CQ42" s="5"/>
      <c r="CR42" s="5" t="s">
        <v>75</v>
      </c>
      <c r="CS42" s="5" t="s">
        <v>399</v>
      </c>
      <c r="CT42" s="5" t="s">
        <v>4371</v>
      </c>
      <c r="CV42" s="5">
        <v>12</v>
      </c>
      <c r="CW42" s="5" t="s">
        <v>379</v>
      </c>
      <c r="CX42" s="5" t="s">
        <v>89</v>
      </c>
      <c r="CY42" s="5" t="s">
        <v>4372</v>
      </c>
      <c r="CZ42" s="5" t="s">
        <v>3931</v>
      </c>
      <c r="DA42" s="5"/>
      <c r="DB42" s="5"/>
      <c r="DC42" s="5"/>
    </row>
    <row r="43" spans="1:108" x14ac:dyDescent="0.35">
      <c r="A43" s="2"/>
      <c r="B43" s="5"/>
      <c r="C43" s="5"/>
      <c r="D43" s="5"/>
      <c r="E43" s="5"/>
      <c r="F43" s="5"/>
      <c r="G43" s="5" t="s">
        <v>4373</v>
      </c>
      <c r="H43" s="5"/>
      <c r="J43" s="2"/>
      <c r="K43" s="5" t="s">
        <v>4374</v>
      </c>
      <c r="L43" s="5"/>
      <c r="M43" s="5"/>
      <c r="N43" s="5" t="s">
        <v>4375</v>
      </c>
      <c r="O43" s="5"/>
      <c r="P43" s="5"/>
      <c r="Q43" s="5"/>
      <c r="S43" s="2"/>
      <c r="T43" s="5" t="s">
        <v>4376</v>
      </c>
      <c r="U43" s="5"/>
      <c r="V43" s="5"/>
      <c r="W43" s="5" t="s">
        <v>4377</v>
      </c>
      <c r="X43" s="5"/>
      <c r="Y43" s="5"/>
      <c r="Z43" s="5" t="s">
        <v>4378</v>
      </c>
      <c r="AB43" s="2"/>
      <c r="AC43" s="5"/>
      <c r="AD43" s="7" t="s">
        <v>4379</v>
      </c>
      <c r="AE43" s="5"/>
      <c r="AF43" s="5" t="s">
        <v>4380</v>
      </c>
      <c r="AG43" s="5" t="s">
        <v>430</v>
      </c>
      <c r="AH43" s="5"/>
      <c r="AI43" s="5"/>
      <c r="AK43" s="2"/>
      <c r="AL43" s="5" t="s">
        <v>3981</v>
      </c>
      <c r="AM43" s="5"/>
      <c r="AN43" s="5" t="s">
        <v>1243</v>
      </c>
      <c r="AO43" s="5"/>
      <c r="AP43" s="5" t="s">
        <v>3989</v>
      </c>
      <c r="AQ43" s="5" t="s">
        <v>4381</v>
      </c>
      <c r="AR43" s="5" t="s">
        <v>4382</v>
      </c>
      <c r="AT43" s="5"/>
      <c r="AU43" s="5" t="s">
        <v>4383</v>
      </c>
      <c r="AV43" s="5"/>
      <c r="AW43" s="5"/>
      <c r="AX43" s="5"/>
      <c r="AY43" s="5" t="s">
        <v>4384</v>
      </c>
      <c r="AZ43" s="5" t="s">
        <v>430</v>
      </c>
      <c r="BA43" s="5"/>
      <c r="BC43" s="5"/>
      <c r="BD43" s="5" t="s">
        <v>102</v>
      </c>
      <c r="BE43" s="5" t="s">
        <v>4385</v>
      </c>
      <c r="BF43" s="5"/>
      <c r="BG43" s="5" t="s">
        <v>4386</v>
      </c>
      <c r="BH43" s="5" t="s">
        <v>787</v>
      </c>
      <c r="BI43" s="5"/>
      <c r="BJ43" s="5"/>
      <c r="BL43" s="5"/>
      <c r="BM43" s="5" t="s">
        <v>4387</v>
      </c>
      <c r="BN43" s="5" t="s">
        <v>4388</v>
      </c>
      <c r="BO43" s="5"/>
      <c r="BP43" s="5"/>
      <c r="BQ43" s="5"/>
      <c r="BR43" s="5" t="s">
        <v>4389</v>
      </c>
      <c r="BS43" s="5" t="s">
        <v>4390</v>
      </c>
      <c r="BU43" s="5"/>
      <c r="BV43" s="5"/>
      <c r="BW43" s="5"/>
      <c r="BX43" s="5" t="s">
        <v>4391</v>
      </c>
      <c r="BY43" s="5" t="s">
        <v>4392</v>
      </c>
      <c r="BZ43" s="5" t="s">
        <v>4257</v>
      </c>
      <c r="CA43" s="5" t="s">
        <v>4393</v>
      </c>
      <c r="CB43" s="5" t="s">
        <v>4394</v>
      </c>
      <c r="CD43" s="5"/>
      <c r="CE43" s="5" t="s">
        <v>4395</v>
      </c>
      <c r="CF43" s="5" t="s">
        <v>4396</v>
      </c>
      <c r="CG43" s="5" t="s">
        <v>4397</v>
      </c>
      <c r="CH43" s="5" t="s">
        <v>430</v>
      </c>
      <c r="CI43" s="5"/>
      <c r="CJ43" s="5" t="s">
        <v>2580</v>
      </c>
      <c r="CK43" s="5"/>
      <c r="CM43" s="5"/>
      <c r="CN43" s="5"/>
      <c r="CO43" s="5" t="s">
        <v>4398</v>
      </c>
      <c r="CP43" s="5" t="s">
        <v>4399</v>
      </c>
      <c r="CQ43" s="5"/>
      <c r="CR43" s="5" t="s">
        <v>4400</v>
      </c>
      <c r="CS43" s="5" t="s">
        <v>430</v>
      </c>
      <c r="CT43" s="5" t="s">
        <v>4401</v>
      </c>
      <c r="CV43" s="5"/>
      <c r="CW43" s="5" t="s">
        <v>4402</v>
      </c>
      <c r="CX43" s="5"/>
      <c r="CY43" s="5" t="s">
        <v>4403</v>
      </c>
      <c r="CZ43" s="5"/>
      <c r="DA43" s="5" t="s">
        <v>1997</v>
      </c>
      <c r="DB43" s="5"/>
      <c r="DC43" s="5" t="s">
        <v>4404</v>
      </c>
    </row>
    <row r="44" spans="1:108" x14ac:dyDescent="0.35">
      <c r="A44" s="3">
        <v>14</v>
      </c>
      <c r="B44" s="4" t="s">
        <v>4405</v>
      </c>
      <c r="C44" s="4"/>
      <c r="D44" s="4" t="s">
        <v>4406</v>
      </c>
      <c r="E44" s="4"/>
      <c r="F44" s="4" t="s">
        <v>4407</v>
      </c>
      <c r="G44" s="4" t="s">
        <v>4408</v>
      </c>
      <c r="H44" s="4" t="s">
        <v>4409</v>
      </c>
      <c r="J44" s="3">
        <v>14</v>
      </c>
      <c r="K44" s="4" t="s">
        <v>4410</v>
      </c>
      <c r="L44" s="4"/>
      <c r="M44" s="4" t="s">
        <v>4411</v>
      </c>
      <c r="N44" s="4" t="s">
        <v>4412</v>
      </c>
      <c r="O44" s="4"/>
      <c r="P44" s="4" t="s">
        <v>962</v>
      </c>
      <c r="Q44" s="4" t="s">
        <v>514</v>
      </c>
      <c r="S44" s="3">
        <v>14</v>
      </c>
      <c r="T44" s="4" t="s">
        <v>4413</v>
      </c>
      <c r="U44" s="4"/>
      <c r="V44" s="4" t="s">
        <v>4033</v>
      </c>
      <c r="W44" s="4" t="s">
        <v>4414</v>
      </c>
      <c r="X44" s="4"/>
      <c r="Y44" s="4" t="s">
        <v>4415</v>
      </c>
      <c r="Z44" s="4" t="s">
        <v>102</v>
      </c>
      <c r="AB44" s="3">
        <v>14</v>
      </c>
      <c r="AC44" s="4"/>
      <c r="AD44" s="4" t="s">
        <v>4416</v>
      </c>
      <c r="AE44" s="4"/>
      <c r="AF44" s="4" t="s">
        <v>4417</v>
      </c>
      <c r="AG44" s="4" t="s">
        <v>4413</v>
      </c>
      <c r="AH44" s="4"/>
      <c r="AI44" s="4"/>
      <c r="AK44" s="3">
        <v>14</v>
      </c>
      <c r="AL44" s="4" t="s">
        <v>4418</v>
      </c>
      <c r="AM44" s="4" t="s">
        <v>4419</v>
      </c>
      <c r="AN44" s="4"/>
      <c r="AO44" s="4"/>
      <c r="AP44" s="4" t="s">
        <v>4420</v>
      </c>
      <c r="AQ44" s="4"/>
      <c r="AR44" s="4" t="s">
        <v>4421</v>
      </c>
      <c r="AT44" s="4">
        <v>14</v>
      </c>
      <c r="AU44" s="4" t="s">
        <v>4422</v>
      </c>
      <c r="AV44" s="4"/>
      <c r="AW44" s="4"/>
      <c r="AX44" s="4" t="s">
        <v>4423</v>
      </c>
      <c r="AY44" s="4"/>
      <c r="AZ44" s="4"/>
      <c r="BA44" s="4"/>
      <c r="BC44" s="4">
        <v>14</v>
      </c>
      <c r="BD44" s="4"/>
      <c r="BE44" s="4"/>
      <c r="BF44" s="4" t="s">
        <v>4424</v>
      </c>
      <c r="BG44" s="4" t="s">
        <v>4425</v>
      </c>
      <c r="BH44" s="4"/>
      <c r="BI44" s="4"/>
      <c r="BJ44" s="4" t="s">
        <v>1215</v>
      </c>
      <c r="BL44" s="4">
        <v>14</v>
      </c>
      <c r="BM44" s="4" t="s">
        <v>4426</v>
      </c>
      <c r="BN44" s="4"/>
      <c r="BO44" s="4" t="s">
        <v>4427</v>
      </c>
      <c r="BP44" s="4"/>
      <c r="BQ44" s="4"/>
      <c r="BR44" s="4" t="s">
        <v>430</v>
      </c>
      <c r="BS44" s="4"/>
      <c r="BU44" s="4">
        <v>14</v>
      </c>
      <c r="BV44" s="4" t="s">
        <v>2208</v>
      </c>
      <c r="BW44" s="4"/>
      <c r="BX44" s="4" t="s">
        <v>4428</v>
      </c>
      <c r="BY44" s="4" t="s">
        <v>4429</v>
      </c>
      <c r="BZ44" s="4"/>
      <c r="CA44" s="4"/>
      <c r="CB44" s="4"/>
      <c r="CD44" s="4">
        <v>14</v>
      </c>
      <c r="CE44" s="4" t="s">
        <v>4430</v>
      </c>
      <c r="CF44" s="4" t="s">
        <v>4431</v>
      </c>
      <c r="CG44" s="4" t="s">
        <v>4432</v>
      </c>
      <c r="CH44" s="4" t="s">
        <v>4433</v>
      </c>
      <c r="CI44" s="4" t="s">
        <v>4434</v>
      </c>
      <c r="CJ44" s="4"/>
      <c r="CK44" s="4" t="s">
        <v>4435</v>
      </c>
      <c r="CM44" s="4">
        <v>14</v>
      </c>
      <c r="CN44" s="4" t="s">
        <v>4436</v>
      </c>
      <c r="CO44" s="4" t="s">
        <v>448</v>
      </c>
      <c r="CP44" s="4" t="s">
        <v>4437</v>
      </c>
      <c r="CQ44" s="4" t="s">
        <v>4438</v>
      </c>
      <c r="CR44" s="4" t="s">
        <v>4439</v>
      </c>
      <c r="CS44" s="4" t="s">
        <v>4440</v>
      </c>
      <c r="CT44" s="4" t="s">
        <v>3074</v>
      </c>
      <c r="CV44" s="4">
        <v>14</v>
      </c>
      <c r="CW44" s="4" t="s">
        <v>3912</v>
      </c>
      <c r="CX44" s="4"/>
      <c r="CY44" s="4" t="s">
        <v>4441</v>
      </c>
      <c r="CZ44" s="4"/>
      <c r="DA44" s="4" t="s">
        <v>4442</v>
      </c>
      <c r="DB44" s="4"/>
      <c r="DC44" s="4"/>
    </row>
    <row r="45" spans="1:108" x14ac:dyDescent="0.35">
      <c r="A45" s="6"/>
      <c r="B45" s="7" t="s">
        <v>4443</v>
      </c>
      <c r="C45" s="7"/>
      <c r="D45" s="7"/>
      <c r="E45" s="7"/>
      <c r="F45" s="7" t="s">
        <v>4444</v>
      </c>
      <c r="G45" s="7" t="s">
        <v>4445</v>
      </c>
      <c r="H45" s="7"/>
      <c r="J45" s="6"/>
      <c r="K45" s="7" t="s">
        <v>3834</v>
      </c>
      <c r="L45" s="7"/>
      <c r="M45" s="7" t="s">
        <v>4446</v>
      </c>
      <c r="N45" s="7" t="s">
        <v>4447</v>
      </c>
      <c r="O45" s="7" t="s">
        <v>4448</v>
      </c>
      <c r="P45" s="7" t="s">
        <v>4449</v>
      </c>
      <c r="Q45" s="7" t="s">
        <v>4450</v>
      </c>
      <c r="S45" s="6"/>
      <c r="T45" s="7" t="s">
        <v>1825</v>
      </c>
      <c r="U45" s="7" t="s">
        <v>38</v>
      </c>
      <c r="V45" s="7" t="s">
        <v>38</v>
      </c>
      <c r="W45" s="7" t="s">
        <v>4451</v>
      </c>
      <c r="X45" s="7"/>
      <c r="Y45" s="7" t="s">
        <v>4452</v>
      </c>
      <c r="Z45" s="7" t="s">
        <v>4453</v>
      </c>
      <c r="AB45" s="6"/>
      <c r="AC45" s="7" t="s">
        <v>130</v>
      </c>
      <c r="AD45" s="7" t="s">
        <v>4454</v>
      </c>
      <c r="AE45" s="7" t="s">
        <v>4455</v>
      </c>
      <c r="AF45" s="7"/>
      <c r="AG45" s="7" t="s">
        <v>4456</v>
      </c>
      <c r="AH45" s="7" t="s">
        <v>4457</v>
      </c>
      <c r="AI45" s="7" t="s">
        <v>4458</v>
      </c>
      <c r="AK45" s="6"/>
      <c r="AL45" s="7" t="s">
        <v>4459</v>
      </c>
      <c r="AM45" s="7" t="s">
        <v>4460</v>
      </c>
      <c r="AN45" s="7"/>
      <c r="AO45" s="7"/>
      <c r="AP45" s="7" t="s">
        <v>38</v>
      </c>
      <c r="AQ45" s="7" t="s">
        <v>2205</v>
      </c>
      <c r="AR45" s="7" t="s">
        <v>1833</v>
      </c>
      <c r="AT45" s="7"/>
      <c r="AU45" s="7" t="s">
        <v>38</v>
      </c>
      <c r="AV45" s="7" t="s">
        <v>4461</v>
      </c>
      <c r="AW45" s="7" t="s">
        <v>2204</v>
      </c>
      <c r="AX45" s="7" t="s">
        <v>4462</v>
      </c>
      <c r="AY45" s="7" t="s">
        <v>4463</v>
      </c>
      <c r="AZ45" s="7" t="s">
        <v>177</v>
      </c>
      <c r="BA45" s="7"/>
      <c r="BC45" s="7"/>
      <c r="BD45" s="7" t="s">
        <v>4464</v>
      </c>
      <c r="BE45" s="7" t="s">
        <v>4463</v>
      </c>
      <c r="BF45" s="7" t="s">
        <v>566</v>
      </c>
      <c r="BG45" s="7"/>
      <c r="BH45" s="7" t="s">
        <v>4465</v>
      </c>
      <c r="BI45" s="7" t="s">
        <v>4466</v>
      </c>
      <c r="BJ45" s="7" t="s">
        <v>4467</v>
      </c>
      <c r="BL45" s="7"/>
      <c r="BM45" s="7" t="s">
        <v>4468</v>
      </c>
      <c r="BN45" s="7" t="s">
        <v>4469</v>
      </c>
      <c r="BO45" s="7" t="s">
        <v>4470</v>
      </c>
      <c r="BP45" s="7" t="s">
        <v>166</v>
      </c>
      <c r="BQ45" s="7" t="s">
        <v>4471</v>
      </c>
      <c r="BR45" s="7"/>
      <c r="BS45" s="7"/>
      <c r="BU45" s="7"/>
      <c r="BV45" s="7" t="s">
        <v>4472</v>
      </c>
      <c r="BW45" s="7" t="s">
        <v>4473</v>
      </c>
      <c r="BX45" s="7" t="s">
        <v>4474</v>
      </c>
      <c r="BY45" s="7" t="s">
        <v>4475</v>
      </c>
      <c r="BZ45" s="7" t="s">
        <v>836</v>
      </c>
      <c r="CA45" s="7" t="s">
        <v>4476</v>
      </c>
      <c r="CB45" s="7" t="s">
        <v>4477</v>
      </c>
      <c r="CD45" s="7"/>
      <c r="CE45" s="7" t="s">
        <v>4478</v>
      </c>
      <c r="CF45" s="7"/>
      <c r="CG45" s="7" t="s">
        <v>4479</v>
      </c>
      <c r="CH45" s="7" t="s">
        <v>4480</v>
      </c>
      <c r="CI45" s="7" t="s">
        <v>4481</v>
      </c>
      <c r="CJ45" s="7"/>
      <c r="CK45" s="7" t="s">
        <v>1810</v>
      </c>
      <c r="CM45" s="7"/>
      <c r="CN45" s="7" t="s">
        <v>4482</v>
      </c>
      <c r="CO45" s="7" t="s">
        <v>4483</v>
      </c>
      <c r="CP45" s="7" t="s">
        <v>4484</v>
      </c>
      <c r="CQ45" s="7" t="s">
        <v>2838</v>
      </c>
      <c r="CR45" s="7" t="s">
        <v>38</v>
      </c>
      <c r="CS45" s="7" t="s">
        <v>136</v>
      </c>
      <c r="CT45" s="7" t="s">
        <v>4485</v>
      </c>
      <c r="CV45" s="7"/>
      <c r="CW45" s="7" t="s">
        <v>18606</v>
      </c>
      <c r="CX45" s="7" t="s">
        <v>4486</v>
      </c>
      <c r="CY45" s="7" t="s">
        <v>4487</v>
      </c>
      <c r="CZ45" s="7"/>
      <c r="DA45" s="7" t="s">
        <v>4488</v>
      </c>
      <c r="DB45" s="7"/>
      <c r="DC45" s="7" t="s">
        <v>4489</v>
      </c>
    </row>
    <row r="46" spans="1:108" x14ac:dyDescent="0.35">
      <c r="A46" s="2">
        <v>16</v>
      </c>
      <c r="B46" s="5"/>
      <c r="C46" s="5"/>
      <c r="D46" s="5" t="s">
        <v>4490</v>
      </c>
      <c r="E46" s="5"/>
      <c r="F46" s="5" t="s">
        <v>4491</v>
      </c>
      <c r="G46" s="5" t="s">
        <v>4492</v>
      </c>
      <c r="H46" s="5" t="s">
        <v>4493</v>
      </c>
      <c r="J46" s="2">
        <v>16</v>
      </c>
      <c r="K46" s="5" t="s">
        <v>3855</v>
      </c>
      <c r="L46" s="5" t="s">
        <v>38</v>
      </c>
      <c r="M46" s="5"/>
      <c r="N46" s="5"/>
      <c r="O46" s="5" t="s">
        <v>4494</v>
      </c>
      <c r="P46" s="5" t="s">
        <v>1145</v>
      </c>
      <c r="Q46" s="5"/>
      <c r="S46" s="2">
        <v>16</v>
      </c>
      <c r="T46" s="5" t="s">
        <v>3464</v>
      </c>
      <c r="U46" s="5"/>
      <c r="V46" s="5" t="s">
        <v>4449</v>
      </c>
      <c r="W46" s="5" t="s">
        <v>4157</v>
      </c>
      <c r="X46" s="4" t="s">
        <v>4495</v>
      </c>
      <c r="Y46" s="5" t="s">
        <v>38</v>
      </c>
      <c r="Z46" s="5" t="s">
        <v>4496</v>
      </c>
      <c r="AB46" s="2">
        <v>16</v>
      </c>
      <c r="AC46" s="5" t="s">
        <v>4497</v>
      </c>
      <c r="AD46" s="5" t="s">
        <v>2333</v>
      </c>
      <c r="AE46" s="5" t="s">
        <v>4498</v>
      </c>
      <c r="AF46" s="5" t="s">
        <v>4499</v>
      </c>
      <c r="AG46" s="5" t="s">
        <v>4500</v>
      </c>
      <c r="AH46" s="5" t="s">
        <v>4501</v>
      </c>
      <c r="AI46" s="5" t="s">
        <v>4502</v>
      </c>
      <c r="AK46" s="2">
        <v>16</v>
      </c>
      <c r="AL46" s="5"/>
      <c r="AM46" s="5"/>
      <c r="AN46" s="5" t="s">
        <v>4503</v>
      </c>
      <c r="AO46" s="5" t="s">
        <v>4503</v>
      </c>
      <c r="AP46" s="5"/>
      <c r="AQ46" s="5" t="s">
        <v>1956</v>
      </c>
      <c r="AR46" s="5" t="s">
        <v>4504</v>
      </c>
      <c r="AT46" s="5">
        <v>16</v>
      </c>
      <c r="AU46" s="5" t="s">
        <v>4505</v>
      </c>
      <c r="AV46" s="5" t="s">
        <v>4506</v>
      </c>
      <c r="AW46" s="5" t="s">
        <v>130</v>
      </c>
      <c r="AX46" s="5" t="s">
        <v>4507</v>
      </c>
      <c r="AY46" s="5" t="s">
        <v>4508</v>
      </c>
      <c r="AZ46" s="5"/>
      <c r="BA46" s="5"/>
      <c r="BC46" s="5">
        <v>16</v>
      </c>
      <c r="BD46" s="5" t="s">
        <v>4509</v>
      </c>
      <c r="BE46" s="5" t="s">
        <v>4510</v>
      </c>
      <c r="BF46" s="5" t="s">
        <v>177</v>
      </c>
      <c r="BG46" s="5" t="s">
        <v>2255</v>
      </c>
      <c r="BH46" s="5"/>
      <c r="BI46" s="5"/>
      <c r="BJ46" s="5" t="s">
        <v>4511</v>
      </c>
      <c r="BL46" s="5">
        <v>16</v>
      </c>
      <c r="BM46" s="5" t="s">
        <v>4512</v>
      </c>
      <c r="BN46" s="5" t="s">
        <v>4513</v>
      </c>
      <c r="BO46" s="5" t="s">
        <v>4514</v>
      </c>
      <c r="BP46" s="5" t="s">
        <v>4514</v>
      </c>
      <c r="BQ46" s="5" t="s">
        <v>2674</v>
      </c>
      <c r="BR46" s="5" t="s">
        <v>4135</v>
      </c>
      <c r="BS46" s="5"/>
      <c r="BU46" s="5">
        <v>16</v>
      </c>
      <c r="BV46" s="5" t="s">
        <v>4515</v>
      </c>
      <c r="BW46" s="5" t="s">
        <v>4516</v>
      </c>
      <c r="BX46" s="5" t="s">
        <v>4517</v>
      </c>
      <c r="BY46" s="5" t="s">
        <v>4518</v>
      </c>
      <c r="BZ46" s="5" t="s">
        <v>4519</v>
      </c>
      <c r="CA46" s="5" t="s">
        <v>4520</v>
      </c>
      <c r="CB46" s="5"/>
      <c r="CD46" s="5">
        <v>16</v>
      </c>
      <c r="CE46" s="5" t="s">
        <v>136</v>
      </c>
      <c r="CF46" s="5"/>
      <c r="CG46" s="5" t="s">
        <v>4521</v>
      </c>
      <c r="CH46" s="5" t="s">
        <v>1923</v>
      </c>
      <c r="CI46" s="5" t="s">
        <v>38</v>
      </c>
      <c r="CJ46" s="5" t="s">
        <v>4522</v>
      </c>
      <c r="CK46" s="5"/>
      <c r="CM46" s="5">
        <v>16</v>
      </c>
      <c r="CN46" s="5" t="s">
        <v>4523</v>
      </c>
      <c r="CO46" s="5" t="s">
        <v>4524</v>
      </c>
      <c r="CP46" s="5"/>
      <c r="CQ46" s="5" t="s">
        <v>4525</v>
      </c>
      <c r="CR46" s="5" t="s">
        <v>4526</v>
      </c>
      <c r="CS46" s="5" t="s">
        <v>4527</v>
      </c>
      <c r="CT46" s="5"/>
      <c r="CV46" s="5">
        <v>16</v>
      </c>
      <c r="CW46" s="5" t="s">
        <v>3045</v>
      </c>
      <c r="CX46" s="5" t="s">
        <v>4528</v>
      </c>
      <c r="CY46" s="5"/>
      <c r="CZ46" s="5"/>
      <c r="DA46" s="5" t="s">
        <v>4529</v>
      </c>
      <c r="DB46" s="5" t="s">
        <v>4530</v>
      </c>
      <c r="DC46" s="5"/>
      <c r="DD46" s="19"/>
    </row>
    <row r="47" spans="1:108" x14ac:dyDescent="0.35">
      <c r="A47" s="2"/>
      <c r="B47" s="5"/>
      <c r="C47" s="5"/>
      <c r="D47" s="5" t="s">
        <v>4531</v>
      </c>
      <c r="E47" s="5"/>
      <c r="F47" s="5" t="s">
        <v>448</v>
      </c>
      <c r="G47" s="5" t="s">
        <v>3789</v>
      </c>
      <c r="H47" s="5"/>
      <c r="J47" s="2"/>
      <c r="K47" s="5" t="s">
        <v>3790</v>
      </c>
      <c r="L47" s="5" t="s">
        <v>4532</v>
      </c>
      <c r="M47" s="5"/>
      <c r="N47" s="5"/>
      <c r="O47" s="5" t="s">
        <v>38</v>
      </c>
      <c r="P47" s="5"/>
      <c r="Q47" s="5" t="s">
        <v>4054</v>
      </c>
      <c r="S47" s="2"/>
      <c r="T47" s="5" t="s">
        <v>4533</v>
      </c>
      <c r="U47" s="5"/>
      <c r="V47" s="5"/>
      <c r="W47" s="5" t="s">
        <v>4534</v>
      </c>
      <c r="X47" s="7" t="s">
        <v>370</v>
      </c>
      <c r="Y47" s="5"/>
      <c r="Z47" s="5" t="s">
        <v>4535</v>
      </c>
      <c r="AB47" s="2"/>
      <c r="AC47" s="5" t="s">
        <v>4536</v>
      </c>
      <c r="AD47" s="5"/>
      <c r="AE47" s="5" t="s">
        <v>4537</v>
      </c>
      <c r="AF47" s="5" t="s">
        <v>4538</v>
      </c>
      <c r="AG47" s="5" t="s">
        <v>4539</v>
      </c>
      <c r="AH47" s="5"/>
      <c r="AI47" s="5" t="s">
        <v>4540</v>
      </c>
      <c r="AK47" s="2"/>
      <c r="AL47" s="5" t="s">
        <v>4541</v>
      </c>
      <c r="AM47" s="5" t="s">
        <v>4542</v>
      </c>
      <c r="AN47" s="5" t="s">
        <v>4543</v>
      </c>
      <c r="AO47" s="5"/>
      <c r="AP47" s="5"/>
      <c r="AQ47" s="5"/>
      <c r="AR47" s="5" t="s">
        <v>4544</v>
      </c>
      <c r="AT47" s="5"/>
      <c r="AU47" s="5" t="s">
        <v>4545</v>
      </c>
      <c r="AV47" s="5" t="s">
        <v>4545</v>
      </c>
      <c r="AW47" s="5"/>
      <c r="AX47" s="5" t="s">
        <v>4546</v>
      </c>
      <c r="AY47" s="5" t="s">
        <v>1040</v>
      </c>
      <c r="AZ47" s="5"/>
      <c r="BA47" s="5"/>
      <c r="BC47" s="5"/>
      <c r="BD47" s="5"/>
      <c r="BE47" s="5" t="s">
        <v>506</v>
      </c>
      <c r="BF47" s="5" t="s">
        <v>38</v>
      </c>
      <c r="BG47" s="5"/>
      <c r="BH47" s="5" t="s">
        <v>4547</v>
      </c>
      <c r="BI47" s="5" t="s">
        <v>38</v>
      </c>
      <c r="BJ47" s="5"/>
      <c r="BL47" s="5"/>
      <c r="BM47" s="5"/>
      <c r="BN47" s="5" t="s">
        <v>4548</v>
      </c>
      <c r="BO47" s="5" t="s">
        <v>4549</v>
      </c>
      <c r="BP47" s="5"/>
      <c r="BQ47" s="5" t="s">
        <v>38</v>
      </c>
      <c r="BR47" s="5"/>
      <c r="BS47" s="5" t="s">
        <v>4550</v>
      </c>
      <c r="BU47" s="5"/>
      <c r="BV47" s="5"/>
      <c r="BW47" s="5" t="s">
        <v>4551</v>
      </c>
      <c r="BX47" s="5"/>
      <c r="BY47" s="5" t="s">
        <v>508</v>
      </c>
      <c r="BZ47" s="5"/>
      <c r="CA47" s="5"/>
      <c r="CB47" s="5" t="s">
        <v>4552</v>
      </c>
      <c r="CD47" s="5"/>
      <c r="CE47" s="5"/>
      <c r="CF47" s="5"/>
      <c r="CG47" s="5" t="s">
        <v>102</v>
      </c>
      <c r="CH47" s="5"/>
      <c r="CI47" s="5"/>
      <c r="CJ47" s="5"/>
      <c r="CK47" s="5" t="s">
        <v>4553</v>
      </c>
      <c r="CM47" s="5"/>
      <c r="CN47" s="5"/>
      <c r="CO47" s="5" t="s">
        <v>4554</v>
      </c>
      <c r="CP47" s="5" t="s">
        <v>4555</v>
      </c>
      <c r="CQ47" s="5"/>
      <c r="CR47" s="5" t="s">
        <v>150</v>
      </c>
      <c r="CS47" s="5"/>
      <c r="CT47" s="5"/>
      <c r="CV47" s="5"/>
      <c r="CW47" s="5"/>
      <c r="CX47" s="5" t="s">
        <v>4444</v>
      </c>
      <c r="CY47" s="5" t="s">
        <v>4556</v>
      </c>
      <c r="CZ47" s="5"/>
      <c r="DA47" s="5"/>
      <c r="DB47" s="5" t="s">
        <v>4557</v>
      </c>
      <c r="DC47" s="5" t="s">
        <v>4558</v>
      </c>
    </row>
    <row r="48" spans="1:108" x14ac:dyDescent="0.35">
      <c r="A48" s="3">
        <v>18</v>
      </c>
      <c r="B48" s="4"/>
      <c r="C48" s="4"/>
      <c r="D48" s="4" t="s">
        <v>4169</v>
      </c>
      <c r="E48" s="4"/>
      <c r="F48" s="4" t="s">
        <v>4559</v>
      </c>
      <c r="G48" s="4" t="s">
        <v>4088</v>
      </c>
      <c r="H48" s="4"/>
      <c r="J48" s="3">
        <v>18</v>
      </c>
      <c r="K48" s="4" t="s">
        <v>2348</v>
      </c>
      <c r="L48" s="4"/>
      <c r="M48" s="4"/>
      <c r="N48" s="4"/>
      <c r="O48" s="4" t="s">
        <v>1627</v>
      </c>
      <c r="P48" s="4"/>
      <c r="Q48" s="4" t="s">
        <v>4560</v>
      </c>
      <c r="S48" s="3">
        <v>18</v>
      </c>
      <c r="T48" s="4" t="s">
        <v>4561</v>
      </c>
      <c r="U48" s="4" t="s">
        <v>1951</v>
      </c>
      <c r="V48" s="4" t="s">
        <v>223</v>
      </c>
      <c r="W48" s="4" t="s">
        <v>4562</v>
      </c>
      <c r="X48" s="4" t="s">
        <v>4563</v>
      </c>
      <c r="Y48" s="4" t="s">
        <v>4564</v>
      </c>
      <c r="Z48" s="4" t="s">
        <v>892</v>
      </c>
      <c r="AB48" s="3">
        <v>18</v>
      </c>
      <c r="AC48" s="4" t="s">
        <v>962</v>
      </c>
      <c r="AD48" s="4"/>
      <c r="AE48" s="4" t="s">
        <v>4565</v>
      </c>
      <c r="AF48" s="4"/>
      <c r="AG48" s="4" t="s">
        <v>4566</v>
      </c>
      <c r="AH48" s="4" t="s">
        <v>1743</v>
      </c>
      <c r="AI48" s="4"/>
      <c r="AK48" s="3">
        <v>18</v>
      </c>
      <c r="AL48" s="4" t="s">
        <v>4567</v>
      </c>
      <c r="AM48" s="4"/>
      <c r="AN48" s="4" t="s">
        <v>223</v>
      </c>
      <c r="AO48" s="4" t="s">
        <v>4568</v>
      </c>
      <c r="AP48" s="4"/>
      <c r="AQ48" s="4"/>
      <c r="AR48" s="4" t="s">
        <v>3851</v>
      </c>
      <c r="AT48" s="4">
        <v>18</v>
      </c>
      <c r="AU48" s="4" t="s">
        <v>4569</v>
      </c>
      <c r="AV48" s="4" t="s">
        <v>4569</v>
      </c>
      <c r="AW48" s="4" t="s">
        <v>223</v>
      </c>
      <c r="AX48" s="4" t="s">
        <v>4570</v>
      </c>
      <c r="AY48" s="4"/>
      <c r="AZ48" s="4"/>
      <c r="BA48" s="4"/>
      <c r="BC48" s="4">
        <v>18</v>
      </c>
      <c r="BD48" s="4" t="s">
        <v>4571</v>
      </c>
      <c r="BE48" s="4" t="s">
        <v>4572</v>
      </c>
      <c r="BF48" s="4"/>
      <c r="BG48" s="4"/>
      <c r="BH48" s="4" t="s">
        <v>4573</v>
      </c>
      <c r="BI48" s="4"/>
      <c r="BJ48" s="4"/>
      <c r="BL48" s="4">
        <v>18</v>
      </c>
      <c r="BM48" s="4"/>
      <c r="BN48" s="4"/>
      <c r="BO48" s="4"/>
      <c r="BP48" s="4"/>
      <c r="BQ48" s="4"/>
      <c r="BR48" s="4"/>
      <c r="BS48" s="4" t="s">
        <v>506</v>
      </c>
      <c r="BU48" s="4">
        <v>18</v>
      </c>
      <c r="BV48" s="4"/>
      <c r="BW48" s="4" t="s">
        <v>4574</v>
      </c>
      <c r="BX48" s="4"/>
      <c r="BY48" s="4" t="s">
        <v>2281</v>
      </c>
      <c r="BZ48" s="4"/>
      <c r="CA48" s="4"/>
      <c r="CB48" s="4"/>
      <c r="CD48" s="4">
        <v>18</v>
      </c>
      <c r="CE48" s="4" t="s">
        <v>2348</v>
      </c>
      <c r="CF48" s="4" t="s">
        <v>4169</v>
      </c>
      <c r="CG48" s="4" t="s">
        <v>223</v>
      </c>
      <c r="CH48" s="4" t="s">
        <v>4575</v>
      </c>
      <c r="CI48" s="4"/>
      <c r="CJ48" s="4"/>
      <c r="CK48" s="4" t="s">
        <v>4190</v>
      </c>
      <c r="CM48" s="4">
        <v>18</v>
      </c>
      <c r="CN48" s="4"/>
      <c r="CO48" s="4" t="s">
        <v>4576</v>
      </c>
      <c r="CP48" s="4"/>
      <c r="CQ48" s="4" t="s">
        <v>4577</v>
      </c>
      <c r="CR48" s="4" t="s">
        <v>2763</v>
      </c>
      <c r="CS48" s="4"/>
      <c r="CT48" s="4" t="s">
        <v>4578</v>
      </c>
      <c r="CV48" s="4">
        <v>18</v>
      </c>
      <c r="CW48" s="4"/>
      <c r="CX48" s="4" t="s">
        <v>4579</v>
      </c>
      <c r="CY48" s="4" t="s">
        <v>4580</v>
      </c>
      <c r="CZ48" s="4" t="s">
        <v>2806</v>
      </c>
      <c r="DA48" s="4" t="s">
        <v>4581</v>
      </c>
      <c r="DB48" s="4"/>
      <c r="DC48" s="4" t="s">
        <v>4054</v>
      </c>
    </row>
    <row r="49" spans="1:107" x14ac:dyDescent="0.35">
      <c r="A49" s="6"/>
      <c r="B49" s="7"/>
      <c r="C49" s="7"/>
      <c r="D49" s="7" t="s">
        <v>4196</v>
      </c>
      <c r="E49" s="7" t="s">
        <v>1634</v>
      </c>
      <c r="F49" s="7" t="s">
        <v>4582</v>
      </c>
      <c r="G49" s="7" t="s">
        <v>4452</v>
      </c>
      <c r="H49" s="7"/>
      <c r="J49" s="6"/>
      <c r="K49" s="7" t="s">
        <v>4447</v>
      </c>
      <c r="L49" s="7"/>
      <c r="M49" s="7"/>
      <c r="N49" s="7" t="s">
        <v>3846</v>
      </c>
      <c r="O49" s="7"/>
      <c r="P49" s="7"/>
      <c r="Q49" s="7"/>
      <c r="S49" s="6"/>
      <c r="T49" s="7" t="s">
        <v>4583</v>
      </c>
      <c r="U49" s="7" t="s">
        <v>603</v>
      </c>
      <c r="V49" s="7" t="s">
        <v>4584</v>
      </c>
      <c r="W49" s="7"/>
      <c r="X49" s="7" t="s">
        <v>4157</v>
      </c>
      <c r="Y49" s="7" t="s">
        <v>4585</v>
      </c>
      <c r="Z49" s="7"/>
      <c r="AB49" s="6"/>
      <c r="AC49" s="7" t="s">
        <v>4586</v>
      </c>
      <c r="AD49" s="7"/>
      <c r="AE49" s="7"/>
      <c r="AF49" s="7"/>
      <c r="AG49" s="7"/>
      <c r="AH49" s="7" t="s">
        <v>4587</v>
      </c>
      <c r="AI49" s="7"/>
      <c r="AK49" s="6"/>
      <c r="AL49" s="7"/>
      <c r="AM49" s="7"/>
      <c r="AN49" s="7"/>
      <c r="AO49" s="7" t="s">
        <v>4301</v>
      </c>
      <c r="AP49" s="7"/>
      <c r="AQ49" s="7" t="s">
        <v>4588</v>
      </c>
      <c r="AR49" s="7" t="s">
        <v>4589</v>
      </c>
      <c r="AT49" s="7"/>
      <c r="AU49" s="7"/>
      <c r="AV49" s="7"/>
      <c r="AW49" s="7"/>
      <c r="AX49" s="7"/>
      <c r="AY49" s="7"/>
      <c r="AZ49" s="7"/>
      <c r="BA49" s="7" t="s">
        <v>1669</v>
      </c>
      <c r="BC49" s="7"/>
      <c r="BD49" s="7" t="s">
        <v>4590</v>
      </c>
      <c r="BE49" s="7" t="s">
        <v>4591</v>
      </c>
      <c r="BF49" s="7" t="s">
        <v>4110</v>
      </c>
      <c r="BG49" s="7" t="s">
        <v>4228</v>
      </c>
      <c r="BH49" s="7"/>
      <c r="BI49" s="7" t="s">
        <v>4592</v>
      </c>
      <c r="BJ49" s="7"/>
      <c r="BL49" s="7"/>
      <c r="BM49" s="7" t="s">
        <v>4593</v>
      </c>
      <c r="BN49" s="7"/>
      <c r="BO49" s="7"/>
      <c r="BP49" s="7"/>
      <c r="BQ49" s="7"/>
      <c r="BR49" s="7"/>
      <c r="BS49" s="7" t="s">
        <v>1018</v>
      </c>
      <c r="BU49" s="7"/>
      <c r="BV49" s="7" t="s">
        <v>4594</v>
      </c>
      <c r="BW49" s="7"/>
      <c r="BX49" s="7" t="s">
        <v>3303</v>
      </c>
      <c r="BY49" s="7" t="s">
        <v>3303</v>
      </c>
      <c r="BZ49" s="7" t="s">
        <v>3303</v>
      </c>
      <c r="CA49" s="7" t="s">
        <v>3303</v>
      </c>
      <c r="CB49" s="7"/>
      <c r="CD49" s="7"/>
      <c r="CE49" s="7" t="s">
        <v>4447</v>
      </c>
      <c r="CF49" s="7" t="s">
        <v>4595</v>
      </c>
      <c r="CG49" s="7"/>
      <c r="CH49" s="7"/>
      <c r="CI49" s="7"/>
      <c r="CJ49" s="7"/>
      <c r="CK49" s="7" t="s">
        <v>2368</v>
      </c>
      <c r="CM49" s="7"/>
      <c r="CN49" s="7" t="s">
        <v>4596</v>
      </c>
      <c r="CO49" s="7" t="s">
        <v>3501</v>
      </c>
      <c r="CP49" s="7" t="s">
        <v>223</v>
      </c>
      <c r="CQ49" s="7"/>
      <c r="CR49" s="7"/>
      <c r="CS49" s="7"/>
      <c r="CT49" s="7"/>
      <c r="CV49" s="7"/>
      <c r="CW49" s="7" t="s">
        <v>4597</v>
      </c>
      <c r="CX49" s="7" t="s">
        <v>4598</v>
      </c>
      <c r="CY49" s="7" t="s">
        <v>223</v>
      </c>
      <c r="CZ49" s="7" t="s">
        <v>4599</v>
      </c>
      <c r="DA49" s="7" t="s">
        <v>4600</v>
      </c>
      <c r="DB49" s="7" t="s">
        <v>4601</v>
      </c>
      <c r="DC49" s="7" t="s">
        <v>4602</v>
      </c>
    </row>
    <row r="50" spans="1:107" x14ac:dyDescent="0.35">
      <c r="A50" s="2">
        <v>20</v>
      </c>
      <c r="B50" s="5"/>
      <c r="C50" s="5"/>
      <c r="D50" s="5"/>
      <c r="E50" s="5" t="s">
        <v>4603</v>
      </c>
      <c r="F50" s="5"/>
      <c r="G50" s="5" t="s">
        <v>1018</v>
      </c>
      <c r="H50" s="5"/>
      <c r="J50" s="2">
        <v>20</v>
      </c>
      <c r="K50" s="5"/>
      <c r="L50" s="5"/>
      <c r="M50" s="5"/>
      <c r="N50" s="5" t="s">
        <v>500</v>
      </c>
      <c r="O50" s="5"/>
      <c r="P50" s="5" t="s">
        <v>4604</v>
      </c>
      <c r="Q50" s="5"/>
      <c r="S50" s="2">
        <v>20</v>
      </c>
      <c r="T50" s="5"/>
      <c r="U50" s="5" t="s">
        <v>4605</v>
      </c>
      <c r="V50" s="5"/>
      <c r="W50" s="5"/>
      <c r="X50" s="5"/>
      <c r="Y50" s="5" t="s">
        <v>4606</v>
      </c>
      <c r="Z50" s="5"/>
      <c r="AB50" s="2">
        <v>20</v>
      </c>
      <c r="AC50" s="5"/>
      <c r="AD50" s="5"/>
      <c r="AE50" s="5"/>
      <c r="AF50" s="5"/>
      <c r="AG50" s="5"/>
      <c r="AH50" s="5" t="s">
        <v>1066</v>
      </c>
      <c r="AI50" s="5"/>
      <c r="AK50" s="2">
        <v>20</v>
      </c>
      <c r="AL50" s="5"/>
      <c r="AM50" s="5"/>
      <c r="AN50" s="5"/>
      <c r="AO50" s="5" t="s">
        <v>4607</v>
      </c>
      <c r="AP50" s="5"/>
      <c r="AQ50" s="5" t="s">
        <v>4608</v>
      </c>
      <c r="AR50" s="5"/>
      <c r="AT50" s="5">
        <v>20</v>
      </c>
      <c r="AU50" s="5" t="s">
        <v>4609</v>
      </c>
      <c r="AV50" s="5" t="s">
        <v>4610</v>
      </c>
      <c r="AW50" s="5"/>
      <c r="AX50" s="5" t="s">
        <v>680</v>
      </c>
      <c r="AY50" s="5"/>
      <c r="AZ50" s="5"/>
      <c r="BA50" s="5" t="s">
        <v>102</v>
      </c>
      <c r="BC50" s="5">
        <v>20</v>
      </c>
      <c r="BD50" s="5" t="s">
        <v>4611</v>
      </c>
      <c r="BE50" s="5" t="s">
        <v>4612</v>
      </c>
      <c r="BF50" s="5" t="s">
        <v>839</v>
      </c>
      <c r="BG50" s="5" t="s">
        <v>1391</v>
      </c>
      <c r="BH50" s="5" t="s">
        <v>4613</v>
      </c>
      <c r="BI50" s="5" t="s">
        <v>4613</v>
      </c>
      <c r="BJ50" s="5" t="s">
        <v>4614</v>
      </c>
      <c r="BL50" s="5">
        <v>20</v>
      </c>
      <c r="BM50" s="5" t="s">
        <v>4615</v>
      </c>
      <c r="BN50" s="5"/>
      <c r="BO50" s="5"/>
      <c r="BP50" s="5"/>
      <c r="BQ50" s="5"/>
      <c r="BR50" s="5"/>
      <c r="BS50" s="5" t="s">
        <v>4616</v>
      </c>
      <c r="BU50" s="5">
        <v>20</v>
      </c>
      <c r="BV50" s="5" t="s">
        <v>4617</v>
      </c>
      <c r="BW50" s="5"/>
      <c r="BX50" s="5"/>
      <c r="BY50" s="5" t="s">
        <v>4618</v>
      </c>
      <c r="BZ50" s="5" t="s">
        <v>4619</v>
      </c>
      <c r="CA50" s="5" t="s">
        <v>4620</v>
      </c>
      <c r="CB50" s="5"/>
      <c r="CD50" s="5">
        <v>20</v>
      </c>
      <c r="CE50" s="5"/>
      <c r="CF50" s="5"/>
      <c r="CG50" s="5" t="s">
        <v>4621</v>
      </c>
      <c r="CH50" s="5"/>
      <c r="CI50" s="5"/>
      <c r="CJ50" s="5"/>
      <c r="CK50" s="5"/>
      <c r="CM50" s="5">
        <v>20</v>
      </c>
      <c r="CN50" s="5" t="s">
        <v>4622</v>
      </c>
      <c r="CO50" s="5" t="s">
        <v>4623</v>
      </c>
      <c r="CP50" s="5" t="s">
        <v>4624</v>
      </c>
      <c r="CQ50" s="5"/>
      <c r="CR50" s="5" t="s">
        <v>67</v>
      </c>
      <c r="CS50" s="5" t="s">
        <v>4625</v>
      </c>
      <c r="CT50" s="5" t="s">
        <v>4626</v>
      </c>
      <c r="CV50" s="5">
        <v>20</v>
      </c>
      <c r="CW50" s="5" t="s">
        <v>102</v>
      </c>
      <c r="CX50" s="5"/>
      <c r="CY50" s="5" t="s">
        <v>4627</v>
      </c>
      <c r="CZ50" s="5" t="s">
        <v>4628</v>
      </c>
      <c r="DA50" s="5"/>
      <c r="DB50" s="5" t="s">
        <v>653</v>
      </c>
      <c r="DC50" s="5" t="s">
        <v>102</v>
      </c>
    </row>
    <row r="51" spans="1:107" x14ac:dyDescent="0.35">
      <c r="A51" s="6"/>
      <c r="B51" s="7"/>
      <c r="C51" s="7"/>
      <c r="D51" s="7"/>
      <c r="E51" s="7"/>
      <c r="F51" s="7"/>
      <c r="G51" s="7" t="s">
        <v>3793</v>
      </c>
      <c r="H51" s="7"/>
      <c r="J51" s="6"/>
      <c r="K51" s="7"/>
      <c r="L51" s="7"/>
      <c r="M51" s="7"/>
      <c r="N51" s="7"/>
      <c r="O51" s="7"/>
      <c r="P51" s="7" t="s">
        <v>1040</v>
      </c>
      <c r="Q51" s="7"/>
      <c r="S51" s="6"/>
      <c r="T51" s="7"/>
      <c r="U51" s="7"/>
      <c r="V51" s="7"/>
      <c r="W51" s="7"/>
      <c r="X51" s="7"/>
      <c r="Y51" s="7" t="s">
        <v>4629</v>
      </c>
      <c r="Z51" s="7"/>
      <c r="AB51" s="6"/>
      <c r="AC51" s="7"/>
      <c r="AD51" s="7"/>
      <c r="AE51" s="7"/>
      <c r="AF51" s="7"/>
      <c r="AG51" s="7"/>
      <c r="AH51" s="7" t="s">
        <v>4630</v>
      </c>
      <c r="AI51" s="7"/>
      <c r="AK51" s="6"/>
      <c r="AL51" s="7"/>
      <c r="AM51" s="7"/>
      <c r="AN51" s="7"/>
      <c r="AO51" s="7" t="s">
        <v>4631</v>
      </c>
      <c r="AP51" s="7" t="s">
        <v>4631</v>
      </c>
      <c r="AQ51" s="7"/>
      <c r="AR51" s="7"/>
      <c r="AT51" s="7"/>
      <c r="AU51" s="7" t="s">
        <v>4632</v>
      </c>
      <c r="AV51" s="7" t="s">
        <v>4633</v>
      </c>
      <c r="AW51" s="7"/>
      <c r="AX51" s="7" t="s">
        <v>67</v>
      </c>
      <c r="AY51" s="7"/>
      <c r="AZ51" s="7"/>
      <c r="BA51" s="7" t="s">
        <v>4248</v>
      </c>
      <c r="BC51" s="7"/>
      <c r="BD51" s="7" t="s">
        <v>102</v>
      </c>
      <c r="BE51" s="7"/>
      <c r="BF51" s="7"/>
      <c r="BG51" s="7" t="s">
        <v>4634</v>
      </c>
      <c r="BH51" s="7" t="s">
        <v>4635</v>
      </c>
      <c r="BI51" s="7" t="s">
        <v>1825</v>
      </c>
      <c r="BJ51" s="7" t="s">
        <v>4636</v>
      </c>
      <c r="BL51" s="7"/>
      <c r="BM51" s="7" t="s">
        <v>4637</v>
      </c>
      <c r="BN51" s="7"/>
      <c r="BO51" s="7"/>
      <c r="BP51" s="7"/>
      <c r="BQ51" s="7"/>
      <c r="BR51" s="7"/>
      <c r="BS51" s="7" t="s">
        <v>4638</v>
      </c>
      <c r="BU51" s="7"/>
      <c r="BV51" s="7" t="s">
        <v>4639</v>
      </c>
      <c r="BW51" s="7"/>
      <c r="BX51" s="7"/>
      <c r="BY51" s="7"/>
      <c r="BZ51" s="7"/>
      <c r="CA51" s="7" t="s">
        <v>4640</v>
      </c>
      <c r="CB51" s="7"/>
      <c r="CD51" s="7"/>
      <c r="CE51" s="7"/>
      <c r="CF51" s="7"/>
      <c r="CG51" s="7" t="s">
        <v>4641</v>
      </c>
      <c r="CH51" s="7"/>
      <c r="CI51" s="7"/>
      <c r="CJ51" s="7"/>
      <c r="CK51" s="7"/>
      <c r="CM51" s="7"/>
      <c r="CN51" s="7" t="s">
        <v>4642</v>
      </c>
      <c r="CO51" s="7" t="s">
        <v>4643</v>
      </c>
      <c r="CP51" s="7"/>
      <c r="CQ51" s="7"/>
      <c r="CR51" s="7" t="s">
        <v>4644</v>
      </c>
      <c r="CS51" s="7" t="s">
        <v>102</v>
      </c>
      <c r="CT51" s="7" t="s">
        <v>1973</v>
      </c>
      <c r="CV51" s="7"/>
      <c r="CW51" s="7" t="s">
        <v>4645</v>
      </c>
      <c r="CX51" s="7"/>
      <c r="CY51" s="7" t="s">
        <v>1997</v>
      </c>
      <c r="CZ51" s="7" t="s">
        <v>4646</v>
      </c>
      <c r="DA51" s="7"/>
      <c r="DB51" s="7"/>
      <c r="DC51" s="7"/>
    </row>
    <row r="53" spans="1:107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B54" s="2">
        <f>H37+1</f>
        <v>16</v>
      </c>
      <c r="C54" s="2">
        <f t="shared" ref="C54:H54" si="26">B54+1</f>
        <v>17</v>
      </c>
      <c r="D54" s="2">
        <f t="shared" si="26"/>
        <v>18</v>
      </c>
      <c r="E54" s="2">
        <f t="shared" si="26"/>
        <v>19</v>
      </c>
      <c r="F54" s="2">
        <f t="shared" si="26"/>
        <v>20</v>
      </c>
      <c r="G54" s="2">
        <f t="shared" si="26"/>
        <v>21</v>
      </c>
      <c r="H54" s="2">
        <f t="shared" si="26"/>
        <v>22</v>
      </c>
      <c r="K54" s="2">
        <f>Q37+1</f>
        <v>20</v>
      </c>
      <c r="L54" s="2">
        <f t="shared" ref="L54:Q54" si="27">K54+1</f>
        <v>21</v>
      </c>
      <c r="M54" s="2">
        <f t="shared" si="27"/>
        <v>22</v>
      </c>
      <c r="N54" s="2">
        <f t="shared" si="27"/>
        <v>23</v>
      </c>
      <c r="O54" s="2">
        <f t="shared" si="27"/>
        <v>24</v>
      </c>
      <c r="P54" s="2">
        <f t="shared" si="27"/>
        <v>25</v>
      </c>
      <c r="Q54" s="2">
        <f t="shared" si="27"/>
        <v>26</v>
      </c>
      <c r="T54" s="2">
        <f>Z37+1</f>
        <v>19</v>
      </c>
      <c r="U54" s="2">
        <f t="shared" ref="U54:Z54" si="28">T54+1</f>
        <v>20</v>
      </c>
      <c r="V54" s="2">
        <f t="shared" si="28"/>
        <v>21</v>
      </c>
      <c r="W54" s="2">
        <f t="shared" si="28"/>
        <v>22</v>
      </c>
      <c r="X54" s="2">
        <f t="shared" si="28"/>
        <v>23</v>
      </c>
      <c r="Y54" s="2">
        <f t="shared" si="28"/>
        <v>24</v>
      </c>
      <c r="Z54" s="2">
        <f t="shared" si="28"/>
        <v>25</v>
      </c>
      <c r="AC54" s="2">
        <f>AI37+1</f>
        <v>16</v>
      </c>
      <c r="AD54" s="2">
        <f t="shared" ref="AD54:AI54" si="29">AC54+1</f>
        <v>17</v>
      </c>
      <c r="AE54" s="2">
        <f t="shared" si="29"/>
        <v>18</v>
      </c>
      <c r="AF54" s="2">
        <f t="shared" si="29"/>
        <v>19</v>
      </c>
      <c r="AG54" s="2">
        <f t="shared" si="29"/>
        <v>20</v>
      </c>
      <c r="AH54" s="2">
        <f t="shared" si="29"/>
        <v>21</v>
      </c>
      <c r="AI54" s="2">
        <f t="shared" si="29"/>
        <v>22</v>
      </c>
      <c r="AL54" s="2">
        <f>AR37+1</f>
        <v>21</v>
      </c>
      <c r="AM54" s="2">
        <f t="shared" ref="AM54:AR54" si="30">AL54+1</f>
        <v>22</v>
      </c>
      <c r="AN54" s="2">
        <f t="shared" si="30"/>
        <v>23</v>
      </c>
      <c r="AO54" s="2">
        <f t="shared" si="30"/>
        <v>24</v>
      </c>
      <c r="AP54" s="2">
        <f t="shared" si="30"/>
        <v>25</v>
      </c>
      <c r="AQ54" s="2">
        <f t="shared" si="30"/>
        <v>26</v>
      </c>
      <c r="AR54" s="2">
        <f t="shared" si="30"/>
        <v>27</v>
      </c>
      <c r="AU54" s="2">
        <f>BA37+1</f>
        <v>18</v>
      </c>
      <c r="AV54" s="2">
        <f t="shared" ref="AV54:BA54" si="31">AU54+1</f>
        <v>19</v>
      </c>
      <c r="AW54" s="2">
        <f t="shared" si="31"/>
        <v>20</v>
      </c>
      <c r="AX54" s="2">
        <f t="shared" si="31"/>
        <v>21</v>
      </c>
      <c r="AY54" s="2">
        <f t="shared" si="31"/>
        <v>22</v>
      </c>
      <c r="AZ54" s="2">
        <f t="shared" si="31"/>
        <v>23</v>
      </c>
      <c r="BA54" s="2">
        <f t="shared" si="31"/>
        <v>24</v>
      </c>
      <c r="BD54" s="2">
        <f>BJ37+1</f>
        <v>16</v>
      </c>
      <c r="BE54" s="2">
        <f t="shared" ref="BE54:BJ54" si="32">BD54+1</f>
        <v>17</v>
      </c>
      <c r="BF54" s="2">
        <f t="shared" si="32"/>
        <v>18</v>
      </c>
      <c r="BG54" s="2">
        <f t="shared" si="32"/>
        <v>19</v>
      </c>
      <c r="BH54" s="2">
        <f t="shared" si="32"/>
        <v>20</v>
      </c>
      <c r="BI54" s="2">
        <f t="shared" si="32"/>
        <v>21</v>
      </c>
      <c r="BJ54" s="2">
        <f t="shared" si="32"/>
        <v>22</v>
      </c>
      <c r="BM54" s="2">
        <f>BS37+1</f>
        <v>20</v>
      </c>
      <c r="BN54" s="2">
        <f t="shared" ref="BN54:BS54" si="33">BM54+1</f>
        <v>21</v>
      </c>
      <c r="BO54" s="2">
        <f t="shared" si="33"/>
        <v>22</v>
      </c>
      <c r="BP54" s="2">
        <f t="shared" si="33"/>
        <v>23</v>
      </c>
      <c r="BQ54" s="2">
        <f t="shared" si="33"/>
        <v>24</v>
      </c>
      <c r="BR54" s="2">
        <f t="shared" si="33"/>
        <v>25</v>
      </c>
      <c r="BS54" s="2">
        <f t="shared" si="33"/>
        <v>26</v>
      </c>
      <c r="BV54" s="2">
        <f>CB37+1</f>
        <v>17</v>
      </c>
      <c r="BW54" s="2">
        <f t="shared" ref="BW54:CB54" si="34">BV54+1</f>
        <v>18</v>
      </c>
      <c r="BX54" s="2">
        <f t="shared" si="34"/>
        <v>19</v>
      </c>
      <c r="BY54" s="2">
        <f t="shared" si="34"/>
        <v>20</v>
      </c>
      <c r="BZ54" s="2">
        <f t="shared" si="34"/>
        <v>21</v>
      </c>
      <c r="CA54" s="2">
        <f t="shared" si="34"/>
        <v>22</v>
      </c>
      <c r="CB54" s="2">
        <f t="shared" si="34"/>
        <v>23</v>
      </c>
      <c r="CE54" s="2">
        <f>CK37+1</f>
        <v>22</v>
      </c>
      <c r="CF54" s="2">
        <f t="shared" ref="CF54:CK54" si="35">CE54+1</f>
        <v>23</v>
      </c>
      <c r="CG54" s="2">
        <f t="shared" si="35"/>
        <v>24</v>
      </c>
      <c r="CH54" s="2">
        <f t="shared" si="35"/>
        <v>25</v>
      </c>
      <c r="CI54" s="2">
        <f t="shared" si="35"/>
        <v>26</v>
      </c>
      <c r="CJ54" s="2">
        <f t="shared" si="35"/>
        <v>27</v>
      </c>
      <c r="CK54" s="2">
        <f t="shared" si="35"/>
        <v>28</v>
      </c>
      <c r="CN54" s="2">
        <f>CT37+1</f>
        <v>19</v>
      </c>
      <c r="CO54" s="2">
        <f t="shared" ref="CO54:CT54" si="36">CN54+1</f>
        <v>20</v>
      </c>
      <c r="CP54" s="2">
        <f t="shared" si="36"/>
        <v>21</v>
      </c>
      <c r="CQ54" s="2">
        <f t="shared" si="36"/>
        <v>22</v>
      </c>
      <c r="CR54" s="2">
        <f t="shared" si="36"/>
        <v>23</v>
      </c>
      <c r="CS54" s="2">
        <f t="shared" si="36"/>
        <v>24</v>
      </c>
      <c r="CT54" s="2">
        <f t="shared" si="36"/>
        <v>25</v>
      </c>
      <c r="CW54" s="2">
        <f>DC37+1</f>
        <v>17</v>
      </c>
      <c r="CX54" s="2">
        <f t="shared" ref="CX54:DC54" si="37">CW54+1</f>
        <v>18</v>
      </c>
      <c r="CY54" s="2">
        <f t="shared" si="37"/>
        <v>19</v>
      </c>
      <c r="CZ54" s="2">
        <f t="shared" si="37"/>
        <v>20</v>
      </c>
      <c r="DA54" s="2">
        <f t="shared" si="37"/>
        <v>21</v>
      </c>
      <c r="DB54" s="2">
        <f t="shared" si="37"/>
        <v>22</v>
      </c>
      <c r="DC54" s="2">
        <f t="shared" si="37"/>
        <v>23</v>
      </c>
    </row>
    <row r="55" spans="1:107" x14ac:dyDescent="0.35">
      <c r="A55" s="3">
        <v>8</v>
      </c>
      <c r="B55" s="4" t="s">
        <v>4647</v>
      </c>
      <c r="C55" s="4"/>
      <c r="D55" s="4"/>
      <c r="E55" s="4"/>
      <c r="F55" s="4"/>
      <c r="G55" s="4"/>
      <c r="H55" s="4"/>
      <c r="J55" s="3">
        <v>8</v>
      </c>
      <c r="K55" s="4"/>
      <c r="L55" s="4"/>
      <c r="M55" s="4"/>
      <c r="N55" s="4"/>
      <c r="O55" s="4"/>
      <c r="P55" s="4"/>
      <c r="Q55" s="4"/>
      <c r="S55" s="3">
        <v>8</v>
      </c>
      <c r="T55" s="4"/>
      <c r="U55" s="4"/>
      <c r="V55" s="4"/>
      <c r="W55" s="4" t="s">
        <v>4648</v>
      </c>
      <c r="X55" s="4"/>
      <c r="Y55" s="4" t="s">
        <v>4649</v>
      </c>
      <c r="Z55" s="4"/>
      <c r="AB55" s="3">
        <v>8</v>
      </c>
      <c r="AC55" s="4"/>
      <c r="AD55" s="4"/>
      <c r="AE55" s="4"/>
      <c r="AF55" s="4"/>
      <c r="AG55" s="4"/>
      <c r="AH55" s="4"/>
      <c r="AI55" s="4" t="s">
        <v>4650</v>
      </c>
      <c r="AK55" s="3">
        <v>8</v>
      </c>
      <c r="AL55" s="4"/>
      <c r="AM55" s="4"/>
      <c r="AN55" s="4"/>
      <c r="AO55" s="4" t="s">
        <v>4651</v>
      </c>
      <c r="AP55" s="4"/>
      <c r="AQ55" s="4" t="s">
        <v>4652</v>
      </c>
      <c r="AR55" s="4"/>
      <c r="AT55" s="4">
        <v>8</v>
      </c>
      <c r="AU55" s="4"/>
      <c r="AV55" s="4"/>
      <c r="AW55" s="4"/>
      <c r="AX55" s="4"/>
      <c r="AY55" s="4"/>
      <c r="AZ55" s="4"/>
      <c r="BA55" s="4"/>
      <c r="BC55" s="4">
        <v>8</v>
      </c>
      <c r="BD55" s="4"/>
      <c r="BE55" s="4"/>
      <c r="BF55" s="4"/>
      <c r="BG55" s="4"/>
      <c r="BH55" s="4"/>
      <c r="BI55" s="4"/>
      <c r="BJ55" s="4"/>
      <c r="BL55" s="4">
        <v>8</v>
      </c>
      <c r="BM55" s="4"/>
      <c r="BN55" s="4"/>
      <c r="BO55" s="4"/>
      <c r="BP55" s="4"/>
      <c r="BQ55" s="4"/>
      <c r="BR55" s="4"/>
      <c r="BS55" s="4"/>
      <c r="BU55" s="4">
        <v>8</v>
      </c>
      <c r="BV55" s="4"/>
      <c r="BW55" s="4"/>
      <c r="BX55" s="4"/>
      <c r="BY55" s="4"/>
      <c r="BZ55" s="4"/>
      <c r="CA55" s="4"/>
      <c r="CB55" s="4"/>
      <c r="CD55" s="4">
        <v>8</v>
      </c>
      <c r="CE55" s="4"/>
      <c r="CF55" s="4"/>
      <c r="CG55" s="4"/>
      <c r="CH55" s="4"/>
      <c r="CI55" s="4"/>
      <c r="CJ55" s="4"/>
      <c r="CK55" s="4" t="s">
        <v>4653</v>
      </c>
      <c r="CM55" s="4">
        <v>8</v>
      </c>
      <c r="CN55" s="4" t="s">
        <v>4264</v>
      </c>
      <c r="CO55" s="4" t="s">
        <v>4264</v>
      </c>
      <c r="CP55" s="4"/>
      <c r="CQ55" s="4" t="s">
        <v>4654</v>
      </c>
      <c r="CR55" s="4" t="s">
        <v>4655</v>
      </c>
      <c r="CS55" s="4"/>
      <c r="CT55" s="4"/>
      <c r="CV55" s="4">
        <v>8</v>
      </c>
      <c r="CW55" s="4"/>
      <c r="CX55" s="4"/>
      <c r="CY55" s="4"/>
      <c r="CZ55" s="4"/>
      <c r="DA55" s="4"/>
      <c r="DB55" s="4"/>
      <c r="DC55" s="4"/>
    </row>
    <row r="56" spans="1:107" x14ac:dyDescent="0.35">
      <c r="A56" s="2"/>
      <c r="B56" s="5" t="s">
        <v>2245</v>
      </c>
      <c r="C56" s="5"/>
      <c r="D56" s="5"/>
      <c r="E56" s="5"/>
      <c r="F56" s="5"/>
      <c r="G56" s="5"/>
      <c r="H56" s="5"/>
      <c r="J56" s="2"/>
      <c r="K56" s="5"/>
      <c r="L56" s="5"/>
      <c r="M56" s="5"/>
      <c r="N56" s="5"/>
      <c r="O56" s="5"/>
      <c r="P56" s="5"/>
      <c r="Q56" s="5"/>
      <c r="S56" s="2"/>
      <c r="T56" s="5"/>
      <c r="U56" s="5"/>
      <c r="V56" s="5"/>
      <c r="W56" s="5" t="s">
        <v>4656</v>
      </c>
      <c r="X56" s="5"/>
      <c r="Y56" s="5" t="s">
        <v>1997</v>
      </c>
      <c r="Z56" s="5"/>
      <c r="AB56" s="2"/>
      <c r="AC56" s="5"/>
      <c r="AD56" s="5" t="s">
        <v>4267</v>
      </c>
      <c r="AE56" s="5"/>
      <c r="AF56" s="5"/>
      <c r="AG56" s="5"/>
      <c r="AH56" s="5"/>
      <c r="AI56" s="5" t="s">
        <v>3677</v>
      </c>
      <c r="AK56" s="2"/>
      <c r="AL56" s="5"/>
      <c r="AM56" s="5" t="s">
        <v>4657</v>
      </c>
      <c r="AN56" s="5" t="s">
        <v>4658</v>
      </c>
      <c r="AO56" s="5"/>
      <c r="AP56" s="5"/>
      <c r="AQ56" s="5" t="s">
        <v>4659</v>
      </c>
      <c r="AR56" s="5"/>
      <c r="AT56" s="5"/>
      <c r="AU56" s="5"/>
      <c r="AV56" s="5"/>
      <c r="AW56" s="5"/>
      <c r="AX56" s="5"/>
      <c r="AY56" s="5"/>
      <c r="AZ56" s="5"/>
      <c r="BA56" s="5"/>
      <c r="BC56" s="5"/>
      <c r="BD56" s="5"/>
      <c r="BE56" s="5" t="s">
        <v>4660</v>
      </c>
      <c r="BF56" s="5"/>
      <c r="BG56" s="5" t="s">
        <v>4661</v>
      </c>
      <c r="BH56" s="5"/>
      <c r="BI56" s="5"/>
      <c r="BJ56" s="5" t="s">
        <v>4662</v>
      </c>
      <c r="BL56" s="5"/>
      <c r="BM56" s="5"/>
      <c r="BN56" s="5"/>
      <c r="BO56" s="5" t="s">
        <v>4663</v>
      </c>
      <c r="BP56" s="5" t="s">
        <v>4278</v>
      </c>
      <c r="BQ56" s="5"/>
      <c r="BR56" s="5"/>
      <c r="BS56" s="5"/>
      <c r="BU56" s="5"/>
      <c r="BV56" s="5"/>
      <c r="BW56" s="5" t="s">
        <v>4664</v>
      </c>
      <c r="BX56" s="5" t="s">
        <v>4665</v>
      </c>
      <c r="BY56" s="5"/>
      <c r="BZ56" s="5"/>
      <c r="CA56" s="5" t="s">
        <v>4666</v>
      </c>
      <c r="CB56" s="5"/>
      <c r="CD56" s="5"/>
      <c r="CE56" s="5"/>
      <c r="CF56" s="5"/>
      <c r="CG56" s="5"/>
      <c r="CH56" s="5"/>
      <c r="CI56" s="5"/>
      <c r="CJ56" s="5"/>
      <c r="CK56" s="5" t="s">
        <v>4667</v>
      </c>
      <c r="CM56" s="5"/>
      <c r="CN56" s="5" t="s">
        <v>3806</v>
      </c>
      <c r="CO56" s="5"/>
      <c r="CP56" s="5" t="s">
        <v>4668</v>
      </c>
      <c r="CQ56" s="5" t="s">
        <v>4669</v>
      </c>
      <c r="CR56" s="5" t="s">
        <v>4670</v>
      </c>
      <c r="CS56" s="5"/>
      <c r="CT56" s="5"/>
      <c r="CV56" s="5"/>
      <c r="CW56" s="5"/>
      <c r="CX56" s="5"/>
      <c r="CY56" s="5"/>
      <c r="CZ56" s="5"/>
      <c r="DA56" s="5"/>
      <c r="DB56" s="5" t="s">
        <v>2941</v>
      </c>
      <c r="DC56" s="5"/>
    </row>
    <row r="57" spans="1:107" x14ac:dyDescent="0.35">
      <c r="A57" s="3">
        <v>10</v>
      </c>
      <c r="B57" s="4" t="s">
        <v>3464</v>
      </c>
      <c r="C57" s="4" t="s">
        <v>4289</v>
      </c>
      <c r="D57" s="4"/>
      <c r="E57" s="4"/>
      <c r="F57" s="4"/>
      <c r="G57" s="4"/>
      <c r="H57" s="4"/>
      <c r="J57" s="3">
        <v>10</v>
      </c>
      <c r="K57" s="4"/>
      <c r="L57" s="4"/>
      <c r="M57" s="4"/>
      <c r="N57" s="4"/>
      <c r="O57" s="4"/>
      <c r="P57" s="4"/>
      <c r="Q57" s="4"/>
      <c r="S57" s="3">
        <v>10</v>
      </c>
      <c r="T57" s="4"/>
      <c r="U57" s="4"/>
      <c r="V57" s="4" t="s">
        <v>4671</v>
      </c>
      <c r="W57" s="4" t="s">
        <v>4672</v>
      </c>
      <c r="X57" s="4" t="s">
        <v>4673</v>
      </c>
      <c r="Y57" s="4" t="s">
        <v>4674</v>
      </c>
      <c r="Z57" s="4"/>
      <c r="AB57" s="3">
        <v>10</v>
      </c>
      <c r="AC57" s="4"/>
      <c r="AD57" s="4" t="s">
        <v>4675</v>
      </c>
      <c r="AE57" s="4"/>
      <c r="AF57" s="4"/>
      <c r="AG57" s="4"/>
      <c r="AH57" s="4"/>
      <c r="AI57" s="4" t="s">
        <v>4676</v>
      </c>
      <c r="AK57" s="3">
        <v>10</v>
      </c>
      <c r="AL57" s="4"/>
      <c r="AM57" s="4" t="s">
        <v>4677</v>
      </c>
      <c r="AN57" s="4" t="s">
        <v>4678</v>
      </c>
      <c r="AO57" s="4"/>
      <c r="AP57" s="4"/>
      <c r="AQ57" s="4" t="s">
        <v>4679</v>
      </c>
      <c r="AR57" s="4"/>
      <c r="AT57" s="4">
        <v>10</v>
      </c>
      <c r="AU57" s="4"/>
      <c r="AV57" s="4"/>
      <c r="AW57" s="4" t="s">
        <v>4680</v>
      </c>
      <c r="AX57" s="4" t="s">
        <v>4681</v>
      </c>
      <c r="AY57" s="4" t="s">
        <v>4682</v>
      </c>
      <c r="AZ57" s="4" t="s">
        <v>4683</v>
      </c>
      <c r="BA57" s="4" t="s">
        <v>4684</v>
      </c>
      <c r="BC57" s="4">
        <v>10</v>
      </c>
      <c r="BD57" s="4" t="s">
        <v>4685</v>
      </c>
      <c r="BE57" s="4" t="s">
        <v>4686</v>
      </c>
      <c r="BF57" s="4"/>
      <c r="BG57" s="4" t="s">
        <v>4573</v>
      </c>
      <c r="BH57" s="4"/>
      <c r="BI57" s="4"/>
      <c r="BJ57" s="4"/>
      <c r="BL57" s="4">
        <v>10</v>
      </c>
      <c r="BM57" s="4"/>
      <c r="BN57" s="4" t="s">
        <v>4687</v>
      </c>
      <c r="BO57" s="4" t="s">
        <v>4688</v>
      </c>
      <c r="BP57" s="4" t="s">
        <v>4689</v>
      </c>
      <c r="BQ57" s="4" t="s">
        <v>4690</v>
      </c>
      <c r="BR57" s="4" t="s">
        <v>4690</v>
      </c>
      <c r="BS57" s="4"/>
      <c r="BU57" s="4">
        <v>10</v>
      </c>
      <c r="BV57" s="4" t="s">
        <v>4691</v>
      </c>
      <c r="BW57" s="4" t="s">
        <v>4289</v>
      </c>
      <c r="BX57" s="4" t="s">
        <v>1923</v>
      </c>
      <c r="BY57" s="4"/>
      <c r="BZ57" s="4"/>
      <c r="CA57" s="4" t="s">
        <v>4540</v>
      </c>
      <c r="CB57" s="4"/>
      <c r="CD57" s="4">
        <v>10</v>
      </c>
      <c r="CE57" s="4" t="s">
        <v>4692</v>
      </c>
      <c r="CF57" s="4"/>
      <c r="CG57" s="4" t="s">
        <v>4693</v>
      </c>
      <c r="CH57" s="4" t="s">
        <v>4693</v>
      </c>
      <c r="CI57" s="4" t="s">
        <v>4693</v>
      </c>
      <c r="CJ57" s="4" t="s">
        <v>4694</v>
      </c>
      <c r="CK57" s="4" t="s">
        <v>1825</v>
      </c>
      <c r="CM57" s="4">
        <v>10</v>
      </c>
      <c r="CN57" s="4"/>
      <c r="CO57" s="4" t="s">
        <v>38</v>
      </c>
      <c r="CP57" s="4" t="s">
        <v>136</v>
      </c>
      <c r="CQ57" s="4"/>
      <c r="CR57" s="4" t="s">
        <v>38</v>
      </c>
      <c r="CS57" s="4" t="s">
        <v>4695</v>
      </c>
      <c r="CT57" s="4"/>
      <c r="CV57" s="4">
        <v>10</v>
      </c>
      <c r="CW57" s="4" t="s">
        <v>4696</v>
      </c>
      <c r="CX57" s="4"/>
      <c r="CY57" s="4" t="s">
        <v>38</v>
      </c>
      <c r="CZ57" s="4"/>
      <c r="DA57" s="4" t="s">
        <v>4697</v>
      </c>
      <c r="DB57" s="4" t="s">
        <v>2248</v>
      </c>
      <c r="DC57" s="4"/>
    </row>
    <row r="58" spans="1:107" x14ac:dyDescent="0.35">
      <c r="A58" s="6"/>
      <c r="B58" s="7"/>
      <c r="C58" s="7" t="s">
        <v>4698</v>
      </c>
      <c r="D58" s="7"/>
      <c r="E58" s="7" t="s">
        <v>3714</v>
      </c>
      <c r="F58" s="7" t="s">
        <v>4699</v>
      </c>
      <c r="G58" s="7" t="s">
        <v>4700</v>
      </c>
      <c r="H58" s="7"/>
      <c r="J58" s="6"/>
      <c r="K58" s="7"/>
      <c r="L58" s="7"/>
      <c r="M58" s="7" t="s">
        <v>38</v>
      </c>
      <c r="N58" s="7"/>
      <c r="O58" s="7" t="s">
        <v>4701</v>
      </c>
      <c r="P58" s="7" t="s">
        <v>38</v>
      </c>
      <c r="Q58" s="7"/>
      <c r="S58" s="6"/>
      <c r="T58" s="7" t="s">
        <v>4698</v>
      </c>
      <c r="U58" s="7" t="s">
        <v>4702</v>
      </c>
      <c r="V58" s="7" t="s">
        <v>4703</v>
      </c>
      <c r="W58" s="7" t="s">
        <v>2195</v>
      </c>
      <c r="X58" s="7"/>
      <c r="Y58" s="7"/>
      <c r="Z58" s="7"/>
      <c r="AB58" s="6"/>
      <c r="AC58" s="7"/>
      <c r="AD58" s="7" t="s">
        <v>4704</v>
      </c>
      <c r="AE58" s="7"/>
      <c r="AF58" s="7" t="s">
        <v>4705</v>
      </c>
      <c r="AG58" s="7" t="s">
        <v>38</v>
      </c>
      <c r="AH58" s="7"/>
      <c r="AI58" s="7" t="s">
        <v>4706</v>
      </c>
      <c r="AK58" s="6"/>
      <c r="AL58" s="7"/>
      <c r="AM58" s="7"/>
      <c r="AN58" s="7" t="s">
        <v>4707</v>
      </c>
      <c r="AO58" s="7"/>
      <c r="AP58" s="7"/>
      <c r="AQ58" s="7" t="s">
        <v>4708</v>
      </c>
      <c r="AR58" s="7"/>
      <c r="AT58" s="7"/>
      <c r="AU58" s="7" t="s">
        <v>4709</v>
      </c>
      <c r="AV58" s="7"/>
      <c r="AW58" s="7"/>
      <c r="AX58" s="7"/>
      <c r="AY58" s="7" t="s">
        <v>4710</v>
      </c>
      <c r="AZ58" s="7" t="s">
        <v>4711</v>
      </c>
      <c r="BA58" s="7"/>
      <c r="BC58" s="7"/>
      <c r="BD58" s="7" t="s">
        <v>1997</v>
      </c>
      <c r="BE58" s="7"/>
      <c r="BF58" s="7"/>
      <c r="BG58" s="7"/>
      <c r="BH58" s="7"/>
      <c r="BI58" s="7"/>
      <c r="BJ58" s="7" t="s">
        <v>4712</v>
      </c>
      <c r="BL58" s="7"/>
      <c r="BM58" s="7"/>
      <c r="BN58" s="7" t="s">
        <v>4713</v>
      </c>
      <c r="BO58" s="7" t="s">
        <v>4714</v>
      </c>
      <c r="BP58" s="7" t="s">
        <v>38</v>
      </c>
      <c r="BQ58" s="7"/>
      <c r="BR58" s="7" t="s">
        <v>4715</v>
      </c>
      <c r="BS58" s="7"/>
      <c r="BU58" s="7"/>
      <c r="BV58" s="7"/>
      <c r="BW58" s="7"/>
      <c r="BX58" s="7" t="s">
        <v>38</v>
      </c>
      <c r="BY58" s="7" t="s">
        <v>3694</v>
      </c>
      <c r="BZ58" s="7"/>
      <c r="CA58" s="7" t="s">
        <v>2669</v>
      </c>
      <c r="CB58" s="7"/>
      <c r="CD58" s="7"/>
      <c r="CE58" s="7" t="s">
        <v>4716</v>
      </c>
      <c r="CF58" s="7"/>
      <c r="CG58" s="7"/>
      <c r="CH58" s="7"/>
      <c r="CI58" s="7"/>
      <c r="CJ58" s="7" t="s">
        <v>4717</v>
      </c>
      <c r="CK58" s="7"/>
      <c r="CM58" s="7"/>
      <c r="CN58" s="7"/>
      <c r="CO58" s="7"/>
      <c r="CP58" s="7" t="s">
        <v>4718</v>
      </c>
      <c r="CQ58" s="7" t="s">
        <v>4719</v>
      </c>
      <c r="CR58" s="7" t="s">
        <v>4720</v>
      </c>
      <c r="CS58" s="7" t="s">
        <v>4721</v>
      </c>
      <c r="CT58" s="7"/>
      <c r="CV58" s="7"/>
      <c r="CW58" s="7" t="s">
        <v>4722</v>
      </c>
      <c r="CX58" s="7"/>
      <c r="CY58" s="7" t="s">
        <v>1997</v>
      </c>
      <c r="CZ58" s="7"/>
      <c r="DA58" s="7"/>
      <c r="DB58" s="7"/>
      <c r="DC58" s="7"/>
    </row>
    <row r="59" spans="1:107" x14ac:dyDescent="0.35">
      <c r="A59" s="2">
        <v>12</v>
      </c>
      <c r="B59" s="5" t="s">
        <v>4723</v>
      </c>
      <c r="C59" s="5" t="s">
        <v>4350</v>
      </c>
      <c r="D59" s="5"/>
      <c r="E59" s="5" t="s">
        <v>38</v>
      </c>
      <c r="F59" s="5" t="s">
        <v>4724</v>
      </c>
      <c r="G59" s="5"/>
      <c r="H59" s="5"/>
      <c r="J59" s="2">
        <v>12</v>
      </c>
      <c r="K59" s="5"/>
      <c r="L59" s="5" t="s">
        <v>4725</v>
      </c>
      <c r="M59" s="5" t="s">
        <v>4726</v>
      </c>
      <c r="N59" s="5"/>
      <c r="O59" s="5" t="s">
        <v>2248</v>
      </c>
      <c r="P59" s="5"/>
      <c r="Q59" s="5"/>
      <c r="S59" s="2">
        <v>12</v>
      </c>
      <c r="T59" s="5"/>
      <c r="U59" s="5" t="s">
        <v>89</v>
      </c>
      <c r="V59" s="5" t="s">
        <v>2839</v>
      </c>
      <c r="W59" s="5"/>
      <c r="X59" s="5" t="s">
        <v>4727</v>
      </c>
      <c r="Y59" s="5"/>
      <c r="Z59" s="5"/>
      <c r="AB59" s="2">
        <v>12</v>
      </c>
      <c r="AC59" s="5"/>
      <c r="AD59" s="5" t="s">
        <v>4728</v>
      </c>
      <c r="AE59" s="5"/>
      <c r="AF59" s="5"/>
      <c r="AG59" s="5"/>
      <c r="AH59" s="5" t="s">
        <v>784</v>
      </c>
      <c r="AI59" s="5" t="s">
        <v>4729</v>
      </c>
      <c r="AK59" s="2">
        <v>12</v>
      </c>
      <c r="AL59" s="5" t="s">
        <v>89</v>
      </c>
      <c r="AM59" s="5"/>
      <c r="AN59" s="5" t="s">
        <v>4730</v>
      </c>
      <c r="AO59" s="5" t="s">
        <v>4731</v>
      </c>
      <c r="AP59" s="5"/>
      <c r="AQ59" s="5" t="s">
        <v>4732</v>
      </c>
      <c r="AR59" s="5"/>
      <c r="AT59" s="5">
        <v>12</v>
      </c>
      <c r="AU59" s="5"/>
      <c r="AV59" s="5" t="s">
        <v>4733</v>
      </c>
      <c r="AW59" s="5" t="s">
        <v>4734</v>
      </c>
      <c r="AX59" s="5" t="s">
        <v>4735</v>
      </c>
      <c r="AY59" s="5" t="s">
        <v>4736</v>
      </c>
      <c r="AZ59" s="5" t="s">
        <v>4737</v>
      </c>
      <c r="BA59" s="5" t="s">
        <v>4738</v>
      </c>
      <c r="BC59" s="5">
        <v>12</v>
      </c>
      <c r="BD59" s="5" t="s">
        <v>4739</v>
      </c>
      <c r="BE59" s="5" t="s">
        <v>4740</v>
      </c>
      <c r="BF59" s="5" t="s">
        <v>4741</v>
      </c>
      <c r="BG59" s="5"/>
      <c r="BH59" s="5" t="s">
        <v>4742</v>
      </c>
      <c r="BI59" s="5" t="s">
        <v>4743</v>
      </c>
      <c r="BJ59" s="5" t="s">
        <v>4744</v>
      </c>
      <c r="BL59" s="5">
        <v>12</v>
      </c>
      <c r="BM59" s="5" t="s">
        <v>2621</v>
      </c>
      <c r="BN59" s="5"/>
      <c r="BO59" s="5" t="s">
        <v>4745</v>
      </c>
      <c r="BP59" s="5"/>
      <c r="BQ59" s="5"/>
      <c r="BR59" s="5"/>
      <c r="BS59" s="5"/>
      <c r="BU59" s="5">
        <v>12</v>
      </c>
      <c r="BV59" s="5" t="s">
        <v>3047</v>
      </c>
      <c r="BW59" s="5" t="s">
        <v>89</v>
      </c>
      <c r="BX59" s="5"/>
      <c r="BY59" s="5"/>
      <c r="BZ59" s="5"/>
      <c r="CA59" s="5" t="s">
        <v>38</v>
      </c>
      <c r="CB59" s="5"/>
      <c r="CD59" s="5">
        <v>12</v>
      </c>
      <c r="CE59" s="5"/>
      <c r="CF59" s="5" t="s">
        <v>89</v>
      </c>
      <c r="CG59" s="5"/>
      <c r="CH59" s="5" t="s">
        <v>4746</v>
      </c>
      <c r="CI59" s="5"/>
      <c r="CJ59" s="5" t="s">
        <v>4747</v>
      </c>
      <c r="CK59" s="5"/>
      <c r="CM59" s="5">
        <v>12</v>
      </c>
      <c r="CN59" s="5" t="s">
        <v>4369</v>
      </c>
      <c r="CO59" s="5" t="s">
        <v>89</v>
      </c>
      <c r="CP59" s="5" t="s">
        <v>75</v>
      </c>
      <c r="CQ59" s="5" t="s">
        <v>4748</v>
      </c>
      <c r="CR59" s="5" t="s">
        <v>4749</v>
      </c>
      <c r="CS59" s="5" t="s">
        <v>4750</v>
      </c>
      <c r="CT59" s="5"/>
      <c r="CV59" s="5">
        <v>12</v>
      </c>
      <c r="CW59" s="5" t="s">
        <v>379</v>
      </c>
      <c r="CX59" s="5" t="s">
        <v>89</v>
      </c>
      <c r="CY59" s="5"/>
      <c r="CZ59" s="5" t="s">
        <v>4751</v>
      </c>
      <c r="DA59" s="5" t="s">
        <v>1997</v>
      </c>
      <c r="DB59" s="5" t="s">
        <v>4752</v>
      </c>
      <c r="DC59" s="5" t="s">
        <v>3047</v>
      </c>
    </row>
    <row r="60" spans="1:107" x14ac:dyDescent="0.35">
      <c r="A60" s="2"/>
      <c r="B60" s="5" t="s">
        <v>4753</v>
      </c>
      <c r="C60" s="5"/>
      <c r="D60" s="5"/>
      <c r="E60" s="5"/>
      <c r="F60" s="5"/>
      <c r="G60" s="5"/>
      <c r="H60" s="5"/>
      <c r="J60" s="2"/>
      <c r="K60" s="5"/>
      <c r="L60" s="5" t="s">
        <v>4149</v>
      </c>
      <c r="M60" s="5" t="s">
        <v>4754</v>
      </c>
      <c r="N60" s="5"/>
      <c r="O60" s="5"/>
      <c r="P60" s="5"/>
      <c r="Q60" s="5"/>
      <c r="S60" s="2"/>
      <c r="T60" s="5"/>
      <c r="U60" s="5"/>
      <c r="V60" s="5"/>
      <c r="W60" s="5"/>
      <c r="X60" s="5"/>
      <c r="Y60" s="5"/>
      <c r="Z60" s="5"/>
      <c r="AB60" s="2"/>
      <c r="AC60" s="5"/>
      <c r="AD60" s="5"/>
      <c r="AE60" s="5"/>
      <c r="AF60" s="5"/>
      <c r="AG60" s="5" t="s">
        <v>4755</v>
      </c>
      <c r="AH60" s="5" t="s">
        <v>430</v>
      </c>
      <c r="AI60" s="5" t="s">
        <v>3132</v>
      </c>
      <c r="AK60" s="2"/>
      <c r="AL60" s="5" t="s">
        <v>3981</v>
      </c>
      <c r="AM60" s="5" t="s">
        <v>4756</v>
      </c>
      <c r="AN60" s="5"/>
      <c r="AO60" s="5" t="s">
        <v>4757</v>
      </c>
      <c r="AP60" s="5" t="s">
        <v>4758</v>
      </c>
      <c r="AQ60" s="5"/>
      <c r="AR60" s="5"/>
      <c r="AT60" s="5"/>
      <c r="AU60" s="5" t="s">
        <v>4759</v>
      </c>
      <c r="AV60" s="5"/>
      <c r="AW60" s="5" t="s">
        <v>4760</v>
      </c>
      <c r="AX60" s="5"/>
      <c r="AY60" s="5" t="s">
        <v>4761</v>
      </c>
      <c r="AZ60" s="5"/>
      <c r="BA60" s="5" t="s">
        <v>4762</v>
      </c>
      <c r="BC60" s="5"/>
      <c r="BD60" s="5" t="s">
        <v>4763</v>
      </c>
      <c r="BE60" s="5" t="s">
        <v>3317</v>
      </c>
      <c r="BF60" s="5"/>
      <c r="BG60" s="5"/>
      <c r="BH60" s="5"/>
      <c r="BI60" s="5"/>
      <c r="BJ60" s="5" t="s">
        <v>4764</v>
      </c>
      <c r="BL60" s="5"/>
      <c r="BM60" s="5" t="s">
        <v>102</v>
      </c>
      <c r="BN60" s="5" t="s">
        <v>2580</v>
      </c>
      <c r="BO60" s="5"/>
      <c r="BP60" s="5"/>
      <c r="BQ60" s="5"/>
      <c r="BR60" s="5"/>
      <c r="BS60" s="5"/>
      <c r="BU60" s="5"/>
      <c r="BV60" s="5" t="s">
        <v>4765</v>
      </c>
      <c r="BW60" s="5"/>
      <c r="BX60" s="5"/>
      <c r="BY60" s="5"/>
      <c r="BZ60" s="5" t="s">
        <v>4766</v>
      </c>
      <c r="CA60" s="5"/>
      <c r="CB60" s="5"/>
      <c r="CD60" s="5"/>
      <c r="CE60" s="5"/>
      <c r="CF60" s="5" t="s">
        <v>4767</v>
      </c>
      <c r="CG60" s="5"/>
      <c r="CH60" s="5" t="s">
        <v>4768</v>
      </c>
      <c r="CI60" s="5"/>
      <c r="CJ60" s="5"/>
      <c r="CK60" s="5"/>
      <c r="CM60" s="5"/>
      <c r="CN60" s="5"/>
      <c r="CO60" s="5"/>
      <c r="CP60" s="5" t="s">
        <v>4769</v>
      </c>
      <c r="CQ60" s="5" t="s">
        <v>4770</v>
      </c>
      <c r="CR60" s="5" t="s">
        <v>4771</v>
      </c>
      <c r="CS60" s="5" t="s">
        <v>4772</v>
      </c>
      <c r="CT60" s="5"/>
      <c r="CV60" s="5"/>
      <c r="CW60" s="5"/>
      <c r="CX60" s="5"/>
      <c r="CY60" s="5"/>
      <c r="CZ60" s="5" t="s">
        <v>102</v>
      </c>
      <c r="DA60" s="5" t="s">
        <v>1533</v>
      </c>
      <c r="DB60" s="5"/>
      <c r="DC60" s="5"/>
    </row>
    <row r="61" spans="1:107" x14ac:dyDescent="0.35">
      <c r="A61" s="3">
        <v>14</v>
      </c>
      <c r="B61" s="4"/>
      <c r="C61" s="4" t="s">
        <v>4773</v>
      </c>
      <c r="D61" s="4"/>
      <c r="E61" s="4" t="s">
        <v>4774</v>
      </c>
      <c r="F61" s="4"/>
      <c r="G61" s="4" t="s">
        <v>4775</v>
      </c>
      <c r="H61" s="4"/>
      <c r="J61" s="3">
        <v>14</v>
      </c>
      <c r="K61" s="4"/>
      <c r="L61" s="4"/>
      <c r="M61" s="4"/>
      <c r="N61" s="4"/>
      <c r="O61" s="4" t="s">
        <v>1215</v>
      </c>
      <c r="P61" s="4"/>
      <c r="Q61" s="4"/>
      <c r="S61" s="3">
        <v>14</v>
      </c>
      <c r="T61" s="4" t="s">
        <v>4037</v>
      </c>
      <c r="U61" s="4" t="s">
        <v>4776</v>
      </c>
      <c r="V61" s="4"/>
      <c r="W61" s="4" t="s">
        <v>4777</v>
      </c>
      <c r="X61" s="4" t="s">
        <v>4418</v>
      </c>
      <c r="Y61" s="4"/>
      <c r="Z61" s="4"/>
      <c r="AB61" s="3">
        <v>14</v>
      </c>
      <c r="AC61" s="4" t="s">
        <v>4037</v>
      </c>
      <c r="AD61" s="4"/>
      <c r="AE61" s="4" t="s">
        <v>4778</v>
      </c>
      <c r="AF61" s="4" t="s">
        <v>4779</v>
      </c>
      <c r="AG61" s="4" t="s">
        <v>1849</v>
      </c>
      <c r="AH61" s="4" t="s">
        <v>4780</v>
      </c>
      <c r="AI61" s="4" t="s">
        <v>4781</v>
      </c>
      <c r="AK61" s="3">
        <v>14</v>
      </c>
      <c r="AL61" s="4" t="s">
        <v>4782</v>
      </c>
      <c r="AM61" s="4" t="s">
        <v>1954</v>
      </c>
      <c r="AN61" s="4"/>
      <c r="AO61" s="4" t="s">
        <v>38</v>
      </c>
      <c r="AP61" s="4" t="s">
        <v>4783</v>
      </c>
      <c r="AQ61" s="4" t="s">
        <v>4784</v>
      </c>
      <c r="AR61" s="4" t="s">
        <v>4785</v>
      </c>
      <c r="AT61" s="4">
        <v>14</v>
      </c>
      <c r="AU61" s="4"/>
      <c r="AV61" s="4"/>
      <c r="AW61" s="4"/>
      <c r="AX61" s="4" t="s">
        <v>4711</v>
      </c>
      <c r="AY61" s="4" t="s">
        <v>4786</v>
      </c>
      <c r="AZ61" s="4"/>
      <c r="BA61" s="4"/>
      <c r="BC61" s="4">
        <v>14</v>
      </c>
      <c r="BD61" s="4" t="s">
        <v>4787</v>
      </c>
      <c r="BE61" s="4"/>
      <c r="BF61" s="4"/>
      <c r="BG61" s="4"/>
      <c r="BH61" s="4" t="s">
        <v>4788</v>
      </c>
      <c r="BI61" s="4"/>
      <c r="BJ61" s="4" t="s">
        <v>4789</v>
      </c>
      <c r="BL61" s="4">
        <v>14</v>
      </c>
      <c r="BM61" s="4"/>
      <c r="BN61" s="4" t="s">
        <v>4790</v>
      </c>
      <c r="BO61" s="4"/>
      <c r="BP61" s="4" t="s">
        <v>687</v>
      </c>
      <c r="BQ61" s="4"/>
      <c r="BR61" s="4"/>
      <c r="BS61" s="4"/>
      <c r="BU61" s="4">
        <v>14</v>
      </c>
      <c r="BV61" s="4" t="s">
        <v>4791</v>
      </c>
      <c r="BW61" s="4" t="s">
        <v>4042</v>
      </c>
      <c r="BX61" s="4" t="s">
        <v>4792</v>
      </c>
      <c r="BY61" s="4"/>
      <c r="BZ61" s="4" t="s">
        <v>4793</v>
      </c>
      <c r="CA61" s="4"/>
      <c r="CB61" s="4" t="s">
        <v>949</v>
      </c>
      <c r="CD61" s="4">
        <v>14</v>
      </c>
      <c r="CE61" s="4" t="s">
        <v>4794</v>
      </c>
      <c r="CF61" s="4"/>
      <c r="CG61" s="4"/>
      <c r="CH61" s="4" t="s">
        <v>4795</v>
      </c>
      <c r="CI61" s="4"/>
      <c r="CJ61" s="4"/>
      <c r="CK61" s="4" t="s">
        <v>4796</v>
      </c>
      <c r="CM61" s="4">
        <v>14</v>
      </c>
      <c r="CN61" s="4" t="s">
        <v>4037</v>
      </c>
      <c r="CO61" s="4"/>
      <c r="CP61" s="4" t="s">
        <v>4797</v>
      </c>
      <c r="CQ61" s="4" t="s">
        <v>4798</v>
      </c>
      <c r="CR61" s="4" t="s">
        <v>4799</v>
      </c>
      <c r="CS61" s="4" t="s">
        <v>4800</v>
      </c>
      <c r="CT61" s="4" t="s">
        <v>4801</v>
      </c>
      <c r="CV61" s="4">
        <v>14</v>
      </c>
      <c r="CW61" s="4"/>
      <c r="CX61" s="4"/>
      <c r="CY61" s="4" t="s">
        <v>4802</v>
      </c>
      <c r="CZ61" s="4"/>
      <c r="DA61" s="4" t="s">
        <v>1835</v>
      </c>
      <c r="DB61" s="4"/>
      <c r="DC61" s="4"/>
    </row>
    <row r="62" spans="1:107" x14ac:dyDescent="0.35">
      <c r="A62" s="6"/>
      <c r="B62" s="7"/>
      <c r="C62" s="7"/>
      <c r="D62" s="7"/>
      <c r="E62" s="7" t="s">
        <v>4803</v>
      </c>
      <c r="F62" s="7"/>
      <c r="G62" s="7" t="s">
        <v>4804</v>
      </c>
      <c r="H62" s="7" t="s">
        <v>1956</v>
      </c>
      <c r="J62" s="6"/>
      <c r="K62" s="7"/>
      <c r="L62" s="7" t="s">
        <v>4805</v>
      </c>
      <c r="M62" s="7" t="s">
        <v>4806</v>
      </c>
      <c r="N62" s="7"/>
      <c r="O62" s="7" t="s">
        <v>1833</v>
      </c>
      <c r="P62" s="7"/>
      <c r="Q62" s="7"/>
      <c r="S62" s="6"/>
      <c r="T62" s="7" t="s">
        <v>4807</v>
      </c>
      <c r="U62" s="7" t="s">
        <v>4039</v>
      </c>
      <c r="V62" s="7" t="s">
        <v>38</v>
      </c>
      <c r="W62" s="7" t="s">
        <v>4808</v>
      </c>
      <c r="X62" s="7" t="s">
        <v>4809</v>
      </c>
      <c r="Y62" s="7"/>
      <c r="Z62" s="7" t="s">
        <v>4110</v>
      </c>
      <c r="AB62" s="6"/>
      <c r="AC62" s="7" t="s">
        <v>2245</v>
      </c>
      <c r="AD62" s="7"/>
      <c r="AE62" s="7" t="s">
        <v>38</v>
      </c>
      <c r="AF62" s="7" t="s">
        <v>102</v>
      </c>
      <c r="AG62" s="7"/>
      <c r="AH62" s="7" t="s">
        <v>4810</v>
      </c>
      <c r="AI62" s="7" t="s">
        <v>4811</v>
      </c>
      <c r="AK62" s="6"/>
      <c r="AL62" s="7" t="s">
        <v>4812</v>
      </c>
      <c r="AM62" s="7" t="s">
        <v>4813</v>
      </c>
      <c r="AN62" s="7" t="s">
        <v>4814</v>
      </c>
      <c r="AO62" s="7" t="s">
        <v>4815</v>
      </c>
      <c r="AP62" s="7"/>
      <c r="AQ62" s="7" t="s">
        <v>4816</v>
      </c>
      <c r="AR62" s="7" t="s">
        <v>4817</v>
      </c>
      <c r="AT62" s="7"/>
      <c r="AU62" s="7" t="s">
        <v>4818</v>
      </c>
      <c r="AV62" s="7" t="s">
        <v>4818</v>
      </c>
      <c r="AW62" s="7" t="s">
        <v>4819</v>
      </c>
      <c r="AX62" s="7"/>
      <c r="AY62" s="7" t="s">
        <v>4820</v>
      </c>
      <c r="AZ62" s="7"/>
      <c r="BA62" s="7" t="s">
        <v>4821</v>
      </c>
      <c r="BC62" s="7"/>
      <c r="BD62" s="7" t="s">
        <v>4822</v>
      </c>
      <c r="BE62" s="7" t="s">
        <v>4823</v>
      </c>
      <c r="BF62" s="7"/>
      <c r="BG62" s="7" t="s">
        <v>4824</v>
      </c>
      <c r="BH62" s="7"/>
      <c r="BI62" s="7" t="s">
        <v>4825</v>
      </c>
      <c r="BJ62" s="7" t="s">
        <v>4826</v>
      </c>
      <c r="BL62" s="7"/>
      <c r="BM62" s="7"/>
      <c r="BN62" s="7" t="s">
        <v>4827</v>
      </c>
      <c r="BO62" s="7" t="s">
        <v>4828</v>
      </c>
      <c r="BP62" s="7"/>
      <c r="BQ62" s="7" t="s">
        <v>2032</v>
      </c>
      <c r="BR62" s="7"/>
      <c r="BS62" s="7" t="s">
        <v>2194</v>
      </c>
      <c r="BU62" s="7"/>
      <c r="BV62" s="7" t="s">
        <v>4829</v>
      </c>
      <c r="BW62" s="7" t="s">
        <v>2669</v>
      </c>
      <c r="BX62" s="7" t="s">
        <v>4830</v>
      </c>
      <c r="BY62" s="7"/>
      <c r="BZ62" s="7" t="s">
        <v>4831</v>
      </c>
      <c r="CA62" s="7" t="s">
        <v>949</v>
      </c>
      <c r="CB62" s="7" t="s">
        <v>983</v>
      </c>
      <c r="CD62" s="7"/>
      <c r="CE62" s="7" t="s">
        <v>514</v>
      </c>
      <c r="CF62" s="7" t="s">
        <v>4832</v>
      </c>
      <c r="CG62" s="7" t="s">
        <v>38</v>
      </c>
      <c r="CH62" s="7" t="s">
        <v>4833</v>
      </c>
      <c r="CI62" s="7" t="s">
        <v>4834</v>
      </c>
      <c r="CJ62" s="7"/>
      <c r="CK62" s="7" t="s">
        <v>4835</v>
      </c>
      <c r="CM62" s="7"/>
      <c r="CN62" s="7" t="s">
        <v>4836</v>
      </c>
      <c r="CO62" s="7" t="s">
        <v>2330</v>
      </c>
      <c r="CP62" s="7" t="s">
        <v>4837</v>
      </c>
      <c r="CQ62" s="7" t="s">
        <v>4838</v>
      </c>
      <c r="CR62" s="7" t="s">
        <v>4839</v>
      </c>
      <c r="CS62" s="7" t="s">
        <v>4771</v>
      </c>
      <c r="CT62" s="7" t="s">
        <v>4840</v>
      </c>
      <c r="CV62" s="7"/>
      <c r="CW62" s="7" t="s">
        <v>4841</v>
      </c>
      <c r="CX62" s="7" t="s">
        <v>3027</v>
      </c>
      <c r="CY62" s="7" t="s">
        <v>4842</v>
      </c>
      <c r="CZ62" s="7"/>
      <c r="DA62" s="7" t="s">
        <v>4843</v>
      </c>
      <c r="DB62" s="7" t="s">
        <v>4844</v>
      </c>
      <c r="DC62" s="7" t="s">
        <v>137</v>
      </c>
    </row>
    <row r="63" spans="1:107" x14ac:dyDescent="0.35">
      <c r="A63" s="2">
        <v>16</v>
      </c>
      <c r="B63" s="5"/>
      <c r="C63" s="5"/>
      <c r="D63" s="5"/>
      <c r="E63" s="5" t="s">
        <v>4845</v>
      </c>
      <c r="F63" s="5" t="s">
        <v>4846</v>
      </c>
      <c r="G63" s="5" t="s">
        <v>4847</v>
      </c>
      <c r="H63" s="5" t="s">
        <v>1833</v>
      </c>
      <c r="J63" s="2">
        <v>16</v>
      </c>
      <c r="K63" s="5" t="s">
        <v>4848</v>
      </c>
      <c r="L63" s="5" t="s">
        <v>4849</v>
      </c>
      <c r="M63" s="5" t="s">
        <v>4850</v>
      </c>
      <c r="N63" s="5" t="s">
        <v>4851</v>
      </c>
      <c r="O63" s="5" t="s">
        <v>962</v>
      </c>
      <c r="P63" s="5" t="s">
        <v>4852</v>
      </c>
      <c r="Q63" s="5"/>
      <c r="S63" s="2">
        <v>16</v>
      </c>
      <c r="T63" s="5" t="s">
        <v>4853</v>
      </c>
      <c r="U63" s="5" t="s">
        <v>4854</v>
      </c>
      <c r="V63" s="5" t="s">
        <v>4855</v>
      </c>
      <c r="W63" s="5" t="s">
        <v>4856</v>
      </c>
      <c r="X63" s="5" t="s">
        <v>4857</v>
      </c>
      <c r="Y63" s="5"/>
      <c r="Z63" s="5" t="s">
        <v>4858</v>
      </c>
      <c r="AB63" s="2">
        <v>16</v>
      </c>
      <c r="AC63" s="5" t="s">
        <v>38</v>
      </c>
      <c r="AD63" s="5" t="s">
        <v>4859</v>
      </c>
      <c r="AE63" s="5"/>
      <c r="AF63" s="5" t="s">
        <v>4860</v>
      </c>
      <c r="AG63" s="5" t="s">
        <v>4861</v>
      </c>
      <c r="AH63" s="5" t="s">
        <v>4862</v>
      </c>
      <c r="AI63" s="5"/>
      <c r="AK63" s="2">
        <v>16</v>
      </c>
      <c r="AL63" s="5" t="s">
        <v>4863</v>
      </c>
      <c r="AM63" s="5" t="s">
        <v>4864</v>
      </c>
      <c r="AN63" s="5" t="s">
        <v>38</v>
      </c>
      <c r="AO63" s="5" t="s">
        <v>2333</v>
      </c>
      <c r="AP63" s="5" t="s">
        <v>4865</v>
      </c>
      <c r="AQ63" s="5" t="s">
        <v>4866</v>
      </c>
      <c r="AR63" s="5"/>
      <c r="AT63" s="5">
        <v>16</v>
      </c>
      <c r="AU63" s="5" t="s">
        <v>4867</v>
      </c>
      <c r="AV63" s="5" t="s">
        <v>4867</v>
      </c>
      <c r="AW63" s="5" t="s">
        <v>4868</v>
      </c>
      <c r="AX63" s="5" t="s">
        <v>4869</v>
      </c>
      <c r="AY63" s="5"/>
      <c r="AZ63" s="5" t="s">
        <v>4870</v>
      </c>
      <c r="BA63" s="5" t="s">
        <v>4871</v>
      </c>
      <c r="BC63" s="5">
        <v>16</v>
      </c>
      <c r="BD63" s="5" t="s">
        <v>38</v>
      </c>
      <c r="BE63" s="5"/>
      <c r="BF63" s="5" t="s">
        <v>4872</v>
      </c>
      <c r="BG63" s="5" t="s">
        <v>4873</v>
      </c>
      <c r="BH63" s="5"/>
      <c r="BI63" s="5" t="s">
        <v>4874</v>
      </c>
      <c r="BJ63" s="5"/>
      <c r="BL63" s="5">
        <v>16</v>
      </c>
      <c r="BM63" s="5" t="s">
        <v>4875</v>
      </c>
      <c r="BN63" s="5"/>
      <c r="BO63" s="5" t="s">
        <v>4876</v>
      </c>
      <c r="BP63" s="5" t="s">
        <v>4877</v>
      </c>
      <c r="BQ63" s="5" t="s">
        <v>4878</v>
      </c>
      <c r="BR63" s="5" t="s">
        <v>4879</v>
      </c>
      <c r="BS63" s="5" t="s">
        <v>4880</v>
      </c>
      <c r="BU63" s="5">
        <v>16</v>
      </c>
      <c r="BV63" s="5" t="s">
        <v>4881</v>
      </c>
      <c r="BW63" s="5"/>
      <c r="BX63" s="5" t="s">
        <v>4882</v>
      </c>
      <c r="BY63" s="5" t="s">
        <v>4883</v>
      </c>
      <c r="BZ63" s="5"/>
      <c r="CA63" s="5" t="s">
        <v>983</v>
      </c>
      <c r="CB63" s="5"/>
      <c r="CD63" s="5">
        <v>16</v>
      </c>
      <c r="CE63" s="5"/>
      <c r="CF63" s="5" t="s">
        <v>448</v>
      </c>
      <c r="CG63" s="5"/>
      <c r="CH63" s="5" t="s">
        <v>4884</v>
      </c>
      <c r="CI63" s="5" t="s">
        <v>38</v>
      </c>
      <c r="CJ63" s="5" t="s">
        <v>4885</v>
      </c>
      <c r="CK63" s="5"/>
      <c r="CM63" s="5">
        <v>16</v>
      </c>
      <c r="CN63" s="5" t="s">
        <v>4886</v>
      </c>
      <c r="CO63" s="5" t="s">
        <v>4887</v>
      </c>
      <c r="CP63" s="5"/>
      <c r="CQ63" s="5" t="s">
        <v>4888</v>
      </c>
      <c r="CR63" s="5" t="s">
        <v>2008</v>
      </c>
      <c r="CS63" s="5" t="s">
        <v>4889</v>
      </c>
      <c r="CT63" s="5" t="s">
        <v>4890</v>
      </c>
      <c r="CV63" s="5">
        <v>16</v>
      </c>
      <c r="CW63" s="5" t="s">
        <v>4891</v>
      </c>
      <c r="CX63" s="5" t="s">
        <v>4892</v>
      </c>
      <c r="CY63" s="5" t="s">
        <v>4893</v>
      </c>
      <c r="CZ63" s="5" t="s">
        <v>4894</v>
      </c>
      <c r="DA63" s="5" t="s">
        <v>4895</v>
      </c>
      <c r="DB63" s="5"/>
      <c r="DC63" s="5" t="s">
        <v>4896</v>
      </c>
    </row>
    <row r="64" spans="1:107" x14ac:dyDescent="0.35">
      <c r="A64" s="2"/>
      <c r="B64" s="5" t="s">
        <v>4897</v>
      </c>
      <c r="C64" s="5"/>
      <c r="D64" s="5"/>
      <c r="E64" s="5" t="s">
        <v>102</v>
      </c>
      <c r="F64" s="5" t="s">
        <v>4493</v>
      </c>
      <c r="G64" s="5"/>
      <c r="H64" s="5"/>
      <c r="J64" s="2"/>
      <c r="K64" s="5" t="s">
        <v>4898</v>
      </c>
      <c r="L64" s="5"/>
      <c r="M64" s="5" t="s">
        <v>209</v>
      </c>
      <c r="N64" s="5" t="s">
        <v>4899</v>
      </c>
      <c r="O64" s="5" t="s">
        <v>4754</v>
      </c>
      <c r="P64" s="5" t="s">
        <v>2398</v>
      </c>
      <c r="Q64" s="5"/>
      <c r="S64" s="2"/>
      <c r="T64" s="5"/>
      <c r="U64" s="5" t="s">
        <v>4900</v>
      </c>
      <c r="V64" s="5" t="s">
        <v>4149</v>
      </c>
      <c r="W64" s="5" t="s">
        <v>4901</v>
      </c>
      <c r="X64" s="5"/>
      <c r="Y64" s="5"/>
      <c r="Z64" s="5" t="s">
        <v>4157</v>
      </c>
      <c r="AB64" s="2"/>
      <c r="AC64" s="5" t="s">
        <v>4902</v>
      </c>
      <c r="AD64" s="5" t="s">
        <v>4903</v>
      </c>
      <c r="AE64" s="5"/>
      <c r="AF64" s="5"/>
      <c r="AG64" s="5"/>
      <c r="AH64" s="5" t="s">
        <v>1834</v>
      </c>
      <c r="AI64" s="5"/>
      <c r="AK64" s="2"/>
      <c r="AL64" s="5" t="s">
        <v>4904</v>
      </c>
      <c r="AM64" s="5"/>
      <c r="AN64" s="5" t="s">
        <v>4905</v>
      </c>
      <c r="AO64" s="5" t="s">
        <v>4906</v>
      </c>
      <c r="AP64" s="5" t="s">
        <v>201</v>
      </c>
      <c r="AQ64" s="5" t="s">
        <v>4907</v>
      </c>
      <c r="AR64" s="5"/>
      <c r="AT64" s="5"/>
      <c r="AU64" s="5" t="s">
        <v>4908</v>
      </c>
      <c r="AV64" s="5" t="s">
        <v>4908</v>
      </c>
      <c r="AW64" s="5"/>
      <c r="AX64" s="5"/>
      <c r="AY64" s="5" t="s">
        <v>4909</v>
      </c>
      <c r="AZ64" s="5"/>
      <c r="BA64" s="5" t="s">
        <v>4910</v>
      </c>
      <c r="BC64" s="5"/>
      <c r="BD64" s="5" t="s">
        <v>2450</v>
      </c>
      <c r="BE64" s="5" t="s">
        <v>4911</v>
      </c>
      <c r="BF64" s="5" t="s">
        <v>4912</v>
      </c>
      <c r="BG64" s="5"/>
      <c r="BH64" s="5" t="s">
        <v>4913</v>
      </c>
      <c r="BI64" s="5" t="s">
        <v>4914</v>
      </c>
      <c r="BJ64" s="5"/>
      <c r="BL64" s="5"/>
      <c r="BM64" s="5" t="s">
        <v>2281</v>
      </c>
      <c r="BN64" s="5" t="s">
        <v>4915</v>
      </c>
      <c r="BO64" s="5" t="s">
        <v>4916</v>
      </c>
      <c r="BP64" s="5"/>
      <c r="BQ64" s="5" t="s">
        <v>4917</v>
      </c>
      <c r="BR64" s="5" t="s">
        <v>38</v>
      </c>
      <c r="BS64" s="5" t="s">
        <v>4918</v>
      </c>
      <c r="BU64" s="5"/>
      <c r="BV64" s="5"/>
      <c r="BW64" s="5"/>
      <c r="BX64" s="5" t="s">
        <v>4919</v>
      </c>
      <c r="BY64" s="5" t="s">
        <v>4920</v>
      </c>
      <c r="BZ64" s="5"/>
      <c r="CA64" s="5"/>
      <c r="CB64" s="5"/>
      <c r="CD64" s="5"/>
      <c r="CE64" s="5" t="s">
        <v>4921</v>
      </c>
      <c r="CF64" s="5" t="s">
        <v>1815</v>
      </c>
      <c r="CG64" s="5"/>
      <c r="CH64" s="5" t="s">
        <v>4922</v>
      </c>
      <c r="CI64" s="5"/>
      <c r="CJ64" s="5" t="s">
        <v>4923</v>
      </c>
      <c r="CK64" s="5"/>
      <c r="CM64" s="5"/>
      <c r="CN64" s="5" t="s">
        <v>1316</v>
      </c>
      <c r="CO64" s="5" t="s">
        <v>4924</v>
      </c>
      <c r="CP64" s="5"/>
      <c r="CQ64" s="5"/>
      <c r="CR64" s="5"/>
      <c r="CS64" s="5"/>
      <c r="CT64" s="5" t="s">
        <v>4925</v>
      </c>
      <c r="CV64" s="5"/>
      <c r="CW64" s="5" t="s">
        <v>4926</v>
      </c>
      <c r="CX64" s="5"/>
      <c r="CY64" s="5" t="s">
        <v>4927</v>
      </c>
      <c r="CZ64" s="5" t="s">
        <v>4928</v>
      </c>
      <c r="DA64" s="5" t="s">
        <v>4929</v>
      </c>
      <c r="DB64" s="5"/>
      <c r="DC64" s="5" t="s">
        <v>4930</v>
      </c>
    </row>
    <row r="65" spans="1:107" x14ac:dyDescent="0.35">
      <c r="A65" s="3">
        <v>18</v>
      </c>
      <c r="B65" s="4" t="s">
        <v>4931</v>
      </c>
      <c r="C65" s="4" t="s">
        <v>4932</v>
      </c>
      <c r="D65" s="4" t="s">
        <v>4169</v>
      </c>
      <c r="E65" s="4"/>
      <c r="F65" s="4"/>
      <c r="G65" s="4"/>
      <c r="H65" s="4"/>
      <c r="J65" s="3">
        <v>18</v>
      </c>
      <c r="K65" s="4" t="s">
        <v>4933</v>
      </c>
      <c r="L65" s="4"/>
      <c r="M65" s="4" t="s">
        <v>102</v>
      </c>
      <c r="N65" s="4"/>
      <c r="O65" s="4" t="s">
        <v>1462</v>
      </c>
      <c r="P65" s="4" t="s">
        <v>38</v>
      </c>
      <c r="Q65" s="4"/>
      <c r="S65" s="3">
        <v>18</v>
      </c>
      <c r="T65" s="4" t="s">
        <v>2348</v>
      </c>
      <c r="U65" s="4"/>
      <c r="V65" s="4" t="s">
        <v>223</v>
      </c>
      <c r="W65" s="4"/>
      <c r="X65" s="4"/>
      <c r="Y65" s="4"/>
      <c r="Z65" s="4" t="s">
        <v>1973</v>
      </c>
      <c r="AB65" s="3">
        <v>18</v>
      </c>
      <c r="AC65" s="4" t="s">
        <v>4934</v>
      </c>
      <c r="AD65" s="4" t="s">
        <v>4935</v>
      </c>
      <c r="AE65" s="4"/>
      <c r="AF65" s="4"/>
      <c r="AG65" s="4" t="s">
        <v>4936</v>
      </c>
      <c r="AH65" s="4" t="s">
        <v>4937</v>
      </c>
      <c r="AI65" s="4" t="s">
        <v>4938</v>
      </c>
      <c r="AK65" s="3">
        <v>18</v>
      </c>
      <c r="AL65" s="4"/>
      <c r="AM65" s="4" t="s">
        <v>2348</v>
      </c>
      <c r="AN65" s="4" t="s">
        <v>223</v>
      </c>
      <c r="AO65" s="4" t="s">
        <v>4939</v>
      </c>
      <c r="AP65" s="4" t="s">
        <v>4940</v>
      </c>
      <c r="AQ65" s="4" t="s">
        <v>38</v>
      </c>
      <c r="AR65" s="4" t="s">
        <v>4941</v>
      </c>
      <c r="AT65" s="4">
        <v>18</v>
      </c>
      <c r="AU65" s="4" t="s">
        <v>4942</v>
      </c>
      <c r="AV65" s="4"/>
      <c r="AW65" s="4"/>
      <c r="AX65" s="4"/>
      <c r="AY65" s="4"/>
      <c r="AZ65" s="4" t="s">
        <v>4943</v>
      </c>
      <c r="BA65" s="4" t="s">
        <v>4944</v>
      </c>
      <c r="BC65" s="4">
        <v>18</v>
      </c>
      <c r="BD65" s="4" t="s">
        <v>1997</v>
      </c>
      <c r="BE65" s="4"/>
      <c r="BF65" s="4" t="s">
        <v>38</v>
      </c>
      <c r="BG65" s="4"/>
      <c r="BH65" s="4"/>
      <c r="BI65" s="4"/>
      <c r="BJ65" s="4"/>
      <c r="BL65" s="4">
        <v>18</v>
      </c>
      <c r="BM65" s="4" t="s">
        <v>38</v>
      </c>
      <c r="BN65" s="4"/>
      <c r="BO65" s="4"/>
      <c r="BP65" s="4"/>
      <c r="BQ65" s="4" t="s">
        <v>4945</v>
      </c>
      <c r="BR65" s="4"/>
      <c r="BS65" s="4" t="s">
        <v>4946</v>
      </c>
      <c r="BU65" s="4">
        <v>18</v>
      </c>
      <c r="BV65" s="4"/>
      <c r="BW65" s="4" t="s">
        <v>4947</v>
      </c>
      <c r="BX65" s="4" t="s">
        <v>4948</v>
      </c>
      <c r="BY65" s="4" t="s">
        <v>4949</v>
      </c>
      <c r="BZ65" s="4"/>
      <c r="CA65" s="4"/>
      <c r="CB65" s="4" t="s">
        <v>4950</v>
      </c>
      <c r="CD65" s="4">
        <v>18</v>
      </c>
      <c r="CE65" s="4" t="s">
        <v>4951</v>
      </c>
      <c r="CF65" s="4"/>
      <c r="CG65" s="4" t="s">
        <v>223</v>
      </c>
      <c r="CH65" s="4" t="s">
        <v>4952</v>
      </c>
      <c r="CI65" s="4" t="s">
        <v>4953</v>
      </c>
      <c r="CJ65" s="4"/>
      <c r="CK65" s="4" t="s">
        <v>2005</v>
      </c>
      <c r="CM65" s="4">
        <v>18</v>
      </c>
      <c r="CN65" s="4" t="s">
        <v>3806</v>
      </c>
      <c r="CO65" s="4" t="s">
        <v>4954</v>
      </c>
      <c r="CP65" s="4" t="s">
        <v>4955</v>
      </c>
      <c r="CQ65" s="4"/>
      <c r="CR65" s="4"/>
      <c r="CS65" s="4"/>
      <c r="CT65" s="4" t="s">
        <v>1040</v>
      </c>
      <c r="CV65" s="4">
        <v>18</v>
      </c>
      <c r="CW65" s="4" t="s">
        <v>4956</v>
      </c>
      <c r="CX65" s="4" t="s">
        <v>4957</v>
      </c>
      <c r="CY65" s="4" t="s">
        <v>223</v>
      </c>
      <c r="CZ65" s="4"/>
      <c r="DA65" s="4"/>
      <c r="DB65" s="4"/>
      <c r="DC65" s="4"/>
    </row>
    <row r="66" spans="1:107" x14ac:dyDescent="0.35">
      <c r="A66" s="6"/>
      <c r="B66" s="7" t="s">
        <v>4958</v>
      </c>
      <c r="C66" s="7" t="s">
        <v>4959</v>
      </c>
      <c r="D66" s="7" t="s">
        <v>4196</v>
      </c>
      <c r="E66" s="7"/>
      <c r="F66" s="7"/>
      <c r="G66" s="7" t="s">
        <v>1389</v>
      </c>
      <c r="H66" s="7" t="s">
        <v>2369</v>
      </c>
      <c r="J66" s="6"/>
      <c r="K66" s="7"/>
      <c r="L66" s="7"/>
      <c r="M66" s="7"/>
      <c r="N66" s="7"/>
      <c r="O66" s="7" t="s">
        <v>4536</v>
      </c>
      <c r="P66" s="7"/>
      <c r="Q66" s="7"/>
      <c r="S66" s="6"/>
      <c r="T66" s="7" t="s">
        <v>4447</v>
      </c>
      <c r="U66" s="7" t="s">
        <v>4960</v>
      </c>
      <c r="V66" s="7"/>
      <c r="W66" s="7"/>
      <c r="X66" s="7" t="s">
        <v>4961</v>
      </c>
      <c r="Y66" s="7"/>
      <c r="Z66" s="7"/>
      <c r="AB66" s="6"/>
      <c r="AC66" s="7" t="s">
        <v>102</v>
      </c>
      <c r="AD66" s="7" t="s">
        <v>4962</v>
      </c>
      <c r="AE66" s="7" t="s">
        <v>4204</v>
      </c>
      <c r="AF66" s="7" t="s">
        <v>4963</v>
      </c>
      <c r="AG66" s="7" t="s">
        <v>1389</v>
      </c>
      <c r="AH66" s="7"/>
      <c r="AI66" s="7" t="s">
        <v>3836</v>
      </c>
      <c r="AK66" s="6"/>
      <c r="AL66" s="7"/>
      <c r="AM66" s="7" t="s">
        <v>4447</v>
      </c>
      <c r="AN66" s="7"/>
      <c r="AO66" s="7" t="s">
        <v>2248</v>
      </c>
      <c r="AP66" s="7" t="s">
        <v>4964</v>
      </c>
      <c r="AQ66" s="7" t="s">
        <v>4965</v>
      </c>
      <c r="AR66" s="7" t="s">
        <v>4966</v>
      </c>
      <c r="AT66" s="7"/>
      <c r="AU66" s="7" t="s">
        <v>4967</v>
      </c>
      <c r="AV66" s="7"/>
      <c r="AW66" s="7" t="s">
        <v>4968</v>
      </c>
      <c r="AX66" s="7" t="s">
        <v>4969</v>
      </c>
      <c r="AY66" s="7" t="s">
        <v>4970</v>
      </c>
      <c r="AZ66" s="7" t="s">
        <v>4971</v>
      </c>
      <c r="BA66" s="7" t="s">
        <v>4972</v>
      </c>
      <c r="BC66" s="7"/>
      <c r="BD66" s="7" t="s">
        <v>4442</v>
      </c>
      <c r="BE66" s="7"/>
      <c r="BF66" s="7" t="s">
        <v>4973</v>
      </c>
      <c r="BG66" s="7"/>
      <c r="BH66" s="7" t="s">
        <v>4204</v>
      </c>
      <c r="BI66" s="7" t="s">
        <v>4974</v>
      </c>
      <c r="BJ66" s="7" t="s">
        <v>4975</v>
      </c>
      <c r="BL66" s="7"/>
      <c r="BM66" s="7"/>
      <c r="BN66" s="7"/>
      <c r="BO66" s="7"/>
      <c r="BP66" s="7"/>
      <c r="BQ66" s="7"/>
      <c r="BR66" s="7"/>
      <c r="BS66" s="7" t="s">
        <v>4976</v>
      </c>
      <c r="BU66" s="7"/>
      <c r="BV66" s="7" t="s">
        <v>4977</v>
      </c>
      <c r="BW66" s="7" t="s">
        <v>4978</v>
      </c>
      <c r="BX66" s="7"/>
      <c r="BY66" s="7"/>
      <c r="BZ66" s="7"/>
      <c r="CA66" s="7"/>
      <c r="CB66" s="7" t="s">
        <v>4979</v>
      </c>
      <c r="CD66" s="7"/>
      <c r="CE66" s="7"/>
      <c r="CF66" s="7"/>
      <c r="CG66" s="7"/>
      <c r="CH66" s="7"/>
      <c r="CI66" s="7" t="s">
        <v>4204</v>
      </c>
      <c r="CJ66" s="7" t="s">
        <v>4980</v>
      </c>
      <c r="CK66" s="7" t="s">
        <v>1961</v>
      </c>
      <c r="CM66" s="7"/>
      <c r="CN66" s="7"/>
      <c r="CO66" s="7" t="s">
        <v>4981</v>
      </c>
      <c r="CP66" s="7" t="s">
        <v>223</v>
      </c>
      <c r="CQ66" s="7"/>
      <c r="CR66" s="7"/>
      <c r="CS66" s="7"/>
      <c r="CT66" s="7"/>
      <c r="CV66" s="7"/>
      <c r="CW66" s="7" t="s">
        <v>603</v>
      </c>
      <c r="CX66" s="7" t="s">
        <v>4982</v>
      </c>
      <c r="CY66" s="7" t="s">
        <v>2870</v>
      </c>
      <c r="CZ66" s="7"/>
      <c r="DA66" s="7" t="s">
        <v>1997</v>
      </c>
      <c r="DB66" s="7"/>
      <c r="DC66" s="7"/>
    </row>
    <row r="67" spans="1:107" x14ac:dyDescent="0.35">
      <c r="A67" s="2">
        <v>20</v>
      </c>
      <c r="B67" s="5"/>
      <c r="C67" s="5"/>
      <c r="D67" s="5" t="s">
        <v>1942</v>
      </c>
      <c r="E67" s="5"/>
      <c r="F67" s="5"/>
      <c r="G67" s="5" t="s">
        <v>4983</v>
      </c>
      <c r="H67" s="5"/>
      <c r="J67" s="2">
        <v>20</v>
      </c>
      <c r="K67" s="5"/>
      <c r="L67" s="5"/>
      <c r="M67" s="5"/>
      <c r="N67" s="5" t="s">
        <v>4984</v>
      </c>
      <c r="O67" s="5"/>
      <c r="P67" s="5"/>
      <c r="Q67" s="5"/>
      <c r="S67" s="2">
        <v>20</v>
      </c>
      <c r="T67" s="5"/>
      <c r="U67" s="5" t="s">
        <v>4985</v>
      </c>
      <c r="V67" s="5"/>
      <c r="W67" s="5" t="s">
        <v>4986</v>
      </c>
      <c r="X67" s="5" t="s">
        <v>1954</v>
      </c>
      <c r="Y67" s="5" t="s">
        <v>4987</v>
      </c>
      <c r="Z67" s="5"/>
      <c r="AB67" s="2">
        <v>20</v>
      </c>
      <c r="AC67" s="5"/>
      <c r="AD67" s="5" t="s">
        <v>1831</v>
      </c>
      <c r="AE67" s="5" t="s">
        <v>2245</v>
      </c>
      <c r="AF67" s="5" t="s">
        <v>4988</v>
      </c>
      <c r="AG67" s="5" t="s">
        <v>102</v>
      </c>
      <c r="AH67" s="5"/>
      <c r="AI67" s="5" t="s">
        <v>4989</v>
      </c>
      <c r="AK67" s="2">
        <v>20</v>
      </c>
      <c r="AL67" s="5"/>
      <c r="AM67" s="5"/>
      <c r="AN67" s="5" t="s">
        <v>4990</v>
      </c>
      <c r="AO67" s="5" t="s">
        <v>4991</v>
      </c>
      <c r="AP67" s="5"/>
      <c r="AQ67" s="5" t="s">
        <v>4992</v>
      </c>
      <c r="AR67" s="5"/>
      <c r="AT67" s="5">
        <v>20</v>
      </c>
      <c r="AU67" s="5" t="s">
        <v>4993</v>
      </c>
      <c r="AV67" s="5" t="s">
        <v>4994</v>
      </c>
      <c r="AW67" s="5"/>
      <c r="AX67" s="5" t="s">
        <v>4995</v>
      </c>
      <c r="AY67" s="5" t="s">
        <v>4995</v>
      </c>
      <c r="AZ67" s="5" t="s">
        <v>4996</v>
      </c>
      <c r="BA67" s="5" t="s">
        <v>4996</v>
      </c>
      <c r="BC67" s="5">
        <v>20</v>
      </c>
      <c r="BD67" s="5" t="s">
        <v>4546</v>
      </c>
      <c r="BE67" s="5"/>
      <c r="BF67" s="5"/>
      <c r="BG67" s="5" t="s">
        <v>1669</v>
      </c>
      <c r="BH67" s="5" t="s">
        <v>4997</v>
      </c>
      <c r="BI67" s="5" t="s">
        <v>4998</v>
      </c>
      <c r="BJ67" s="5" t="s">
        <v>4744</v>
      </c>
      <c r="BL67" s="5">
        <v>20</v>
      </c>
      <c r="BM67" s="5" t="s">
        <v>2880</v>
      </c>
      <c r="BN67" s="5" t="s">
        <v>2880</v>
      </c>
      <c r="BO67" s="5" t="s">
        <v>4999</v>
      </c>
      <c r="BP67" s="5" t="s">
        <v>5000</v>
      </c>
      <c r="BQ67" s="5" t="s">
        <v>5001</v>
      </c>
      <c r="BR67" s="5"/>
      <c r="BS67" s="5"/>
      <c r="BU67" s="5">
        <v>20</v>
      </c>
      <c r="BV67" s="5" t="s">
        <v>5002</v>
      </c>
      <c r="BW67" s="5"/>
      <c r="BX67" s="5"/>
      <c r="BY67" s="5"/>
      <c r="BZ67" s="5" t="s">
        <v>4221</v>
      </c>
      <c r="CA67" s="5"/>
      <c r="CB67" s="5"/>
      <c r="CD67" s="5">
        <v>20</v>
      </c>
      <c r="CE67" s="5"/>
      <c r="CF67" s="5"/>
      <c r="CG67" s="5" t="s">
        <v>1942</v>
      </c>
      <c r="CH67" s="5"/>
      <c r="CI67" s="5" t="s">
        <v>962</v>
      </c>
      <c r="CJ67" s="5" t="s">
        <v>4694</v>
      </c>
      <c r="CK67" s="5" t="s">
        <v>4021</v>
      </c>
      <c r="CM67" s="5">
        <v>20</v>
      </c>
      <c r="CN67" s="9" t="s">
        <v>4693</v>
      </c>
      <c r="CO67" s="5" t="s">
        <v>5003</v>
      </c>
      <c r="CP67" s="5"/>
      <c r="CQ67" s="5"/>
      <c r="CR67" s="5" t="s">
        <v>5004</v>
      </c>
      <c r="CS67" s="5"/>
      <c r="CT67" s="5"/>
      <c r="CV67" s="5">
        <v>20</v>
      </c>
      <c r="CW67" s="5"/>
      <c r="CX67" s="5"/>
      <c r="CY67" s="5" t="s">
        <v>5005</v>
      </c>
      <c r="CZ67" s="5" t="s">
        <v>5006</v>
      </c>
      <c r="DA67" s="5" t="s">
        <v>5007</v>
      </c>
      <c r="DB67" s="5" t="s">
        <v>3303</v>
      </c>
      <c r="DC67" s="5" t="s">
        <v>3303</v>
      </c>
    </row>
    <row r="68" spans="1:107" x14ac:dyDescent="0.35">
      <c r="A68" s="6"/>
      <c r="B68" s="7"/>
      <c r="C68" s="7"/>
      <c r="D68" s="7" t="s">
        <v>652</v>
      </c>
      <c r="E68" s="7"/>
      <c r="F68" s="7"/>
      <c r="G68" s="7"/>
      <c r="H68" s="7"/>
      <c r="J68" s="6"/>
      <c r="K68" s="7"/>
      <c r="L68" s="7"/>
      <c r="M68" s="7"/>
      <c r="N68" s="7" t="s">
        <v>5008</v>
      </c>
      <c r="O68" s="7"/>
      <c r="P68" s="7"/>
      <c r="Q68" s="7"/>
      <c r="S68" s="6"/>
      <c r="T68" s="7"/>
      <c r="U68" s="7" t="s">
        <v>3881</v>
      </c>
      <c r="V68" s="7"/>
      <c r="W68" s="7" t="s">
        <v>1052</v>
      </c>
      <c r="X68" s="7"/>
      <c r="Y68" s="7" t="s">
        <v>5009</v>
      </c>
      <c r="Z68" s="7"/>
      <c r="AB68" s="6"/>
      <c r="AC68" s="7"/>
      <c r="AD68" s="7"/>
      <c r="AE68" s="7" t="s">
        <v>5010</v>
      </c>
      <c r="AF68" s="7" t="s">
        <v>5011</v>
      </c>
      <c r="AG68" s="7" t="s">
        <v>5012</v>
      </c>
      <c r="AH68" s="7"/>
      <c r="AI68" s="7" t="s">
        <v>5013</v>
      </c>
      <c r="AK68" s="6"/>
      <c r="AL68" s="7"/>
      <c r="AM68" s="7"/>
      <c r="AN68" s="7"/>
      <c r="AO68" s="7"/>
      <c r="AP68" s="7"/>
      <c r="AQ68" s="7"/>
      <c r="AR68" s="7"/>
      <c r="AT68" s="7"/>
      <c r="AU68" s="7" t="s">
        <v>652</v>
      </c>
      <c r="AV68" s="7" t="s">
        <v>5014</v>
      </c>
      <c r="AW68" s="7" t="s">
        <v>5015</v>
      </c>
      <c r="AX68" s="7" t="s">
        <v>5016</v>
      </c>
      <c r="AY68" s="7" t="s">
        <v>5016</v>
      </c>
      <c r="AZ68" s="7" t="s">
        <v>5017</v>
      </c>
      <c r="BA68" s="7" t="s">
        <v>5017</v>
      </c>
      <c r="BC68" s="7"/>
      <c r="BD68" s="7"/>
      <c r="BE68" s="7"/>
      <c r="BF68" s="7"/>
      <c r="BG68" s="7" t="s">
        <v>102</v>
      </c>
      <c r="BH68" s="7" t="s">
        <v>5018</v>
      </c>
      <c r="BI68" s="7" t="s">
        <v>5019</v>
      </c>
      <c r="BJ68" s="7"/>
      <c r="BL68" s="7"/>
      <c r="BM68" s="7" t="s">
        <v>102</v>
      </c>
      <c r="BN68" s="7" t="s">
        <v>102</v>
      </c>
      <c r="BO68" s="7" t="s">
        <v>5020</v>
      </c>
      <c r="BP68" s="7" t="s">
        <v>2762</v>
      </c>
      <c r="BQ68" s="7" t="s">
        <v>5021</v>
      </c>
      <c r="BR68" s="7"/>
      <c r="BS68" s="7"/>
      <c r="BU68" s="7"/>
      <c r="BV68" s="7" t="s">
        <v>5022</v>
      </c>
      <c r="BW68" s="7"/>
      <c r="BX68" s="7"/>
      <c r="BY68" s="7"/>
      <c r="BZ68" s="7" t="s">
        <v>5023</v>
      </c>
      <c r="CA68" s="7"/>
      <c r="CB68" s="7"/>
      <c r="CD68" s="7"/>
      <c r="CE68" s="7"/>
      <c r="CF68" s="7"/>
      <c r="CG68" s="7" t="s">
        <v>652</v>
      </c>
      <c r="CH68" s="7"/>
      <c r="CI68" s="7" t="s">
        <v>3621</v>
      </c>
      <c r="CJ68" s="7"/>
      <c r="CK68" s="7"/>
      <c r="CM68" s="7"/>
      <c r="CN68" s="7" t="s">
        <v>5024</v>
      </c>
      <c r="CO68" s="7"/>
      <c r="CP68" s="7"/>
      <c r="CQ68" s="7"/>
      <c r="CR68" s="7" t="s">
        <v>5025</v>
      </c>
      <c r="CS68" s="7"/>
      <c r="CT68" s="7"/>
      <c r="CV68" s="7"/>
      <c r="CW68" s="7"/>
      <c r="CX68" s="7"/>
      <c r="CY68" s="7"/>
      <c r="CZ68" s="7" t="s">
        <v>5026</v>
      </c>
      <c r="DA68" s="7" t="s">
        <v>5027</v>
      </c>
      <c r="DB68" s="7"/>
      <c r="DC68" s="7"/>
    </row>
    <row r="70" spans="1:107" x14ac:dyDescent="0.3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K70" s="3" t="s">
        <v>12</v>
      </c>
      <c r="L70" s="3" t="s">
        <v>13</v>
      </c>
      <c r="M70" s="3" t="s">
        <v>14</v>
      </c>
      <c r="N70" s="3"/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 t="s">
        <v>18</v>
      </c>
      <c r="AL70" s="3" t="s">
        <v>12</v>
      </c>
      <c r="AM70" s="3" t="s">
        <v>13</v>
      </c>
      <c r="AN70" s="3" t="s">
        <v>14</v>
      </c>
      <c r="AO70" s="3" t="s">
        <v>15</v>
      </c>
      <c r="AP70" s="3"/>
      <c r="AQ70" s="3"/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/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E70" s="3" t="s">
        <v>12</v>
      </c>
      <c r="CF70" s="3" t="s">
        <v>13</v>
      </c>
      <c r="CG70" s="3" t="s">
        <v>14</v>
      </c>
      <c r="CH70" s="3"/>
      <c r="CI70" s="3"/>
      <c r="CJ70" s="3"/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/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1:107" x14ac:dyDescent="0.35">
      <c r="B71" s="2">
        <f>H54+1</f>
        <v>23</v>
      </c>
      <c r="C71" s="2">
        <f t="shared" ref="C71:H71" si="38">B71+1</f>
        <v>24</v>
      </c>
      <c r="D71" s="2">
        <f t="shared" si="38"/>
        <v>25</v>
      </c>
      <c r="E71" s="2">
        <f t="shared" si="38"/>
        <v>26</v>
      </c>
      <c r="F71" s="2">
        <f t="shared" si="38"/>
        <v>27</v>
      </c>
      <c r="G71" s="2">
        <f t="shared" si="38"/>
        <v>28</v>
      </c>
      <c r="H71" s="2">
        <f t="shared" si="38"/>
        <v>29</v>
      </c>
      <c r="K71" s="2">
        <f>Q54+1</f>
        <v>27</v>
      </c>
      <c r="L71" s="2">
        <f>K71+1</f>
        <v>28</v>
      </c>
      <c r="M71" s="2">
        <f>L71+1</f>
        <v>29</v>
      </c>
      <c r="N71" s="2"/>
      <c r="O71" s="2"/>
      <c r="P71" s="2"/>
      <c r="Q71" s="2"/>
      <c r="T71" s="2">
        <f>Z54+1</f>
        <v>26</v>
      </c>
      <c r="U71" s="2">
        <f>T71+1</f>
        <v>27</v>
      </c>
      <c r="V71" s="2">
        <f>U71+1</f>
        <v>28</v>
      </c>
      <c r="W71" s="2">
        <f>V71+1</f>
        <v>29</v>
      </c>
      <c r="X71" s="2">
        <f>W71+1</f>
        <v>30</v>
      </c>
      <c r="Y71" s="2">
        <f>X71+1</f>
        <v>31</v>
      </c>
      <c r="Z71" s="2"/>
      <c r="AC71" s="2">
        <f>AI54+1</f>
        <v>23</v>
      </c>
      <c r="AD71" s="2">
        <f t="shared" ref="AD71:AI71" si="39">AC71+1</f>
        <v>24</v>
      </c>
      <c r="AE71" s="2">
        <f t="shared" si="39"/>
        <v>25</v>
      </c>
      <c r="AF71" s="2">
        <f t="shared" si="39"/>
        <v>26</v>
      </c>
      <c r="AG71" s="2">
        <f t="shared" si="39"/>
        <v>27</v>
      </c>
      <c r="AH71" s="2">
        <f t="shared" si="39"/>
        <v>28</v>
      </c>
      <c r="AI71" s="2">
        <f t="shared" si="39"/>
        <v>29</v>
      </c>
      <c r="AL71" s="2">
        <f>AR54+1</f>
        <v>28</v>
      </c>
      <c r="AM71" s="2">
        <f>AL71+1</f>
        <v>29</v>
      </c>
      <c r="AN71" s="2">
        <f>AM71+1</f>
        <v>30</v>
      </c>
      <c r="AO71" s="2">
        <f>AN71+1</f>
        <v>31</v>
      </c>
      <c r="AP71" s="2"/>
      <c r="AQ71" s="2"/>
      <c r="AR71" s="2"/>
      <c r="AU71" s="2">
        <f>BA54+1</f>
        <v>25</v>
      </c>
      <c r="AV71" s="2">
        <f>AU71+1</f>
        <v>26</v>
      </c>
      <c r="AW71" s="2">
        <f>AV71+1</f>
        <v>27</v>
      </c>
      <c r="AX71" s="2">
        <f>AW71+1</f>
        <v>28</v>
      </c>
      <c r="AY71" s="2">
        <f>AX71+1</f>
        <v>29</v>
      </c>
      <c r="AZ71" s="2">
        <f>AY71+1</f>
        <v>30</v>
      </c>
      <c r="BA71" s="2"/>
      <c r="BD71" s="2">
        <f>BJ54+1</f>
        <v>23</v>
      </c>
      <c r="BE71" s="2">
        <f t="shared" ref="BE71:BJ71" si="40">BD71+1</f>
        <v>24</v>
      </c>
      <c r="BF71" s="2">
        <f t="shared" si="40"/>
        <v>25</v>
      </c>
      <c r="BG71" s="2">
        <f t="shared" si="40"/>
        <v>26</v>
      </c>
      <c r="BH71" s="2">
        <f t="shared" si="40"/>
        <v>27</v>
      </c>
      <c r="BI71" s="2">
        <f t="shared" si="40"/>
        <v>28</v>
      </c>
      <c r="BJ71" s="2">
        <f t="shared" si="40"/>
        <v>29</v>
      </c>
      <c r="BM71" s="2">
        <f>BS54+1</f>
        <v>27</v>
      </c>
      <c r="BN71" s="2">
        <f>BM71+1</f>
        <v>28</v>
      </c>
      <c r="BO71" s="2">
        <f>BN71+1</f>
        <v>29</v>
      </c>
      <c r="BP71" s="2">
        <f>BO71+1</f>
        <v>30</v>
      </c>
      <c r="BQ71" s="2">
        <f>BP71+1</f>
        <v>31</v>
      </c>
      <c r="BR71" s="2"/>
      <c r="BS71" s="2"/>
      <c r="BV71" s="2">
        <f>CB54+1</f>
        <v>24</v>
      </c>
      <c r="BW71" s="2">
        <f t="shared" ref="BW71:CB71" si="41">BV71+1</f>
        <v>25</v>
      </c>
      <c r="BX71" s="2">
        <f t="shared" si="41"/>
        <v>26</v>
      </c>
      <c r="BY71" s="2">
        <f t="shared" si="41"/>
        <v>27</v>
      </c>
      <c r="BZ71" s="2">
        <f t="shared" si="41"/>
        <v>28</v>
      </c>
      <c r="CA71" s="2">
        <f t="shared" si="41"/>
        <v>29</v>
      </c>
      <c r="CB71" s="2">
        <f t="shared" si="41"/>
        <v>30</v>
      </c>
      <c r="CE71" s="2">
        <f>CK54+1</f>
        <v>29</v>
      </c>
      <c r="CF71" s="2">
        <f>CE71+1</f>
        <v>30</v>
      </c>
      <c r="CG71" s="2">
        <f>CF71+1</f>
        <v>31</v>
      </c>
      <c r="CH71" s="2"/>
      <c r="CI71" s="2"/>
      <c r="CJ71" s="2"/>
      <c r="CK71" s="2"/>
      <c r="CN71" s="2">
        <f>CT54+1</f>
        <v>26</v>
      </c>
      <c r="CO71" s="2">
        <f>CN71+1</f>
        <v>27</v>
      </c>
      <c r="CP71" s="2">
        <f>CO71+1</f>
        <v>28</v>
      </c>
      <c r="CQ71" s="2">
        <f>CP71+1</f>
        <v>29</v>
      </c>
      <c r="CR71" s="2">
        <f>CQ71+1</f>
        <v>30</v>
      </c>
      <c r="CS71" s="2"/>
      <c r="CT71" s="2"/>
      <c r="CW71" s="2">
        <f>DC54+1</f>
        <v>24</v>
      </c>
      <c r="CX71" s="2">
        <f t="shared" ref="CX71:DC71" si="42">CW71+1</f>
        <v>25</v>
      </c>
      <c r="CY71" s="2">
        <f t="shared" si="42"/>
        <v>26</v>
      </c>
      <c r="CZ71" s="2">
        <f t="shared" si="42"/>
        <v>27</v>
      </c>
      <c r="DA71" s="2">
        <f t="shared" si="42"/>
        <v>28</v>
      </c>
      <c r="DB71" s="2">
        <f t="shared" si="42"/>
        <v>29</v>
      </c>
      <c r="DC71" s="2">
        <f t="shared" si="42"/>
        <v>30</v>
      </c>
    </row>
    <row r="72" spans="1:107" x14ac:dyDescent="0.35">
      <c r="A72" s="3">
        <v>8</v>
      </c>
      <c r="B72" s="4"/>
      <c r="C72" s="4"/>
      <c r="D72" s="4"/>
      <c r="E72" s="4"/>
      <c r="F72" s="4" t="s">
        <v>5028</v>
      </c>
      <c r="G72" s="4"/>
      <c r="H72" s="4"/>
      <c r="J72" s="3">
        <v>8</v>
      </c>
      <c r="K72" s="4" t="s">
        <v>5029</v>
      </c>
      <c r="L72" s="4"/>
      <c r="M72" s="4"/>
      <c r="N72" s="4"/>
      <c r="O72" s="4"/>
      <c r="P72" s="4"/>
      <c r="Q72" s="4"/>
      <c r="S72" s="3">
        <v>8</v>
      </c>
      <c r="T72" s="4"/>
      <c r="U72" s="4"/>
      <c r="V72" s="4" t="s">
        <v>1997</v>
      </c>
      <c r="W72" s="4" t="s">
        <v>1997</v>
      </c>
      <c r="X72" s="4"/>
      <c r="Y72" s="4"/>
      <c r="Z72" s="4"/>
      <c r="AB72" s="3">
        <v>8</v>
      </c>
      <c r="AC72" s="4"/>
      <c r="AD72" s="4"/>
      <c r="AE72" s="4"/>
      <c r="AF72" s="4" t="s">
        <v>5030</v>
      </c>
      <c r="AG72" s="4"/>
      <c r="AH72" s="4"/>
      <c r="AI72" s="4"/>
      <c r="AK72" s="3">
        <v>8</v>
      </c>
      <c r="AL72" s="4" t="s">
        <v>12</v>
      </c>
      <c r="AM72" s="4"/>
      <c r="AN72" s="4" t="s">
        <v>5031</v>
      </c>
      <c r="AO72" s="4"/>
      <c r="AP72" s="4"/>
      <c r="AQ72" s="4"/>
      <c r="AR72" s="4"/>
      <c r="AT72" s="4">
        <v>8</v>
      </c>
      <c r="AU72" s="4"/>
      <c r="AV72" s="4"/>
      <c r="AW72" s="4"/>
      <c r="AX72" s="4"/>
      <c r="AY72" s="4"/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 t="s">
        <v>5032</v>
      </c>
      <c r="BQ72" s="4" t="s">
        <v>5033</v>
      </c>
      <c r="BR72" s="4"/>
      <c r="BS72" s="4"/>
      <c r="BU72" s="4">
        <v>8</v>
      </c>
      <c r="BV72" s="4"/>
      <c r="BW72" s="4"/>
      <c r="BX72" s="4"/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/>
      <c r="CJ72" s="4"/>
      <c r="CK72" s="4"/>
      <c r="CM72" s="4">
        <v>8</v>
      </c>
      <c r="CN72" s="4"/>
      <c r="CO72" s="4" t="s">
        <v>5034</v>
      </c>
      <c r="CP72" s="4" t="s">
        <v>5035</v>
      </c>
      <c r="CQ72" s="4" t="s">
        <v>5036</v>
      </c>
      <c r="CR72" s="4" t="s">
        <v>5037</v>
      </c>
      <c r="CS72" s="4"/>
      <c r="CT72" s="4"/>
      <c r="CV72" s="4">
        <v>8</v>
      </c>
      <c r="CW72" s="4"/>
      <c r="CX72" s="4"/>
      <c r="CY72" s="4" t="s">
        <v>5038</v>
      </c>
      <c r="CZ72" s="4"/>
      <c r="DA72" s="4"/>
      <c r="DB72" s="4"/>
      <c r="DC72" s="4"/>
    </row>
    <row r="73" spans="1:107" x14ac:dyDescent="0.35">
      <c r="A73" s="2"/>
      <c r="B73" s="5"/>
      <c r="C73" s="5"/>
      <c r="D73" s="5"/>
      <c r="E73" s="5"/>
      <c r="F73" s="5"/>
      <c r="G73" s="5"/>
      <c r="H73" s="5" t="s">
        <v>5039</v>
      </c>
      <c r="J73" s="2"/>
      <c r="K73" s="5" t="s">
        <v>3683</v>
      </c>
      <c r="L73" s="5" t="s">
        <v>5040</v>
      </c>
      <c r="M73" s="5" t="s">
        <v>5041</v>
      </c>
      <c r="N73" s="5"/>
      <c r="O73" s="5"/>
      <c r="P73" s="5"/>
      <c r="Q73" s="5"/>
      <c r="S73" s="2"/>
      <c r="T73" s="5"/>
      <c r="U73" s="5"/>
      <c r="V73" s="5" t="s">
        <v>5042</v>
      </c>
      <c r="W73" s="5" t="s">
        <v>5042</v>
      </c>
      <c r="X73" s="5"/>
      <c r="Y73" s="5" t="s">
        <v>5043</v>
      </c>
      <c r="Z73" s="5"/>
      <c r="AB73" s="2"/>
      <c r="AC73" s="5"/>
      <c r="AD73" s="5"/>
      <c r="AE73" s="5"/>
      <c r="AF73" s="5" t="s">
        <v>5044</v>
      </c>
      <c r="AG73" s="5" t="s">
        <v>4282</v>
      </c>
      <c r="AH73" s="5" t="s">
        <v>2015</v>
      </c>
      <c r="AI73" s="5"/>
      <c r="AK73" s="2"/>
      <c r="AL73" s="5" t="s">
        <v>5045</v>
      </c>
      <c r="AM73" s="5"/>
      <c r="AN73" s="5"/>
      <c r="AO73" s="5" t="s">
        <v>5046</v>
      </c>
      <c r="AP73" s="5"/>
      <c r="AQ73" s="5"/>
      <c r="AR73" s="5"/>
      <c r="AT73" s="5"/>
      <c r="AU73" s="5" t="s">
        <v>5047</v>
      </c>
      <c r="AV73" s="5" t="s">
        <v>4680</v>
      </c>
      <c r="AW73" s="5"/>
      <c r="AX73" s="5"/>
      <c r="AY73" s="5"/>
      <c r="AZ73" s="5"/>
      <c r="BA73" s="5"/>
      <c r="BC73" s="5"/>
      <c r="BD73" s="5"/>
      <c r="BE73" s="5" t="s">
        <v>3695</v>
      </c>
      <c r="BF73" s="5"/>
      <c r="BG73" s="5"/>
      <c r="BH73" s="5"/>
      <c r="BI73" s="5"/>
      <c r="BJ73" s="5"/>
      <c r="BL73" s="5"/>
      <c r="BM73" s="5"/>
      <c r="BN73" s="5" t="s">
        <v>38</v>
      </c>
      <c r="BO73" s="5" t="s">
        <v>5048</v>
      </c>
      <c r="BP73" s="5" t="s">
        <v>1186</v>
      </c>
      <c r="BQ73" s="5" t="s">
        <v>5049</v>
      </c>
      <c r="BR73" s="5"/>
      <c r="BS73" s="5"/>
      <c r="BU73" s="5"/>
      <c r="BV73" s="5"/>
      <c r="BW73" s="5"/>
      <c r="BX73" s="5" t="s">
        <v>5050</v>
      </c>
      <c r="BY73" s="5"/>
      <c r="BZ73" s="5" t="s">
        <v>5051</v>
      </c>
      <c r="CA73" s="5" t="s">
        <v>5052</v>
      </c>
      <c r="CB73" s="5"/>
      <c r="CD73" s="5"/>
      <c r="CE73" s="5" t="s">
        <v>5053</v>
      </c>
      <c r="CF73" s="5" t="s">
        <v>5054</v>
      </c>
      <c r="CG73" s="5" t="s">
        <v>5055</v>
      </c>
      <c r="CH73" s="5"/>
      <c r="CI73" s="5"/>
      <c r="CJ73" s="5"/>
      <c r="CK73" s="5"/>
      <c r="CM73" s="5"/>
      <c r="CN73" s="5"/>
      <c r="CO73" s="5"/>
      <c r="CP73" s="5"/>
      <c r="CQ73" s="5"/>
      <c r="CR73" s="5" t="s">
        <v>5056</v>
      </c>
      <c r="CS73" s="5"/>
      <c r="CT73" s="5"/>
      <c r="CV73" s="5"/>
      <c r="CW73" s="5"/>
      <c r="CX73" s="5" t="s">
        <v>5038</v>
      </c>
      <c r="CY73" s="5" t="s">
        <v>5057</v>
      </c>
      <c r="CZ73" s="5" t="s">
        <v>39</v>
      </c>
      <c r="DA73" s="5"/>
      <c r="DB73" s="5"/>
      <c r="DC73" s="5"/>
    </row>
    <row r="74" spans="1:107" x14ac:dyDescent="0.35">
      <c r="A74" s="3">
        <v>10</v>
      </c>
      <c r="B74" s="4"/>
      <c r="C74" s="4" t="s">
        <v>5058</v>
      </c>
      <c r="D74" s="4"/>
      <c r="E74" s="4"/>
      <c r="F74" s="4" t="s">
        <v>5059</v>
      </c>
      <c r="G74" s="4" t="s">
        <v>5060</v>
      </c>
      <c r="H74" s="4" t="s">
        <v>5061</v>
      </c>
      <c r="J74" s="3">
        <v>10</v>
      </c>
      <c r="K74" s="4"/>
      <c r="L74" s="4" t="s">
        <v>2687</v>
      </c>
      <c r="M74" s="4" t="s">
        <v>3464</v>
      </c>
      <c r="N74" s="4"/>
      <c r="O74" s="4"/>
      <c r="P74" s="4"/>
      <c r="Q74" s="4"/>
      <c r="S74" s="3">
        <v>10</v>
      </c>
      <c r="T74" s="4"/>
      <c r="U74" s="4" t="s">
        <v>5062</v>
      </c>
      <c r="V74" s="4" t="s">
        <v>1997</v>
      </c>
      <c r="W74" s="4" t="s">
        <v>5063</v>
      </c>
      <c r="X74" s="4"/>
      <c r="Y74" s="4" t="s">
        <v>5064</v>
      </c>
      <c r="Z74" s="4"/>
      <c r="AB74" s="3">
        <v>10</v>
      </c>
      <c r="AC74" s="4"/>
      <c r="AD74" s="4"/>
      <c r="AE74" s="4"/>
      <c r="AF74" s="4" t="s">
        <v>3896</v>
      </c>
      <c r="AG74" s="4" t="s">
        <v>38</v>
      </c>
      <c r="AH74" s="4" t="s">
        <v>5065</v>
      </c>
      <c r="AI74" s="4"/>
      <c r="AK74" s="3">
        <v>10</v>
      </c>
      <c r="AL74" s="4"/>
      <c r="AM74" s="4"/>
      <c r="AN74" s="4" t="s">
        <v>5066</v>
      </c>
      <c r="AO74" s="4" t="s">
        <v>5067</v>
      </c>
      <c r="AP74" s="4"/>
      <c r="AQ74" s="4"/>
      <c r="AR74" s="4"/>
      <c r="AT74" s="4">
        <v>10</v>
      </c>
      <c r="AU74" s="4" t="s">
        <v>5068</v>
      </c>
      <c r="AV74" s="4" t="s">
        <v>5069</v>
      </c>
      <c r="AW74" s="4" t="s">
        <v>5070</v>
      </c>
      <c r="AX74" s="4"/>
      <c r="AY74" s="4" t="s">
        <v>150</v>
      </c>
      <c r="AZ74" s="4" t="s">
        <v>5071</v>
      </c>
      <c r="BA74" s="4"/>
      <c r="BC74" s="4">
        <v>10</v>
      </c>
      <c r="BD74" s="4"/>
      <c r="BE74" s="4" t="s">
        <v>3747</v>
      </c>
      <c r="BF74" s="4"/>
      <c r="BG74" s="4"/>
      <c r="BH74" s="4"/>
      <c r="BI74" s="4"/>
      <c r="BJ74" s="4"/>
      <c r="BL74" s="4">
        <v>10</v>
      </c>
      <c r="BM74" s="4"/>
      <c r="BN74" s="4" t="s">
        <v>3915</v>
      </c>
      <c r="BO74" s="4" t="s">
        <v>5072</v>
      </c>
      <c r="BP74" s="4" t="s">
        <v>5073</v>
      </c>
      <c r="BQ74" s="4"/>
      <c r="BR74" s="4"/>
      <c r="BS74" s="4"/>
      <c r="BU74" s="4">
        <v>10</v>
      </c>
      <c r="BV74" s="4"/>
      <c r="BW74" s="4"/>
      <c r="BX74" s="4" t="s">
        <v>5074</v>
      </c>
      <c r="BY74" s="4"/>
      <c r="BZ74" s="4" t="s">
        <v>5075</v>
      </c>
      <c r="CA74" s="4" t="s">
        <v>5076</v>
      </c>
      <c r="CB74" s="4" t="s">
        <v>5077</v>
      </c>
      <c r="CD74" s="4">
        <v>10</v>
      </c>
      <c r="CE74" s="10" t="s">
        <v>5078</v>
      </c>
      <c r="CF74" s="4" t="s">
        <v>5079</v>
      </c>
      <c r="CG74" s="4" t="s">
        <v>4554</v>
      </c>
      <c r="CH74" s="4"/>
      <c r="CI74" s="4"/>
      <c r="CJ74" s="4"/>
      <c r="CK74" s="4"/>
      <c r="CM74" s="4">
        <v>10</v>
      </c>
      <c r="CN74" s="4"/>
      <c r="CO74" s="4"/>
      <c r="CP74" s="4"/>
      <c r="CQ74" s="4" t="s">
        <v>5080</v>
      </c>
      <c r="CR74" s="4" t="s">
        <v>504</v>
      </c>
      <c r="CS74" s="4"/>
      <c r="CT74" s="4"/>
      <c r="CV74" s="4">
        <v>10</v>
      </c>
      <c r="CW74" s="4" t="s">
        <v>4476</v>
      </c>
      <c r="CX74" s="4"/>
      <c r="CY74" s="4" t="s">
        <v>5081</v>
      </c>
      <c r="CZ74" s="4" t="s">
        <v>5082</v>
      </c>
      <c r="DA74" s="4" t="s">
        <v>5083</v>
      </c>
      <c r="DB74" s="4"/>
      <c r="DC74" s="4"/>
    </row>
    <row r="75" spans="1:107" x14ac:dyDescent="0.35">
      <c r="A75" s="6"/>
      <c r="B75" s="7"/>
      <c r="C75" s="7" t="s">
        <v>5084</v>
      </c>
      <c r="D75" s="7"/>
      <c r="E75" s="7"/>
      <c r="F75" s="7" t="s">
        <v>5085</v>
      </c>
      <c r="G75" s="7" t="s">
        <v>5086</v>
      </c>
      <c r="H75" s="7" t="s">
        <v>5087</v>
      </c>
      <c r="J75" s="6"/>
      <c r="K75" s="7" t="s">
        <v>4698</v>
      </c>
      <c r="L75" s="7" t="s">
        <v>5088</v>
      </c>
      <c r="M75" s="7"/>
      <c r="N75" s="7"/>
      <c r="O75" s="7"/>
      <c r="P75" s="7"/>
      <c r="Q75" s="7"/>
      <c r="S75" s="6"/>
      <c r="T75" s="7"/>
      <c r="U75" s="7" t="s">
        <v>5089</v>
      </c>
      <c r="V75" s="7" t="s">
        <v>1243</v>
      </c>
      <c r="W75" s="7" t="s">
        <v>5090</v>
      </c>
      <c r="X75" s="5" t="s">
        <v>5091</v>
      </c>
      <c r="Y75" s="7"/>
      <c r="Z75" s="7"/>
      <c r="AB75" s="6"/>
      <c r="AC75" s="7"/>
      <c r="AD75" s="7" t="s">
        <v>5092</v>
      </c>
      <c r="AE75" s="7" t="s">
        <v>5093</v>
      </c>
      <c r="AF75" s="7" t="s">
        <v>5094</v>
      </c>
      <c r="AG75" s="7"/>
      <c r="AH75" s="7" t="s">
        <v>5095</v>
      </c>
      <c r="AI75" s="7"/>
      <c r="AK75" s="6"/>
      <c r="AL75" s="7"/>
      <c r="AM75" s="7"/>
      <c r="AN75" s="7" t="s">
        <v>5096</v>
      </c>
      <c r="AO75" s="7" t="s">
        <v>5097</v>
      </c>
      <c r="AP75" s="7"/>
      <c r="AQ75" s="7"/>
      <c r="AR75" s="7"/>
      <c r="AT75" s="7"/>
      <c r="AU75" s="7" t="s">
        <v>3175</v>
      </c>
      <c r="AV75" s="7" t="s">
        <v>5098</v>
      </c>
      <c r="AW75" s="7"/>
      <c r="AX75" s="7" t="s">
        <v>5099</v>
      </c>
      <c r="AY75" s="7"/>
      <c r="AZ75" s="7" t="s">
        <v>430</v>
      </c>
      <c r="BA75" s="7"/>
      <c r="BC75" s="7"/>
      <c r="BD75" s="7"/>
      <c r="BE75" s="7"/>
      <c r="BF75" s="7"/>
      <c r="BG75" s="7" t="s">
        <v>5100</v>
      </c>
      <c r="BH75" s="7" t="s">
        <v>425</v>
      </c>
      <c r="BI75" s="7"/>
      <c r="BJ75" s="7"/>
      <c r="BL75" s="7"/>
      <c r="BM75" s="7"/>
      <c r="BN75" s="7"/>
      <c r="BO75" s="7"/>
      <c r="BP75" s="7"/>
      <c r="BQ75" s="7"/>
      <c r="BR75" s="7"/>
      <c r="BS75" s="7"/>
      <c r="BU75" s="7"/>
      <c r="BV75" s="7"/>
      <c r="BW75" s="7"/>
      <c r="BX75" s="7" t="s">
        <v>5101</v>
      </c>
      <c r="BY75" s="7" t="s">
        <v>3714</v>
      </c>
      <c r="BZ75" s="7"/>
      <c r="CA75" s="7" t="s">
        <v>5102</v>
      </c>
      <c r="CB75" s="7" t="s">
        <v>5103</v>
      </c>
      <c r="CD75" s="7"/>
      <c r="CE75" s="7"/>
      <c r="CF75" s="7"/>
      <c r="CG75" s="7"/>
      <c r="CH75" s="7"/>
      <c r="CI75" s="7"/>
      <c r="CJ75" s="7"/>
      <c r="CK75" s="7"/>
      <c r="CM75" s="7"/>
      <c r="CN75" s="7"/>
      <c r="CO75" s="7" t="s">
        <v>5104</v>
      </c>
      <c r="CP75" s="7"/>
      <c r="CQ75" s="7"/>
      <c r="CR75" s="7"/>
      <c r="CS75" s="7"/>
      <c r="CT75" s="7"/>
      <c r="CV75" s="7"/>
      <c r="CW75" s="7"/>
      <c r="CX75" s="7"/>
      <c r="CY75" s="7"/>
      <c r="CZ75" s="7"/>
      <c r="DA75" s="7"/>
      <c r="DB75" s="7"/>
      <c r="DC75" s="7"/>
    </row>
    <row r="76" spans="1:107" x14ac:dyDescent="0.35">
      <c r="A76" s="2">
        <v>12</v>
      </c>
      <c r="B76" s="5"/>
      <c r="C76" s="5" t="s">
        <v>4350</v>
      </c>
      <c r="D76" s="5"/>
      <c r="E76" s="5"/>
      <c r="F76" s="5" t="s">
        <v>5105</v>
      </c>
      <c r="G76" s="5" t="s">
        <v>5106</v>
      </c>
      <c r="H76" s="5"/>
      <c r="J76" s="2">
        <v>12</v>
      </c>
      <c r="K76" s="5"/>
      <c r="L76" s="4" t="s">
        <v>89</v>
      </c>
      <c r="M76" s="5"/>
      <c r="N76" s="5"/>
      <c r="O76" s="5"/>
      <c r="P76" s="5"/>
      <c r="Q76" s="5"/>
      <c r="S76" s="2">
        <v>12</v>
      </c>
      <c r="T76" s="5"/>
      <c r="U76" s="5" t="s">
        <v>5107</v>
      </c>
      <c r="V76" s="5" t="s">
        <v>399</v>
      </c>
      <c r="W76" s="5" t="s">
        <v>4798</v>
      </c>
      <c r="X76" s="5" t="s">
        <v>5108</v>
      </c>
      <c r="Y76" s="5" t="s">
        <v>5109</v>
      </c>
      <c r="Z76" s="5"/>
      <c r="AB76" s="2">
        <v>12</v>
      </c>
      <c r="AC76" s="5" t="s">
        <v>3981</v>
      </c>
      <c r="AD76" s="5" t="s">
        <v>89</v>
      </c>
      <c r="AE76" s="5" t="s">
        <v>4741</v>
      </c>
      <c r="AF76" s="5" t="s">
        <v>5110</v>
      </c>
      <c r="AG76" s="5"/>
      <c r="AH76" s="5" t="s">
        <v>5111</v>
      </c>
      <c r="AI76" s="5" t="s">
        <v>5112</v>
      </c>
      <c r="AK76" s="2">
        <v>12</v>
      </c>
      <c r="AL76" s="5"/>
      <c r="AM76" s="5" t="s">
        <v>89</v>
      </c>
      <c r="AN76" s="5" t="s">
        <v>5113</v>
      </c>
      <c r="AO76" s="5"/>
      <c r="AP76" s="5"/>
      <c r="AQ76" s="5"/>
      <c r="AR76" s="5"/>
      <c r="AT76" s="5">
        <v>12</v>
      </c>
      <c r="AU76" s="5" t="s">
        <v>5114</v>
      </c>
      <c r="AV76" s="5" t="s">
        <v>5115</v>
      </c>
      <c r="AW76" s="5"/>
      <c r="AX76" s="5" t="s">
        <v>542</v>
      </c>
      <c r="AY76" s="5"/>
      <c r="AZ76" s="5"/>
      <c r="BA76" s="5"/>
      <c r="BC76" s="5">
        <v>12</v>
      </c>
      <c r="BD76" s="5" t="s">
        <v>5116</v>
      </c>
      <c r="BE76" s="5"/>
      <c r="BF76" s="5" t="s">
        <v>5117</v>
      </c>
      <c r="BG76" s="5"/>
      <c r="BH76" s="5" t="s">
        <v>5118</v>
      </c>
      <c r="BI76" s="5" t="s">
        <v>5117</v>
      </c>
      <c r="BJ76" s="5" t="s">
        <v>5119</v>
      </c>
      <c r="BL76" s="5">
        <v>12</v>
      </c>
      <c r="BM76" s="5" t="s">
        <v>5120</v>
      </c>
      <c r="BN76" s="5" t="s">
        <v>5121</v>
      </c>
      <c r="BO76" s="5" t="s">
        <v>4048</v>
      </c>
      <c r="BP76" s="5"/>
      <c r="BQ76" s="5"/>
      <c r="BR76" s="5"/>
      <c r="BS76" s="5"/>
      <c r="BU76" s="5">
        <v>12</v>
      </c>
      <c r="BV76" s="5" t="s">
        <v>5122</v>
      </c>
      <c r="BW76" s="5" t="s">
        <v>89</v>
      </c>
      <c r="BX76" s="5" t="s">
        <v>5123</v>
      </c>
      <c r="BY76" s="5"/>
      <c r="BZ76" s="5"/>
      <c r="CA76" s="5"/>
      <c r="CB76" s="5" t="s">
        <v>5124</v>
      </c>
      <c r="CD76" s="5">
        <v>12</v>
      </c>
      <c r="CE76" s="5"/>
      <c r="CF76" s="5"/>
      <c r="CG76" s="5"/>
      <c r="CH76" s="5"/>
      <c r="CI76" s="5"/>
      <c r="CJ76" s="5"/>
      <c r="CK76" s="5"/>
      <c r="CM76" s="5">
        <v>12</v>
      </c>
      <c r="CN76" s="5" t="s">
        <v>3981</v>
      </c>
      <c r="CO76" s="5" t="s">
        <v>89</v>
      </c>
      <c r="CP76" s="5" t="s">
        <v>5125</v>
      </c>
      <c r="CQ76" s="5"/>
      <c r="CR76" s="5"/>
      <c r="CS76" s="5"/>
      <c r="CT76" s="5"/>
      <c r="CV76" s="5">
        <v>12</v>
      </c>
      <c r="CW76" s="5" t="s">
        <v>3047</v>
      </c>
      <c r="CX76" s="5" t="s">
        <v>3047</v>
      </c>
      <c r="CY76" s="5" t="s">
        <v>3047</v>
      </c>
      <c r="CZ76" s="5" t="s">
        <v>3047</v>
      </c>
      <c r="DA76" s="5" t="s">
        <v>5126</v>
      </c>
      <c r="DB76" s="5" t="s">
        <v>794</v>
      </c>
      <c r="DC76" s="5"/>
    </row>
    <row r="77" spans="1:107" x14ac:dyDescent="0.35">
      <c r="A77" s="2"/>
      <c r="B77" s="5"/>
      <c r="C77" s="5"/>
      <c r="D77" s="5"/>
      <c r="E77" s="5"/>
      <c r="F77" s="5"/>
      <c r="G77" s="5" t="s">
        <v>5127</v>
      </c>
      <c r="H77" s="5"/>
      <c r="J77" s="2"/>
      <c r="K77" s="5" t="s">
        <v>5128</v>
      </c>
      <c r="L77" s="5"/>
      <c r="M77" s="5"/>
      <c r="N77" s="5"/>
      <c r="O77" s="5"/>
      <c r="P77" s="5"/>
      <c r="Q77" s="5"/>
      <c r="S77" s="2"/>
      <c r="T77" s="5"/>
      <c r="U77" s="5" t="s">
        <v>5129</v>
      </c>
      <c r="V77" s="5" t="s">
        <v>430</v>
      </c>
      <c r="W77" s="5" t="s">
        <v>5130</v>
      </c>
      <c r="X77" s="5" t="s">
        <v>5131</v>
      </c>
      <c r="Y77" s="5" t="s">
        <v>5132</v>
      </c>
      <c r="Z77" s="5"/>
      <c r="AB77" s="2"/>
      <c r="AC77" s="5"/>
      <c r="AD77" s="5"/>
      <c r="AE77" s="5"/>
      <c r="AF77" s="5" t="s">
        <v>1448</v>
      </c>
      <c r="AG77" s="5" t="s">
        <v>5133</v>
      </c>
      <c r="AH77" s="5"/>
      <c r="AI77" s="5" t="s">
        <v>102</v>
      </c>
      <c r="AK77" s="2"/>
      <c r="AL77" s="5"/>
      <c r="AM77" s="5"/>
      <c r="AN77" s="5" t="s">
        <v>5134</v>
      </c>
      <c r="AO77" s="5"/>
      <c r="AP77" s="5"/>
      <c r="AQ77" s="5"/>
      <c r="AR77" s="5"/>
      <c r="AT77" s="5"/>
      <c r="AU77" s="5"/>
      <c r="AV77" s="5" t="s">
        <v>5135</v>
      </c>
      <c r="AW77" s="5"/>
      <c r="AX77" s="5" t="s">
        <v>5136</v>
      </c>
      <c r="AY77" s="5" t="s">
        <v>5137</v>
      </c>
      <c r="AZ77" s="5" t="s">
        <v>3789</v>
      </c>
      <c r="BA77" s="5"/>
      <c r="BC77" s="5"/>
      <c r="BD77" s="5"/>
      <c r="BE77" s="5" t="s">
        <v>5138</v>
      </c>
      <c r="BF77" s="5" t="s">
        <v>5139</v>
      </c>
      <c r="BG77" s="5" t="s">
        <v>5117</v>
      </c>
      <c r="BH77" s="5" t="s">
        <v>5140</v>
      </c>
      <c r="BI77" s="5"/>
      <c r="BJ77" s="5" t="s">
        <v>5141</v>
      </c>
      <c r="BL77" s="5"/>
      <c r="BM77" s="5"/>
      <c r="BN77" s="5" t="s">
        <v>102</v>
      </c>
      <c r="BO77" s="5" t="s">
        <v>5142</v>
      </c>
      <c r="BP77" s="5"/>
      <c r="BQ77" s="5" t="s">
        <v>5143</v>
      </c>
      <c r="BR77" s="5"/>
      <c r="BS77" s="5"/>
      <c r="BU77" s="5"/>
      <c r="BV77" s="5" t="s">
        <v>430</v>
      </c>
      <c r="BW77" s="5" t="s">
        <v>2602</v>
      </c>
      <c r="BX77" s="5"/>
      <c r="BY77" s="5"/>
      <c r="BZ77" s="5" t="s">
        <v>5144</v>
      </c>
      <c r="CA77" s="5" t="s">
        <v>5145</v>
      </c>
      <c r="CB77" s="5" t="s">
        <v>5146</v>
      </c>
      <c r="CD77" s="5"/>
      <c r="CE77" s="5"/>
      <c r="CF77" s="5"/>
      <c r="CG77" s="5"/>
      <c r="CH77" s="5"/>
      <c r="CI77" s="5"/>
      <c r="CJ77" s="5"/>
      <c r="CK77" s="5"/>
      <c r="CM77" s="5"/>
      <c r="CN77" s="5"/>
      <c r="CO77" s="11"/>
      <c r="CP77" s="5"/>
      <c r="CQ77" s="5"/>
      <c r="CR77" s="5"/>
      <c r="CS77" s="5"/>
      <c r="CT77" s="5"/>
      <c r="CV77" s="5"/>
      <c r="CW77" s="5"/>
      <c r="CX77" s="5"/>
      <c r="CY77" s="5"/>
      <c r="CZ77" s="5"/>
      <c r="DA77" s="5" t="s">
        <v>5147</v>
      </c>
      <c r="DB77" s="5" t="s">
        <v>2117</v>
      </c>
      <c r="DC77" s="5"/>
    </row>
    <row r="78" spans="1:107" x14ac:dyDescent="0.35">
      <c r="A78" s="3">
        <v>14</v>
      </c>
      <c r="B78" s="4" t="s">
        <v>5148</v>
      </c>
      <c r="C78" s="4"/>
      <c r="D78" s="4" t="s">
        <v>4035</v>
      </c>
      <c r="E78" s="4"/>
      <c r="F78" s="4" t="s">
        <v>5149</v>
      </c>
      <c r="G78" s="4" t="s">
        <v>5150</v>
      </c>
      <c r="H78" s="4" t="s">
        <v>5151</v>
      </c>
      <c r="J78" s="3">
        <v>14</v>
      </c>
      <c r="K78" s="4" t="s">
        <v>3999</v>
      </c>
      <c r="L78" s="4" t="s">
        <v>5152</v>
      </c>
      <c r="M78" s="4" t="s">
        <v>5153</v>
      </c>
      <c r="N78" s="4"/>
      <c r="O78" s="4"/>
      <c r="P78" s="4"/>
      <c r="Q78" s="4"/>
      <c r="S78" s="3">
        <v>14</v>
      </c>
      <c r="T78" s="4" t="s">
        <v>5154</v>
      </c>
      <c r="U78" s="4" t="s">
        <v>1954</v>
      </c>
      <c r="V78" s="4" t="s">
        <v>5155</v>
      </c>
      <c r="W78" s="4" t="s">
        <v>5156</v>
      </c>
      <c r="X78" s="4" t="s">
        <v>5157</v>
      </c>
      <c r="Y78" s="4" t="s">
        <v>657</v>
      </c>
      <c r="Z78" s="4"/>
      <c r="AB78" s="3">
        <v>14</v>
      </c>
      <c r="AC78" s="4" t="s">
        <v>5158</v>
      </c>
      <c r="AD78" s="4"/>
      <c r="AE78" s="4" t="s">
        <v>5159</v>
      </c>
      <c r="AF78" s="4"/>
      <c r="AG78" s="4" t="s">
        <v>514</v>
      </c>
      <c r="AH78" s="4"/>
      <c r="AI78" s="4" t="s">
        <v>4858</v>
      </c>
      <c r="AK78" s="3">
        <v>14</v>
      </c>
      <c r="AL78" s="4" t="s">
        <v>5160</v>
      </c>
      <c r="AM78" s="4" t="s">
        <v>5161</v>
      </c>
      <c r="AN78" s="4" t="s">
        <v>5162</v>
      </c>
      <c r="AO78" s="4"/>
      <c r="AP78" s="4"/>
      <c r="AQ78" s="4"/>
      <c r="AR78" s="4"/>
      <c r="AT78" s="4">
        <v>14</v>
      </c>
      <c r="AU78" s="4" t="s">
        <v>5163</v>
      </c>
      <c r="AV78" s="4"/>
      <c r="AW78" s="4" t="s">
        <v>5164</v>
      </c>
      <c r="AX78" s="4" t="s">
        <v>5165</v>
      </c>
      <c r="AY78" s="4" t="s">
        <v>5166</v>
      </c>
      <c r="AZ78" s="4" t="s">
        <v>5167</v>
      </c>
      <c r="BA78" s="4"/>
      <c r="BC78" s="4">
        <v>14</v>
      </c>
      <c r="BD78" s="4" t="s">
        <v>5168</v>
      </c>
      <c r="BE78" s="4"/>
      <c r="BF78" s="4"/>
      <c r="BG78" s="4"/>
      <c r="BH78" s="4"/>
      <c r="BI78" s="4" t="s">
        <v>5169</v>
      </c>
      <c r="BJ78" s="4" t="s">
        <v>5170</v>
      </c>
      <c r="BL78" s="4">
        <v>14</v>
      </c>
      <c r="BM78" s="4"/>
      <c r="BN78" s="4"/>
      <c r="BO78" s="4" t="s">
        <v>5171</v>
      </c>
      <c r="BP78" s="4" t="s">
        <v>5172</v>
      </c>
      <c r="BQ78" s="4" t="s">
        <v>5173</v>
      </c>
      <c r="BR78" s="4"/>
      <c r="BS78" s="4"/>
      <c r="BU78" s="4">
        <v>14</v>
      </c>
      <c r="BV78" s="4" t="s">
        <v>2158</v>
      </c>
      <c r="BW78" s="4" t="s">
        <v>5174</v>
      </c>
      <c r="BX78" s="4" t="s">
        <v>5175</v>
      </c>
      <c r="BY78" s="4" t="s">
        <v>5176</v>
      </c>
      <c r="BZ78" s="4" t="s">
        <v>5177</v>
      </c>
      <c r="CA78" s="4" t="s">
        <v>5178</v>
      </c>
      <c r="CB78" s="4" t="s">
        <v>5179</v>
      </c>
      <c r="CD78" s="4">
        <v>14</v>
      </c>
      <c r="CE78" s="4" t="s">
        <v>5180</v>
      </c>
      <c r="CF78" s="4"/>
      <c r="CG78" s="4" t="s">
        <v>38</v>
      </c>
      <c r="CH78" s="4"/>
      <c r="CI78" s="4"/>
      <c r="CJ78" s="4"/>
      <c r="CK78" s="4"/>
      <c r="CM78" s="4">
        <v>14</v>
      </c>
      <c r="CN78" s="4" t="s">
        <v>4037</v>
      </c>
      <c r="CO78" s="4"/>
      <c r="CP78" s="4" t="s">
        <v>5181</v>
      </c>
      <c r="CQ78" s="4" t="s">
        <v>5182</v>
      </c>
      <c r="CR78" s="4" t="s">
        <v>121</v>
      </c>
      <c r="CS78" s="4"/>
      <c r="CT78" s="4"/>
      <c r="CV78" s="4">
        <v>14</v>
      </c>
      <c r="CW78" s="4"/>
      <c r="CX78" s="4"/>
      <c r="CY78" s="4"/>
      <c r="CZ78" s="4"/>
      <c r="DA78" s="4"/>
      <c r="DB78" s="4"/>
      <c r="DC78" s="4"/>
    </row>
    <row r="79" spans="1:107" x14ac:dyDescent="0.35">
      <c r="A79" s="6"/>
      <c r="B79" s="7" t="s">
        <v>5183</v>
      </c>
      <c r="C79" s="7" t="s">
        <v>5184</v>
      </c>
      <c r="D79" s="7" t="s">
        <v>5185</v>
      </c>
      <c r="E79" s="7"/>
      <c r="F79" s="7"/>
      <c r="G79" s="7"/>
      <c r="H79" s="7" t="s">
        <v>5186</v>
      </c>
      <c r="J79" s="6"/>
      <c r="K79" s="7" t="s">
        <v>1256</v>
      </c>
      <c r="L79" s="7"/>
      <c r="M79" s="7" t="s">
        <v>38</v>
      </c>
      <c r="N79" s="7"/>
      <c r="O79" s="7"/>
      <c r="P79" s="7"/>
      <c r="Q79" s="7"/>
      <c r="S79" s="6"/>
      <c r="T79" s="7" t="s">
        <v>4059</v>
      </c>
      <c r="U79" s="7" t="s">
        <v>5187</v>
      </c>
      <c r="V79" s="7" t="s">
        <v>4061</v>
      </c>
      <c r="W79" s="7" t="s">
        <v>5188</v>
      </c>
      <c r="X79" s="7" t="s">
        <v>8954</v>
      </c>
      <c r="Y79" s="7" t="s">
        <v>5189</v>
      </c>
      <c r="Z79" s="7"/>
      <c r="AB79" s="6"/>
      <c r="AC79" s="7" t="s">
        <v>5190</v>
      </c>
      <c r="AD79" s="7"/>
      <c r="AE79" s="7" t="s">
        <v>5191</v>
      </c>
      <c r="AF79" s="7"/>
      <c r="AG79" s="7" t="s">
        <v>4452</v>
      </c>
      <c r="AH79" s="7"/>
      <c r="AI79" s="7" t="s">
        <v>2825</v>
      </c>
      <c r="AK79" s="6"/>
      <c r="AL79" s="7" t="s">
        <v>5192</v>
      </c>
      <c r="AM79" s="7" t="s">
        <v>5193</v>
      </c>
      <c r="AN79" s="7" t="s">
        <v>5194</v>
      </c>
      <c r="AO79" s="7" t="s">
        <v>177</v>
      </c>
      <c r="AP79" s="7"/>
      <c r="AQ79" s="7"/>
      <c r="AR79" s="7"/>
      <c r="AT79" s="7"/>
      <c r="AU79" s="7"/>
      <c r="AV79" s="7" t="s">
        <v>5195</v>
      </c>
      <c r="AW79" s="7" t="s">
        <v>38</v>
      </c>
      <c r="AX79" s="7" t="s">
        <v>5196</v>
      </c>
      <c r="AY79" s="7"/>
      <c r="AZ79" s="7"/>
      <c r="BA79" s="7"/>
      <c r="BC79" s="7"/>
      <c r="BD79" s="7"/>
      <c r="BE79" s="7"/>
      <c r="BF79" s="7" t="s">
        <v>5197</v>
      </c>
      <c r="BG79" s="7" t="s">
        <v>5198</v>
      </c>
      <c r="BH79" s="7" t="s">
        <v>5199</v>
      </c>
      <c r="BI79" s="7" t="s">
        <v>5200</v>
      </c>
      <c r="BJ79" s="7" t="s">
        <v>5201</v>
      </c>
      <c r="BL79" s="7"/>
      <c r="BM79" s="7" t="s">
        <v>5202</v>
      </c>
      <c r="BN79" s="7" t="s">
        <v>5203</v>
      </c>
      <c r="BO79" s="7" t="s">
        <v>5204</v>
      </c>
      <c r="BP79" s="7" t="s">
        <v>5205</v>
      </c>
      <c r="BQ79" s="7" t="s">
        <v>38</v>
      </c>
      <c r="BR79" s="7"/>
      <c r="BS79" s="7"/>
      <c r="BU79" s="7"/>
      <c r="BV79" s="7"/>
      <c r="BW79" s="7" t="s">
        <v>102</v>
      </c>
      <c r="BX79" s="7" t="s">
        <v>5206</v>
      </c>
      <c r="BY79" s="7" t="s">
        <v>5207</v>
      </c>
      <c r="BZ79" s="7" t="s">
        <v>38</v>
      </c>
      <c r="CA79" s="7"/>
      <c r="CB79" s="7"/>
      <c r="CD79" s="7"/>
      <c r="CE79" s="7" t="s">
        <v>5208</v>
      </c>
      <c r="CF79" s="7" t="s">
        <v>5209</v>
      </c>
      <c r="CG79" s="7" t="s">
        <v>3203</v>
      </c>
      <c r="CH79" s="7"/>
      <c r="CI79" s="7"/>
      <c r="CJ79" s="7"/>
      <c r="CK79" s="7"/>
      <c r="CM79" s="7"/>
      <c r="CN79" s="7" t="s">
        <v>2669</v>
      </c>
      <c r="CO79" s="7"/>
      <c r="CP79" s="7" t="s">
        <v>1316</v>
      </c>
      <c r="CQ79" s="7" t="s">
        <v>5210</v>
      </c>
      <c r="CR79" s="7" t="s">
        <v>5211</v>
      </c>
      <c r="CS79" s="7"/>
      <c r="CT79" s="7"/>
      <c r="CV79" s="7"/>
      <c r="CW79" s="7" t="s">
        <v>5212</v>
      </c>
      <c r="CX79" s="7"/>
      <c r="CY79" s="7"/>
      <c r="CZ79" s="7" t="s">
        <v>5213</v>
      </c>
      <c r="DA79" s="7"/>
      <c r="DB79" s="7"/>
      <c r="DC79" s="7" t="s">
        <v>5214</v>
      </c>
    </row>
    <row r="80" spans="1:107" x14ac:dyDescent="0.35">
      <c r="A80" s="2">
        <v>16</v>
      </c>
      <c r="B80" s="5" t="s">
        <v>5215</v>
      </c>
      <c r="C80" s="5" t="s">
        <v>5216</v>
      </c>
      <c r="D80" s="5"/>
      <c r="E80" s="5"/>
      <c r="F80" s="5" t="s">
        <v>5217</v>
      </c>
      <c r="G80" s="5"/>
      <c r="H80" s="5" t="s">
        <v>4852</v>
      </c>
      <c r="J80" s="2">
        <v>16</v>
      </c>
      <c r="K80" s="5" t="s">
        <v>4039</v>
      </c>
      <c r="L80" s="5"/>
      <c r="M80" s="5"/>
      <c r="N80" s="5"/>
      <c r="O80" s="5"/>
      <c r="P80" s="5"/>
      <c r="Q80" s="5"/>
      <c r="S80" s="2">
        <v>16</v>
      </c>
      <c r="T80" s="5" t="s">
        <v>130</v>
      </c>
      <c r="U80" s="5" t="s">
        <v>5218</v>
      </c>
      <c r="V80" s="5"/>
      <c r="W80" s="5"/>
      <c r="X80" s="5"/>
      <c r="Y80" s="5" t="s">
        <v>4544</v>
      </c>
      <c r="Z80" s="5"/>
      <c r="AB80" s="2">
        <v>16</v>
      </c>
      <c r="AC80" s="5" t="s">
        <v>2206</v>
      </c>
      <c r="AD80" s="5" t="s">
        <v>5219</v>
      </c>
      <c r="AE80" s="5" t="s">
        <v>38</v>
      </c>
      <c r="AF80" s="5" t="s">
        <v>5220</v>
      </c>
      <c r="AG80" s="5" t="s">
        <v>38</v>
      </c>
      <c r="AH80" s="5" t="s">
        <v>38</v>
      </c>
      <c r="AI80" s="5"/>
      <c r="AK80" s="2">
        <v>16</v>
      </c>
      <c r="AL80" s="5" t="s">
        <v>4544</v>
      </c>
      <c r="AM80" s="5" t="s">
        <v>5221</v>
      </c>
      <c r="AN80" s="5"/>
      <c r="AO80" s="5" t="s">
        <v>5222</v>
      </c>
      <c r="AP80" s="5"/>
      <c r="AQ80" s="5"/>
      <c r="AR80" s="5"/>
      <c r="AT80" s="5">
        <v>16</v>
      </c>
      <c r="AU80" s="5" t="s">
        <v>4680</v>
      </c>
      <c r="AV80" s="5" t="s">
        <v>5223</v>
      </c>
      <c r="AW80" s="5"/>
      <c r="AX80" s="5" t="s">
        <v>5224</v>
      </c>
      <c r="AY80" s="5" t="s">
        <v>349</v>
      </c>
      <c r="AZ80" s="5"/>
      <c r="BA80" s="5"/>
      <c r="BC80" s="5">
        <v>16</v>
      </c>
      <c r="BD80" s="5"/>
      <c r="BE80" s="5" t="s">
        <v>5225</v>
      </c>
      <c r="BF80" s="5"/>
      <c r="BG80" s="5"/>
      <c r="BH80" s="5" t="s">
        <v>5226</v>
      </c>
      <c r="BI80" s="5"/>
      <c r="BJ80" s="5"/>
      <c r="BL80" s="5">
        <v>16</v>
      </c>
      <c r="BM80" s="5" t="s">
        <v>5227</v>
      </c>
      <c r="BN80" s="5"/>
      <c r="BO80" s="5"/>
      <c r="BP80" s="5" t="s">
        <v>5228</v>
      </c>
      <c r="BQ80" s="5" t="s">
        <v>5229</v>
      </c>
      <c r="BR80" s="5"/>
      <c r="BS80" s="5"/>
      <c r="BU80" s="5">
        <v>16</v>
      </c>
      <c r="BV80" s="5"/>
      <c r="BW80" s="5" t="s">
        <v>5230</v>
      </c>
      <c r="BX80" s="5" t="s">
        <v>5231</v>
      </c>
      <c r="BY80" s="5"/>
      <c r="BZ80" s="5" t="s">
        <v>5232</v>
      </c>
      <c r="CA80" s="5" t="s">
        <v>5233</v>
      </c>
      <c r="CB80" s="5"/>
      <c r="CD80" s="5">
        <v>16</v>
      </c>
      <c r="CE80" s="5" t="s">
        <v>5234</v>
      </c>
      <c r="CF80" s="5" t="s">
        <v>5235</v>
      </c>
      <c r="CG80" s="5" t="s">
        <v>5236</v>
      </c>
      <c r="CH80" s="5"/>
      <c r="CI80" s="5"/>
      <c r="CJ80" s="5"/>
      <c r="CK80" s="5"/>
      <c r="CM80" s="5">
        <v>16</v>
      </c>
      <c r="CN80" s="5" t="s">
        <v>5237</v>
      </c>
      <c r="CO80" s="5" t="s">
        <v>5238</v>
      </c>
      <c r="CP80" s="5" t="s">
        <v>3806</v>
      </c>
      <c r="CQ80" s="5" t="s">
        <v>5239</v>
      </c>
      <c r="CR80" s="5" t="s">
        <v>2804</v>
      </c>
      <c r="CS80" s="5"/>
      <c r="CT80" s="5"/>
      <c r="CV80" s="5">
        <v>16</v>
      </c>
      <c r="CW80" s="5"/>
      <c r="CX80" s="5" t="s">
        <v>5240</v>
      </c>
      <c r="CY80" s="5"/>
      <c r="CZ80" s="5" t="s">
        <v>5241</v>
      </c>
      <c r="DA80" s="5" t="s">
        <v>1308</v>
      </c>
      <c r="DB80" s="5" t="s">
        <v>5242</v>
      </c>
      <c r="DC80" s="5"/>
    </row>
    <row r="81" spans="1:107" x14ac:dyDescent="0.35">
      <c r="A81" s="2"/>
      <c r="B81" s="5" t="s">
        <v>4559</v>
      </c>
      <c r="C81" s="5"/>
      <c r="D81" s="5"/>
      <c r="E81" s="5"/>
      <c r="F81" s="5"/>
      <c r="G81" s="5"/>
      <c r="H81" s="5" t="s">
        <v>5243</v>
      </c>
      <c r="J81" s="2"/>
      <c r="K81" s="5" t="s">
        <v>5244</v>
      </c>
      <c r="L81" s="5" t="s">
        <v>5245</v>
      </c>
      <c r="M81" s="5" t="s">
        <v>5246</v>
      </c>
      <c r="N81" s="5"/>
      <c r="O81" s="5"/>
      <c r="P81" s="5"/>
      <c r="Q81" s="5"/>
      <c r="S81" s="2"/>
      <c r="T81" s="5" t="s">
        <v>5247</v>
      </c>
      <c r="U81" s="5"/>
      <c r="V81" s="5"/>
      <c r="W81" s="5" t="s">
        <v>4250</v>
      </c>
      <c r="X81" s="5"/>
      <c r="Y81" s="5" t="s">
        <v>102</v>
      </c>
      <c r="Z81" s="5"/>
      <c r="AB81" s="2"/>
      <c r="AC81" s="5" t="s">
        <v>5248</v>
      </c>
      <c r="AD81" s="5" t="s">
        <v>5249</v>
      </c>
      <c r="AE81" s="5" t="s">
        <v>5250</v>
      </c>
      <c r="AF81" s="5"/>
      <c r="AG81" s="5"/>
      <c r="AH81" s="5"/>
      <c r="AI81" s="5"/>
      <c r="AK81" s="2"/>
      <c r="AL81" s="5"/>
      <c r="AM81" s="5" t="s">
        <v>2763</v>
      </c>
      <c r="AN81" s="5"/>
      <c r="AO81" s="5" t="s">
        <v>2478</v>
      </c>
      <c r="AP81" s="5"/>
      <c r="AQ81" s="5"/>
      <c r="AR81" s="5"/>
      <c r="AT81" s="5"/>
      <c r="AU81" s="5" t="s">
        <v>1833</v>
      </c>
      <c r="AV81" s="5" t="s">
        <v>5251</v>
      </c>
      <c r="AW81" s="5"/>
      <c r="AX81" s="5" t="s">
        <v>5252</v>
      </c>
      <c r="AY81" s="5" t="s">
        <v>5253</v>
      </c>
      <c r="AZ81" s="5"/>
      <c r="BA81" s="5"/>
      <c r="BC81" s="5"/>
      <c r="BD81" s="5" t="s">
        <v>5254</v>
      </c>
      <c r="BE81" s="5" t="s">
        <v>2781</v>
      </c>
      <c r="BF81" s="5"/>
      <c r="BG81" s="5"/>
      <c r="BH81" s="5"/>
      <c r="BI81" s="5" t="s">
        <v>2149</v>
      </c>
      <c r="BJ81" s="5"/>
      <c r="BL81" s="5"/>
      <c r="BM81" s="5" t="s">
        <v>5255</v>
      </c>
      <c r="BN81" s="5" t="s">
        <v>5256</v>
      </c>
      <c r="BO81" s="5" t="s">
        <v>5257</v>
      </c>
      <c r="BP81" s="5" t="s">
        <v>5258</v>
      </c>
      <c r="BQ81" s="5" t="s">
        <v>3337</v>
      </c>
      <c r="BR81" s="5"/>
      <c r="BS81" s="5"/>
      <c r="BU81" s="5"/>
      <c r="BV81" s="5"/>
      <c r="BW81" s="5"/>
      <c r="BX81" s="5" t="s">
        <v>1252</v>
      </c>
      <c r="BY81" s="5"/>
      <c r="BZ81" s="5"/>
      <c r="CA81" s="5"/>
      <c r="CB81" s="5"/>
      <c r="CD81" s="5"/>
      <c r="CE81" s="5" t="s">
        <v>177</v>
      </c>
      <c r="CF81" s="5" t="s">
        <v>5259</v>
      </c>
      <c r="CG81" s="5" t="s">
        <v>5260</v>
      </c>
      <c r="CH81" s="5"/>
      <c r="CI81" s="5"/>
      <c r="CJ81" s="5"/>
      <c r="CK81" s="5"/>
      <c r="CM81" s="5"/>
      <c r="CN81" s="5"/>
      <c r="CO81" s="5" t="s">
        <v>4548</v>
      </c>
      <c r="CP81" s="5"/>
      <c r="CQ81" s="5" t="s">
        <v>5261</v>
      </c>
      <c r="CR81" s="5" t="s">
        <v>5262</v>
      </c>
      <c r="CS81" s="5"/>
      <c r="CT81" s="5"/>
      <c r="CV81" s="5"/>
      <c r="CW81" s="5" t="s">
        <v>5263</v>
      </c>
      <c r="CX81" s="5" t="s">
        <v>5264</v>
      </c>
      <c r="CY81" s="5"/>
      <c r="CZ81" s="5"/>
      <c r="DA81" s="5"/>
      <c r="DB81" s="5" t="s">
        <v>3028</v>
      </c>
      <c r="DC81" s="5" t="s">
        <v>5265</v>
      </c>
    </row>
    <row r="82" spans="1:107" x14ac:dyDescent="0.35">
      <c r="A82" s="3">
        <v>18</v>
      </c>
      <c r="B82" s="4" t="s">
        <v>5266</v>
      </c>
      <c r="C82" s="4"/>
      <c r="D82" s="4" t="s">
        <v>4169</v>
      </c>
      <c r="E82" s="4"/>
      <c r="F82" s="4" t="s">
        <v>5267</v>
      </c>
      <c r="G82" s="4"/>
      <c r="H82" s="4"/>
      <c r="J82" s="3">
        <v>18</v>
      </c>
      <c r="K82" s="4"/>
      <c r="L82" s="4" t="s">
        <v>5268</v>
      </c>
      <c r="M82" s="4" t="s">
        <v>223</v>
      </c>
      <c r="N82" s="4"/>
      <c r="O82" s="4"/>
      <c r="P82" s="4"/>
      <c r="Q82" s="4"/>
      <c r="S82" s="3">
        <v>18</v>
      </c>
      <c r="T82" s="4" t="s">
        <v>5269</v>
      </c>
      <c r="U82" s="4"/>
      <c r="V82" s="4" t="s">
        <v>223</v>
      </c>
      <c r="W82" s="4"/>
      <c r="X82" s="4"/>
      <c r="Y82" s="4"/>
      <c r="Z82" s="4"/>
      <c r="AB82" s="3">
        <v>18</v>
      </c>
      <c r="AC82" s="4" t="s">
        <v>5270</v>
      </c>
      <c r="AD82" s="4" t="s">
        <v>38</v>
      </c>
      <c r="AE82" s="4" t="s">
        <v>2825</v>
      </c>
      <c r="AF82" s="4" t="s">
        <v>5271</v>
      </c>
      <c r="AG82" s="4" t="s">
        <v>3269</v>
      </c>
      <c r="AH82" s="4"/>
      <c r="AI82" s="4" t="s">
        <v>5272</v>
      </c>
      <c r="AK82" s="3">
        <v>18</v>
      </c>
      <c r="AL82" s="4"/>
      <c r="AM82" s="4"/>
      <c r="AN82" s="4" t="s">
        <v>223</v>
      </c>
      <c r="AO82" s="4"/>
      <c r="AP82" s="4"/>
      <c r="AQ82" s="4"/>
      <c r="AR82" s="4"/>
      <c r="AT82" s="4">
        <v>18</v>
      </c>
      <c r="AU82" s="4"/>
      <c r="AV82" s="4" t="s">
        <v>5273</v>
      </c>
      <c r="AW82" s="4" t="s">
        <v>223</v>
      </c>
      <c r="AX82" s="4" t="s">
        <v>5274</v>
      </c>
      <c r="AY82" s="4" t="s">
        <v>2677</v>
      </c>
      <c r="AZ82" s="4"/>
      <c r="BA82" s="4"/>
      <c r="BC82" s="4">
        <v>18</v>
      </c>
      <c r="BD82" s="4" t="s">
        <v>5275</v>
      </c>
      <c r="BE82" s="4"/>
      <c r="BF82" s="4"/>
      <c r="BG82" s="4"/>
      <c r="BH82" s="4"/>
      <c r="BI82" s="4"/>
      <c r="BJ82" s="4"/>
      <c r="BL82" s="4">
        <v>18</v>
      </c>
      <c r="BM82" s="4" t="s">
        <v>5276</v>
      </c>
      <c r="BN82" s="4"/>
      <c r="BO82" s="4" t="s">
        <v>5277</v>
      </c>
      <c r="BP82" s="4" t="s">
        <v>4584</v>
      </c>
      <c r="BQ82" s="4" t="s">
        <v>5278</v>
      </c>
      <c r="BR82" s="4"/>
      <c r="BS82" s="4"/>
      <c r="BU82" s="4">
        <v>18</v>
      </c>
      <c r="BV82" s="4"/>
      <c r="BW82" s="4" t="s">
        <v>5279</v>
      </c>
      <c r="BX82" s="4" t="s">
        <v>223</v>
      </c>
      <c r="BY82" s="4"/>
      <c r="BZ82" s="4"/>
      <c r="CA82" s="4"/>
      <c r="CB82" s="4" t="s">
        <v>5280</v>
      </c>
      <c r="CD82" s="4">
        <v>18</v>
      </c>
      <c r="CE82" s="4" t="s">
        <v>5281</v>
      </c>
      <c r="CF82" s="4" t="s">
        <v>38</v>
      </c>
      <c r="CG82" s="4" t="s">
        <v>5282</v>
      </c>
      <c r="CH82" s="4"/>
      <c r="CI82" s="4"/>
      <c r="CJ82" s="4"/>
      <c r="CK82" s="4"/>
      <c r="CM82" s="4">
        <v>18</v>
      </c>
      <c r="CN82" s="4"/>
      <c r="CO82" s="4"/>
      <c r="CP82" s="4"/>
      <c r="CQ82" s="4" t="s">
        <v>5283</v>
      </c>
      <c r="CR82" s="4" t="s">
        <v>5284</v>
      </c>
      <c r="CS82" s="4"/>
      <c r="CT82" s="4"/>
      <c r="CV82" s="4">
        <v>18</v>
      </c>
      <c r="CW82" s="4"/>
      <c r="CX82" s="4"/>
      <c r="CY82" s="4"/>
      <c r="CZ82" s="4" t="s">
        <v>5285</v>
      </c>
      <c r="DA82" s="4"/>
      <c r="DB82" s="4" t="s">
        <v>5286</v>
      </c>
      <c r="DC82" s="4"/>
    </row>
    <row r="83" spans="1:107" x14ac:dyDescent="0.35">
      <c r="A83" s="6"/>
      <c r="B83" s="7"/>
      <c r="C83" s="7"/>
      <c r="D83" s="7" t="s">
        <v>4196</v>
      </c>
      <c r="E83" s="7"/>
      <c r="F83" s="7" t="s">
        <v>5287</v>
      </c>
      <c r="G83" s="7"/>
      <c r="H83" s="7"/>
      <c r="J83" s="6"/>
      <c r="K83" s="7"/>
      <c r="L83" s="7" t="s">
        <v>3128</v>
      </c>
      <c r="M83" s="7"/>
      <c r="N83" s="7"/>
      <c r="O83" s="7"/>
      <c r="P83" s="7"/>
      <c r="Q83" s="7"/>
      <c r="S83" s="6"/>
      <c r="T83" s="7" t="s">
        <v>5288</v>
      </c>
      <c r="U83" s="7"/>
      <c r="V83" s="7"/>
      <c r="W83" s="7" t="s">
        <v>5289</v>
      </c>
      <c r="X83" s="7"/>
      <c r="Y83" s="7"/>
      <c r="Z83" s="7"/>
      <c r="AB83" s="6"/>
      <c r="AC83" s="7" t="s">
        <v>5290</v>
      </c>
      <c r="AD83" s="7" t="s">
        <v>1389</v>
      </c>
      <c r="AE83" s="7" t="s">
        <v>223</v>
      </c>
      <c r="AF83" s="7" t="s">
        <v>5291</v>
      </c>
      <c r="AG83" s="7" t="s">
        <v>5271</v>
      </c>
      <c r="AH83" s="7"/>
      <c r="AI83" s="7"/>
      <c r="AK83" s="6"/>
      <c r="AL83" s="7"/>
      <c r="AM83" s="7"/>
      <c r="AN83" s="7" t="s">
        <v>5292</v>
      </c>
      <c r="AO83" s="7"/>
      <c r="AP83" s="7"/>
      <c r="AQ83" s="7"/>
      <c r="AR83" s="7"/>
      <c r="AT83" s="7"/>
      <c r="AU83" s="7" t="s">
        <v>5293</v>
      </c>
      <c r="AV83" s="7"/>
      <c r="AW83" s="7"/>
      <c r="AX83" s="7" t="s">
        <v>3290</v>
      </c>
      <c r="AY83" s="7" t="s">
        <v>5294</v>
      </c>
      <c r="AZ83" s="7" t="s">
        <v>5295</v>
      </c>
      <c r="BA83" s="7"/>
      <c r="BC83" s="7"/>
      <c r="BD83" s="7" t="s">
        <v>5296</v>
      </c>
      <c r="BE83" s="7" t="s">
        <v>5297</v>
      </c>
      <c r="BF83" s="7"/>
      <c r="BG83" s="7"/>
      <c r="BH83" s="7"/>
      <c r="BI83" s="7" t="s">
        <v>5298</v>
      </c>
      <c r="BJ83" s="7" t="s">
        <v>5299</v>
      </c>
      <c r="BL83" s="7"/>
      <c r="BM83" s="7"/>
      <c r="BN83" s="7" t="s">
        <v>2194</v>
      </c>
      <c r="BO83" s="7" t="s">
        <v>5300</v>
      </c>
      <c r="BP83" s="7"/>
      <c r="BQ83" s="7" t="s">
        <v>1997</v>
      </c>
      <c r="BR83" s="7"/>
      <c r="BS83" s="7"/>
      <c r="BU83" s="7"/>
      <c r="BV83" s="7"/>
      <c r="BW83" s="7" t="s">
        <v>5301</v>
      </c>
      <c r="BX83" s="7"/>
      <c r="BY83" s="7"/>
      <c r="BZ83" s="7"/>
      <c r="CA83" s="7" t="s">
        <v>5302</v>
      </c>
      <c r="CB83" s="7" t="s">
        <v>5302</v>
      </c>
      <c r="CD83" s="7"/>
      <c r="CE83" s="7" t="s">
        <v>5303</v>
      </c>
      <c r="CF83" s="7" t="s">
        <v>2005</v>
      </c>
      <c r="CG83" s="7"/>
      <c r="CH83" s="7"/>
      <c r="CI83" s="7"/>
      <c r="CJ83" s="7"/>
      <c r="CK83" s="7"/>
      <c r="CM83" s="7"/>
      <c r="CN83" s="7"/>
      <c r="CO83" s="7" t="s">
        <v>2839</v>
      </c>
      <c r="CP83" s="7" t="s">
        <v>223</v>
      </c>
      <c r="CQ83" s="7" t="s">
        <v>5304</v>
      </c>
      <c r="CR83" s="7" t="s">
        <v>5305</v>
      </c>
      <c r="CS83" s="7"/>
      <c r="CT83" s="7"/>
      <c r="CV83" s="7"/>
      <c r="CW83" s="7"/>
      <c r="CX83" s="7" t="s">
        <v>5306</v>
      </c>
      <c r="CY83" s="7"/>
      <c r="CZ83" s="7" t="s">
        <v>5307</v>
      </c>
      <c r="DA83" s="7"/>
      <c r="DB83" s="7" t="s">
        <v>5308</v>
      </c>
      <c r="DC83" s="7" t="s">
        <v>5309</v>
      </c>
    </row>
    <row r="84" spans="1:107" x14ac:dyDescent="0.35">
      <c r="A84" s="2">
        <v>20</v>
      </c>
      <c r="B84" s="5"/>
      <c r="C84" s="5"/>
      <c r="D84" s="5"/>
      <c r="E84" s="5"/>
      <c r="F84" s="5" t="s">
        <v>5310</v>
      </c>
      <c r="G84" s="5" t="s">
        <v>5311</v>
      </c>
      <c r="H84" s="5"/>
      <c r="J84" s="2">
        <v>20</v>
      </c>
      <c r="K84" s="5"/>
      <c r="L84" s="5"/>
      <c r="M84" s="5" t="s">
        <v>5312</v>
      </c>
      <c r="N84" s="5"/>
      <c r="O84" s="5"/>
      <c r="P84" s="5"/>
      <c r="Q84" s="5"/>
      <c r="S84" s="2">
        <v>20</v>
      </c>
      <c r="T84" s="5"/>
      <c r="U84" s="5" t="s">
        <v>5313</v>
      </c>
      <c r="V84" s="5" t="s">
        <v>5314</v>
      </c>
      <c r="W84" s="5" t="s">
        <v>5315</v>
      </c>
      <c r="X84" s="5"/>
      <c r="Y84" s="5"/>
      <c r="Z84" s="5"/>
      <c r="AB84" s="2">
        <v>20</v>
      </c>
      <c r="AC84" s="5"/>
      <c r="AD84" s="5" t="s">
        <v>5316</v>
      </c>
      <c r="AE84" s="5" t="s">
        <v>5317</v>
      </c>
      <c r="AF84" s="5" t="s">
        <v>5318</v>
      </c>
      <c r="AG84" s="5"/>
      <c r="AH84" s="5"/>
      <c r="AI84" s="5" t="s">
        <v>5319</v>
      </c>
      <c r="AK84" s="2">
        <v>20</v>
      </c>
      <c r="AL84" s="5"/>
      <c r="AM84" s="5" t="s">
        <v>5320</v>
      </c>
      <c r="AN84" s="5" t="s">
        <v>5321</v>
      </c>
      <c r="AO84" s="5" t="s">
        <v>1462</v>
      </c>
      <c r="AP84" s="5"/>
      <c r="AQ84" s="5"/>
      <c r="AR84" s="5"/>
      <c r="AT84" s="5">
        <v>20</v>
      </c>
      <c r="AU84" s="5" t="s">
        <v>5322</v>
      </c>
      <c r="AV84" s="5" t="s">
        <v>5323</v>
      </c>
      <c r="AW84" s="5"/>
      <c r="AX84" s="5" t="s">
        <v>5324</v>
      </c>
      <c r="AY84" s="5" t="s">
        <v>5325</v>
      </c>
      <c r="AZ84" s="5" t="s">
        <v>5326</v>
      </c>
      <c r="BA84" s="5"/>
      <c r="BC84" s="5">
        <v>20</v>
      </c>
      <c r="BD84" s="5" t="s">
        <v>3856</v>
      </c>
      <c r="BE84" s="5" t="s">
        <v>2886</v>
      </c>
      <c r="BF84" s="5" t="s">
        <v>5327</v>
      </c>
      <c r="BG84" s="5" t="s">
        <v>5327</v>
      </c>
      <c r="BH84" s="5" t="s">
        <v>5328</v>
      </c>
      <c r="BI84" s="5" t="s">
        <v>1948</v>
      </c>
      <c r="BJ84" s="5"/>
      <c r="BL84" s="5">
        <v>20</v>
      </c>
      <c r="BM84" s="5"/>
      <c r="BN84" s="5" t="s">
        <v>1942</v>
      </c>
      <c r="BO84" s="5"/>
      <c r="BP84" s="5"/>
      <c r="BQ84" s="5"/>
      <c r="BR84" s="5"/>
      <c r="BS84" s="5"/>
      <c r="BU84" s="5">
        <v>20</v>
      </c>
      <c r="BV84" s="5"/>
      <c r="BW84" s="5"/>
      <c r="BX84" s="5" t="s">
        <v>5329</v>
      </c>
      <c r="BY84" s="5"/>
      <c r="BZ84" s="5"/>
      <c r="CA84" s="5" t="s">
        <v>5330</v>
      </c>
      <c r="CB84" s="5" t="s">
        <v>5330</v>
      </c>
      <c r="CD84" s="5">
        <v>20</v>
      </c>
      <c r="CE84" s="5" t="s">
        <v>5331</v>
      </c>
      <c r="CF84" s="5" t="s">
        <v>5332</v>
      </c>
      <c r="CG84" s="5"/>
      <c r="CH84" s="5"/>
      <c r="CI84" s="5"/>
      <c r="CJ84" s="5"/>
      <c r="CK84" s="5"/>
      <c r="CM84" s="5">
        <v>20</v>
      </c>
      <c r="CN84" s="5"/>
      <c r="CO84" s="5" t="s">
        <v>635</v>
      </c>
      <c r="CP84" s="5"/>
      <c r="CQ84" s="5" t="s">
        <v>5333</v>
      </c>
      <c r="CR84" s="5" t="s">
        <v>5334</v>
      </c>
      <c r="CS84" s="5"/>
      <c r="CT84" s="5"/>
      <c r="CV84" s="5">
        <v>20</v>
      </c>
      <c r="CW84" s="5" t="s">
        <v>5335</v>
      </c>
      <c r="CX84" s="5" t="s">
        <v>1018</v>
      </c>
      <c r="CY84" s="5" t="s">
        <v>3303</v>
      </c>
      <c r="CZ84" s="5" t="s">
        <v>3303</v>
      </c>
      <c r="DA84" s="5" t="s">
        <v>1389</v>
      </c>
      <c r="DB84" s="5" t="s">
        <v>67</v>
      </c>
      <c r="DC84" s="5"/>
    </row>
    <row r="85" spans="1:107" x14ac:dyDescent="0.35">
      <c r="A85" s="6"/>
      <c r="B85" s="7"/>
      <c r="C85" s="7"/>
      <c r="D85" s="7"/>
      <c r="E85" s="7"/>
      <c r="F85" s="7" t="s">
        <v>5336</v>
      </c>
      <c r="G85" s="7" t="s">
        <v>5337</v>
      </c>
      <c r="H85" s="7"/>
      <c r="J85" s="6"/>
      <c r="K85" s="7"/>
      <c r="L85" s="7"/>
      <c r="M85" s="7" t="s">
        <v>5338</v>
      </c>
      <c r="N85" s="7"/>
      <c r="O85" s="7"/>
      <c r="P85" s="7"/>
      <c r="Q85" s="7"/>
      <c r="S85" s="6"/>
      <c r="T85" s="7"/>
      <c r="U85" s="7" t="s">
        <v>5339</v>
      </c>
      <c r="V85" s="7" t="s">
        <v>652</v>
      </c>
      <c r="W85" s="7" t="s">
        <v>102</v>
      </c>
      <c r="X85" s="7"/>
      <c r="Y85" s="7"/>
      <c r="Z85" s="7"/>
      <c r="AB85" s="6"/>
      <c r="AC85" s="7"/>
      <c r="AD85" s="7" t="s">
        <v>5340</v>
      </c>
      <c r="AE85" s="7" t="s">
        <v>5341</v>
      </c>
      <c r="AF85" s="7" t="s">
        <v>5342</v>
      </c>
      <c r="AG85" s="7"/>
      <c r="AH85" s="7"/>
      <c r="AI85" s="7" t="s">
        <v>5343</v>
      </c>
      <c r="AK85" s="6"/>
      <c r="AL85" s="7"/>
      <c r="AM85" s="7" t="s">
        <v>5344</v>
      </c>
      <c r="AN85" s="7" t="s">
        <v>5345</v>
      </c>
      <c r="AO85" s="7" t="s">
        <v>3865</v>
      </c>
      <c r="AP85" s="7"/>
      <c r="AQ85" s="7"/>
      <c r="AR85" s="7"/>
      <c r="AT85" s="7"/>
      <c r="AU85" s="7" t="s">
        <v>4680</v>
      </c>
      <c r="AV85" s="7" t="s">
        <v>102</v>
      </c>
      <c r="AW85" s="7"/>
      <c r="AX85" s="7" t="s">
        <v>5346</v>
      </c>
      <c r="AY85" s="7" t="s">
        <v>5347</v>
      </c>
      <c r="AZ85" s="7" t="s">
        <v>102</v>
      </c>
      <c r="BA85" s="7"/>
      <c r="BC85" s="7"/>
      <c r="BD85" s="7"/>
      <c r="BE85" s="7" t="s">
        <v>5348</v>
      </c>
      <c r="BF85" s="7"/>
      <c r="BG85" s="7"/>
      <c r="BH85" s="7" t="s">
        <v>5349</v>
      </c>
      <c r="BI85" s="7" t="s">
        <v>5350</v>
      </c>
      <c r="BJ85" s="7"/>
      <c r="BL85" s="7"/>
      <c r="BM85" s="7"/>
      <c r="BN85" s="7" t="s">
        <v>652</v>
      </c>
      <c r="BO85" s="7"/>
      <c r="BP85" s="7"/>
      <c r="BQ85" s="7"/>
      <c r="BR85" s="7"/>
      <c r="BS85" s="7"/>
      <c r="BU85" s="7"/>
      <c r="BV85" s="7"/>
      <c r="BW85" s="7"/>
      <c r="BX85" s="7" t="s">
        <v>1040</v>
      </c>
      <c r="BY85" s="7"/>
      <c r="BZ85" s="7"/>
      <c r="CA85" s="7" t="s">
        <v>5351</v>
      </c>
      <c r="CB85" s="7" t="s">
        <v>5351</v>
      </c>
      <c r="CD85" s="7"/>
      <c r="CE85" s="7"/>
      <c r="CF85" s="7"/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 t="s">
        <v>5352</v>
      </c>
      <c r="CS85" s="7"/>
      <c r="CT85" s="7"/>
      <c r="CV85" s="7"/>
      <c r="CW85" s="7" t="s">
        <v>5353</v>
      </c>
      <c r="CX85" s="7"/>
      <c r="CY85" s="7"/>
      <c r="CZ85" s="7"/>
      <c r="DA85" s="7" t="s">
        <v>5354</v>
      </c>
      <c r="DB85" s="7"/>
      <c r="DC85" s="7"/>
    </row>
    <row r="87" spans="1:107" x14ac:dyDescent="0.35">
      <c r="B87" s="3" t="s">
        <v>12</v>
      </c>
      <c r="C87" s="3" t="s">
        <v>13</v>
      </c>
      <c r="D87" s="3"/>
      <c r="E87" s="3"/>
      <c r="F87" s="3"/>
      <c r="G87" s="3"/>
      <c r="H87" s="3"/>
      <c r="AC87" s="3" t="s">
        <v>12</v>
      </c>
      <c r="AD87" s="3"/>
      <c r="AE87" s="3"/>
      <c r="AF87" s="3"/>
      <c r="AG87" s="3"/>
      <c r="AH87" s="3"/>
      <c r="AI87" s="3"/>
      <c r="AL87" s="1"/>
      <c r="AM87" s="1"/>
      <c r="AN87" s="1"/>
      <c r="AO87" s="1"/>
      <c r="AP87" s="1"/>
      <c r="AQ87" s="1"/>
      <c r="AR87" s="1"/>
      <c r="AU87" s="1"/>
      <c r="AV87" s="1"/>
      <c r="AW87" s="1"/>
      <c r="AX87" s="1"/>
      <c r="AY87" s="1"/>
      <c r="AZ87" s="1"/>
      <c r="BA87" s="1"/>
      <c r="BD87" s="3" t="s">
        <v>12</v>
      </c>
      <c r="BE87" s="3" t="s">
        <v>13</v>
      </c>
      <c r="BF87" s="3"/>
      <c r="BG87" s="3"/>
      <c r="BH87" s="3"/>
      <c r="BI87" s="3"/>
      <c r="BJ87" s="3"/>
      <c r="BM87" s="1"/>
      <c r="BN87" s="1"/>
      <c r="BO87" s="1"/>
      <c r="BP87" s="1"/>
      <c r="BQ87" s="1"/>
      <c r="BR87" s="1"/>
      <c r="BS87" s="1"/>
      <c r="BV87" s="1"/>
      <c r="BW87" s="1"/>
      <c r="BX87" s="1"/>
      <c r="BY87" s="1"/>
      <c r="BZ87" s="1"/>
      <c r="CA87" s="1"/>
      <c r="CB87" s="1"/>
      <c r="CE87" s="1"/>
      <c r="CF87" s="1"/>
      <c r="CG87" s="1"/>
      <c r="CH87" s="1"/>
      <c r="CI87" s="1"/>
      <c r="CJ87" s="1"/>
      <c r="CK87" s="1"/>
      <c r="CN87" s="1"/>
      <c r="CO87" s="1"/>
      <c r="CP87" s="1"/>
      <c r="CQ87" s="1"/>
      <c r="CR87" s="1"/>
      <c r="CS87" s="1"/>
      <c r="CT87" s="1"/>
      <c r="CW87" s="3" t="s">
        <v>12</v>
      </c>
      <c r="CX87" s="3"/>
      <c r="CY87" s="3"/>
      <c r="CZ87" s="3"/>
      <c r="DA87" s="3"/>
      <c r="DB87" s="3"/>
      <c r="DC87" s="3"/>
    </row>
    <row r="88" spans="1:107" x14ac:dyDescent="0.35">
      <c r="B88" s="2">
        <f>H71+1</f>
        <v>30</v>
      </c>
      <c r="C88" s="2">
        <f>B88+1</f>
        <v>31</v>
      </c>
      <c r="D88" s="2"/>
      <c r="E88" s="2"/>
      <c r="F88" s="2"/>
      <c r="G88" s="2"/>
      <c r="H88" s="2"/>
      <c r="AC88" s="2">
        <f>AI71+1</f>
        <v>30</v>
      </c>
      <c r="AD88" s="2"/>
      <c r="AE88" s="2"/>
      <c r="AF88" s="2"/>
      <c r="AG88" s="2"/>
      <c r="AH88" s="2"/>
      <c r="AI88" s="2"/>
      <c r="AL88" s="1"/>
      <c r="AM88" s="1"/>
      <c r="AN88" s="1"/>
      <c r="AO88" s="1"/>
      <c r="AP88" s="1"/>
      <c r="AQ88" s="1"/>
      <c r="AR88" s="1"/>
      <c r="AU88" s="1"/>
      <c r="AV88" s="1"/>
      <c r="AW88" s="1"/>
      <c r="AX88" s="1"/>
      <c r="AY88" s="1"/>
      <c r="AZ88" s="1"/>
      <c r="BA88" s="1"/>
      <c r="BD88" s="2">
        <f>BJ71+1</f>
        <v>30</v>
      </c>
      <c r="BE88" s="2">
        <f>BD88+1</f>
        <v>31</v>
      </c>
      <c r="BF88" s="2"/>
      <c r="BG88" s="2"/>
      <c r="BH88" s="2"/>
      <c r="BI88" s="2"/>
      <c r="BJ88" s="2"/>
      <c r="BM88" s="1"/>
      <c r="BN88" s="1"/>
      <c r="BO88" s="1"/>
      <c r="BP88" s="1"/>
      <c r="BQ88" s="1"/>
      <c r="BR88" s="1"/>
      <c r="BS88" s="1"/>
      <c r="BV88" s="1"/>
      <c r="BW88" s="1"/>
      <c r="BX88" s="1"/>
      <c r="BY88" s="1"/>
      <c r="BZ88" s="1"/>
      <c r="CA88" s="1"/>
      <c r="CB88" s="1"/>
      <c r="CE88" s="1"/>
      <c r="CF88" s="1"/>
      <c r="CG88" s="1"/>
      <c r="CH88" s="1"/>
      <c r="CI88" s="1"/>
      <c r="CJ88" s="1"/>
      <c r="CK88" s="1"/>
      <c r="CN88" s="1"/>
      <c r="CO88" s="1"/>
      <c r="CP88" s="1"/>
      <c r="CQ88" s="1"/>
      <c r="CR88" s="1"/>
      <c r="CS88" s="1"/>
      <c r="CT88" s="1"/>
      <c r="CW88" s="2">
        <f>DC71+1</f>
        <v>31</v>
      </c>
      <c r="CX88" s="2"/>
      <c r="CY88" s="2"/>
      <c r="CZ88" s="2"/>
      <c r="DA88" s="2"/>
      <c r="DB88" s="2"/>
      <c r="DC88" s="2"/>
    </row>
    <row r="89" spans="1:107" x14ac:dyDescent="0.35">
      <c r="A89" s="3">
        <v>8</v>
      </c>
      <c r="B89" s="4"/>
      <c r="C89" s="4"/>
      <c r="D89" s="4"/>
      <c r="E89" s="4"/>
      <c r="F89" s="4"/>
      <c r="G89" s="4"/>
      <c r="H89" s="4"/>
      <c r="AB89" s="3">
        <v>8</v>
      </c>
      <c r="AC89" s="4"/>
      <c r="AD89" s="4"/>
      <c r="AE89" s="4"/>
      <c r="AF89" s="4"/>
      <c r="AG89" s="4"/>
      <c r="AH89" s="4"/>
      <c r="AI89" s="4"/>
      <c r="BC89" s="4">
        <v>8</v>
      </c>
      <c r="BD89" s="4"/>
      <c r="BE89" s="4"/>
      <c r="BF89" s="4"/>
      <c r="BG89" s="4"/>
      <c r="BH89" s="4"/>
      <c r="BI89" s="4"/>
      <c r="BJ89" s="4"/>
      <c r="CV89" s="4">
        <v>8</v>
      </c>
      <c r="CW89" s="4"/>
      <c r="CX89" s="4"/>
      <c r="CY89" s="4"/>
      <c r="CZ89" s="4"/>
      <c r="DA89" s="4"/>
      <c r="DB89" s="4"/>
      <c r="DC89" s="4"/>
    </row>
    <row r="90" spans="1:107" x14ac:dyDescent="0.35">
      <c r="A90" s="2"/>
      <c r="B90" s="5"/>
      <c r="C90" s="5"/>
      <c r="D90" s="5"/>
      <c r="E90" s="5"/>
      <c r="F90" s="5"/>
      <c r="G90" s="5"/>
      <c r="H90" s="5"/>
      <c r="AB90" s="2"/>
      <c r="AC90" s="5"/>
      <c r="AD90" s="5"/>
      <c r="AE90" s="5"/>
      <c r="AF90" s="5"/>
      <c r="AG90" s="5"/>
      <c r="AH90" s="5"/>
      <c r="AI90" s="5"/>
      <c r="BC90" s="5"/>
      <c r="BD90" s="5"/>
      <c r="BE90" s="5"/>
      <c r="BF90" s="5"/>
      <c r="BG90" s="5"/>
      <c r="BH90" s="5"/>
      <c r="BI90" s="5"/>
      <c r="BJ90" s="5"/>
      <c r="CV90" s="5"/>
      <c r="CW90" s="7" t="s">
        <v>5214</v>
      </c>
      <c r="CX90" s="5"/>
      <c r="CY90" s="5"/>
      <c r="CZ90" s="5"/>
      <c r="DA90" s="5"/>
      <c r="DB90" s="5"/>
      <c r="DC90" s="5"/>
    </row>
    <row r="91" spans="1:107" x14ac:dyDescent="0.35">
      <c r="A91" s="3">
        <v>10</v>
      </c>
      <c r="B91" s="4"/>
      <c r="C91" s="4" t="s">
        <v>3915</v>
      </c>
      <c r="D91" s="4"/>
      <c r="E91" s="4"/>
      <c r="F91" s="4"/>
      <c r="G91" s="4"/>
      <c r="H91" s="4"/>
      <c r="AB91" s="3">
        <v>10</v>
      </c>
      <c r="AC91" s="4"/>
      <c r="AD91" s="4"/>
      <c r="AE91" s="4"/>
      <c r="AF91" s="4"/>
      <c r="AG91" s="4"/>
      <c r="AH91" s="4"/>
      <c r="AI91" s="4"/>
      <c r="BC91" s="4">
        <v>10</v>
      </c>
      <c r="BD91" s="4" t="s">
        <v>5355</v>
      </c>
      <c r="BE91" s="4"/>
      <c r="BF91" s="4"/>
      <c r="BG91" s="4"/>
      <c r="BH91" s="4"/>
      <c r="BI91" s="4"/>
      <c r="BJ91" s="4"/>
      <c r="CV91" s="4">
        <v>10</v>
      </c>
      <c r="CW91" s="4" t="s">
        <v>5356</v>
      </c>
      <c r="CX91" s="4"/>
      <c r="CY91" s="4"/>
      <c r="CZ91" s="4"/>
      <c r="DA91" s="4"/>
      <c r="DB91" s="4"/>
      <c r="DC91" s="4"/>
    </row>
    <row r="92" spans="1:107" x14ac:dyDescent="0.35">
      <c r="A92" s="6"/>
      <c r="B92" s="7" t="s">
        <v>1089</v>
      </c>
      <c r="C92" s="7"/>
      <c r="D92" s="7"/>
      <c r="E92" s="7"/>
      <c r="F92" s="7"/>
      <c r="G92" s="7"/>
      <c r="H92" s="7"/>
      <c r="AB92" s="6"/>
      <c r="AC92" s="7" t="s">
        <v>5357</v>
      </c>
      <c r="AD92" s="7"/>
      <c r="AE92" s="7"/>
      <c r="AF92" s="7"/>
      <c r="AG92" s="7"/>
      <c r="AH92" s="7"/>
      <c r="AI92" s="7"/>
      <c r="BC92" s="7"/>
      <c r="BD92" s="7" t="s">
        <v>1948</v>
      </c>
      <c r="BE92" s="7" t="s">
        <v>5358</v>
      </c>
      <c r="BF92" s="7"/>
      <c r="BG92" s="7"/>
      <c r="BH92" s="7"/>
      <c r="BI92" s="7"/>
      <c r="BJ92" s="7"/>
      <c r="CV92" s="7"/>
      <c r="CW92" s="7" t="s">
        <v>38</v>
      </c>
      <c r="CX92" s="7"/>
      <c r="CY92" s="7"/>
      <c r="CZ92" s="7"/>
      <c r="DA92" s="7"/>
      <c r="DB92" s="7"/>
      <c r="DC92" s="7"/>
    </row>
    <row r="93" spans="1:107" x14ac:dyDescent="0.35">
      <c r="A93" s="2">
        <v>12</v>
      </c>
      <c r="B93" s="5" t="s">
        <v>5359</v>
      </c>
      <c r="C93" s="5" t="s">
        <v>4350</v>
      </c>
      <c r="D93" s="5"/>
      <c r="E93" s="5"/>
      <c r="F93" s="5"/>
      <c r="G93" s="5"/>
      <c r="H93" s="5"/>
      <c r="AB93" s="2">
        <v>12</v>
      </c>
      <c r="AC93" s="5" t="s">
        <v>3981</v>
      </c>
      <c r="AD93" s="5"/>
      <c r="AE93" s="5"/>
      <c r="AF93" s="5"/>
      <c r="AG93" s="5"/>
      <c r="AH93" s="5"/>
      <c r="AI93" s="5"/>
      <c r="BC93" s="5">
        <v>12</v>
      </c>
      <c r="BD93" s="5" t="s">
        <v>3728</v>
      </c>
      <c r="BE93" s="5" t="s">
        <v>5360</v>
      </c>
      <c r="BF93" s="5"/>
      <c r="BG93" s="5"/>
      <c r="BH93" s="5"/>
      <c r="BI93" s="5"/>
      <c r="BJ93" s="5"/>
      <c r="CV93" s="5">
        <v>12</v>
      </c>
      <c r="CW93" s="5"/>
      <c r="CX93" s="5"/>
      <c r="CY93" s="5"/>
      <c r="CZ93" s="5"/>
      <c r="DA93" s="5"/>
      <c r="DB93" s="5"/>
      <c r="DC93" s="5"/>
    </row>
    <row r="94" spans="1:107" x14ac:dyDescent="0.35">
      <c r="A94" s="2"/>
      <c r="B94" s="5"/>
      <c r="C94" s="5"/>
      <c r="D94" s="5"/>
      <c r="E94" s="5"/>
      <c r="F94" s="5"/>
      <c r="G94" s="5"/>
      <c r="H94" s="5"/>
      <c r="AB94" s="2"/>
      <c r="AC94" s="5"/>
      <c r="AD94" s="5"/>
      <c r="AE94" s="5"/>
      <c r="AF94" s="5"/>
      <c r="AG94" s="5"/>
      <c r="AH94" s="5"/>
      <c r="AI94" s="5"/>
      <c r="BC94" s="5"/>
      <c r="BD94" s="5"/>
      <c r="BE94" s="5" t="s">
        <v>5361</v>
      </c>
      <c r="BF94" s="5"/>
      <c r="BG94" s="5"/>
      <c r="BH94" s="5"/>
      <c r="BI94" s="5"/>
      <c r="BJ94" s="5"/>
      <c r="CV94" s="5"/>
      <c r="CW94" s="5"/>
      <c r="CX94" s="5"/>
      <c r="CY94" s="5"/>
      <c r="CZ94" s="5"/>
      <c r="DA94" s="5"/>
      <c r="DB94" s="5"/>
      <c r="DC94" s="5"/>
    </row>
    <row r="95" spans="1:107" x14ac:dyDescent="0.35">
      <c r="A95" s="3">
        <v>14</v>
      </c>
      <c r="B95" s="4" t="s">
        <v>5362</v>
      </c>
      <c r="C95" s="4"/>
      <c r="D95" s="4"/>
      <c r="E95" s="4"/>
      <c r="F95" s="4"/>
      <c r="G95" s="4"/>
      <c r="H95" s="4"/>
      <c r="AB95" s="3">
        <v>14</v>
      </c>
      <c r="AC95" s="4"/>
      <c r="AD95" s="4"/>
      <c r="AE95" s="4"/>
      <c r="AF95" s="4"/>
      <c r="AG95" s="4"/>
      <c r="AH95" s="4"/>
      <c r="AI95" s="4"/>
      <c r="BC95" s="4">
        <v>14</v>
      </c>
      <c r="BD95" s="4" t="s">
        <v>5363</v>
      </c>
      <c r="BE95" s="4"/>
      <c r="BF95" s="4"/>
      <c r="BG95" s="4"/>
      <c r="BH95" s="4"/>
      <c r="BI95" s="4"/>
      <c r="BJ95" s="4"/>
      <c r="CV95" s="4">
        <v>14</v>
      </c>
      <c r="CW95" s="4"/>
      <c r="CX95" s="4"/>
      <c r="CY95" s="4"/>
      <c r="CZ95" s="4"/>
      <c r="DA95" s="4"/>
      <c r="DB95" s="4"/>
      <c r="DC95" s="4"/>
    </row>
    <row r="96" spans="1:107" x14ac:dyDescent="0.35">
      <c r="A96" s="6"/>
      <c r="B96" s="7" t="s">
        <v>5364</v>
      </c>
      <c r="C96" s="7" t="s">
        <v>5365</v>
      </c>
      <c r="D96" s="7"/>
      <c r="E96" s="7"/>
      <c r="F96" s="7"/>
      <c r="G96" s="7"/>
      <c r="H96" s="7"/>
      <c r="AB96" s="6"/>
      <c r="AC96" s="7"/>
      <c r="AD96" s="7"/>
      <c r="AE96" s="7"/>
      <c r="AF96" s="7"/>
      <c r="AG96" s="7"/>
      <c r="AH96" s="7"/>
      <c r="AI96" s="7"/>
      <c r="BC96" s="7"/>
      <c r="BD96" s="7" t="s">
        <v>1462</v>
      </c>
      <c r="BE96" s="7"/>
      <c r="BF96" s="7"/>
      <c r="BG96" s="7"/>
      <c r="BH96" s="7"/>
      <c r="BI96" s="7"/>
      <c r="BJ96" s="7"/>
      <c r="CV96" s="7"/>
      <c r="CW96" s="7" t="s">
        <v>5366</v>
      </c>
      <c r="CX96" s="7"/>
      <c r="CY96" s="7"/>
      <c r="CZ96" s="7"/>
      <c r="DA96" s="7"/>
      <c r="DB96" s="7"/>
      <c r="DC96" s="7"/>
    </row>
    <row r="97" spans="1:107" x14ac:dyDescent="0.35">
      <c r="A97" s="2">
        <v>16</v>
      </c>
      <c r="B97" s="5" t="s">
        <v>1923</v>
      </c>
      <c r="C97" s="5" t="s">
        <v>5367</v>
      </c>
      <c r="D97" s="5"/>
      <c r="E97" s="5"/>
      <c r="F97" s="5"/>
      <c r="G97" s="5"/>
      <c r="H97" s="5"/>
      <c r="AB97" s="2">
        <v>16</v>
      </c>
      <c r="AC97" s="5"/>
      <c r="AD97" s="5"/>
      <c r="AE97" s="5"/>
      <c r="AF97" s="5"/>
      <c r="AG97" s="5"/>
      <c r="AH97" s="5"/>
      <c r="AI97" s="5"/>
      <c r="BC97" s="5">
        <v>16</v>
      </c>
      <c r="BD97" s="5" t="s">
        <v>5368</v>
      </c>
      <c r="BE97" s="5"/>
      <c r="BF97" s="5"/>
      <c r="BG97" s="5"/>
      <c r="BH97" s="5"/>
      <c r="BI97" s="5"/>
      <c r="BJ97" s="5"/>
      <c r="CV97" s="5">
        <v>16</v>
      </c>
      <c r="CW97" s="5" t="s">
        <v>1052</v>
      </c>
      <c r="CX97" s="5"/>
      <c r="CY97" s="5"/>
      <c r="CZ97" s="5"/>
      <c r="DA97" s="5"/>
      <c r="DB97" s="5"/>
      <c r="DC97" s="5"/>
    </row>
    <row r="98" spans="1:107" x14ac:dyDescent="0.35">
      <c r="A98" s="2"/>
      <c r="B98" s="5"/>
      <c r="C98" s="5" t="s">
        <v>5369</v>
      </c>
      <c r="D98" s="5"/>
      <c r="E98" s="5"/>
      <c r="F98" s="5"/>
      <c r="G98" s="5"/>
      <c r="H98" s="5"/>
      <c r="AB98" s="2"/>
      <c r="AC98" s="5"/>
      <c r="AD98" s="5"/>
      <c r="AE98" s="5"/>
      <c r="AF98" s="5"/>
      <c r="AG98" s="5"/>
      <c r="AH98" s="5"/>
      <c r="AI98" s="5"/>
      <c r="BC98" s="5"/>
      <c r="BD98" s="5" t="s">
        <v>5370</v>
      </c>
      <c r="BE98" s="5" t="s">
        <v>5371</v>
      </c>
      <c r="BF98" s="5"/>
      <c r="BG98" s="5"/>
      <c r="BH98" s="5"/>
      <c r="BI98" s="5"/>
      <c r="BJ98" s="5"/>
      <c r="CV98" s="5"/>
      <c r="CW98" s="5" t="s">
        <v>38</v>
      </c>
      <c r="CX98" s="5"/>
      <c r="CY98" s="5"/>
      <c r="CZ98" s="5"/>
      <c r="DA98" s="5"/>
      <c r="DB98" s="5"/>
      <c r="DC98" s="5"/>
    </row>
    <row r="99" spans="1:107" x14ac:dyDescent="0.35">
      <c r="A99" s="3">
        <v>18</v>
      </c>
      <c r="B99" s="4"/>
      <c r="C99" s="4" t="s">
        <v>5372</v>
      </c>
      <c r="D99" s="4"/>
      <c r="E99" s="4"/>
      <c r="F99" s="4"/>
      <c r="G99" s="4"/>
      <c r="H99" s="4"/>
      <c r="AB99" s="3">
        <v>18</v>
      </c>
      <c r="AC99" s="4" t="s">
        <v>2348</v>
      </c>
      <c r="AD99" s="4"/>
      <c r="AE99" s="4"/>
      <c r="AF99" s="4"/>
      <c r="AG99" s="4"/>
      <c r="AH99" s="4"/>
      <c r="AI99" s="4"/>
      <c r="BC99" s="4">
        <v>18</v>
      </c>
      <c r="BD99" s="4" t="s">
        <v>2845</v>
      </c>
      <c r="BE99" s="4"/>
      <c r="BF99" s="4"/>
      <c r="BG99" s="4"/>
      <c r="BH99" s="4"/>
      <c r="BI99" s="4"/>
      <c r="BJ99" s="4"/>
      <c r="CV99" s="4">
        <v>18</v>
      </c>
      <c r="CW99" s="4"/>
      <c r="CX99" s="4"/>
      <c r="CY99" s="4"/>
      <c r="CZ99" s="4"/>
      <c r="DA99" s="4"/>
      <c r="DB99" s="4"/>
      <c r="DC99" s="4"/>
    </row>
    <row r="100" spans="1:107" x14ac:dyDescent="0.35">
      <c r="A100" s="6"/>
      <c r="B100" s="7"/>
      <c r="C100" s="7" t="s">
        <v>2398</v>
      </c>
      <c r="D100" s="7"/>
      <c r="E100" s="7"/>
      <c r="F100" s="7"/>
      <c r="G100" s="7"/>
      <c r="H100" s="7"/>
      <c r="AB100" s="6"/>
      <c r="AC100" s="7" t="s">
        <v>4447</v>
      </c>
      <c r="AD100" s="7"/>
      <c r="AE100" s="7"/>
      <c r="AF100" s="7"/>
      <c r="AG100" s="7"/>
      <c r="AH100" s="7"/>
      <c r="AI100" s="7"/>
      <c r="BC100" s="7"/>
      <c r="BD100" s="7"/>
      <c r="BE100" s="7" t="s">
        <v>3856</v>
      </c>
      <c r="BF100" s="7"/>
      <c r="BG100" s="7"/>
      <c r="BH100" s="7"/>
      <c r="BI100" s="7"/>
      <c r="BJ100" s="7"/>
      <c r="CV100" s="7"/>
      <c r="CW100" s="7"/>
      <c r="CX100" s="7"/>
      <c r="CY100" s="7"/>
      <c r="CZ100" s="7"/>
      <c r="DA100" s="7"/>
      <c r="DB100" s="7"/>
      <c r="DC100" s="7"/>
    </row>
    <row r="101" spans="1:107" x14ac:dyDescent="0.35">
      <c r="A101" s="2">
        <v>20</v>
      </c>
      <c r="B101" s="5"/>
      <c r="C101" s="5"/>
      <c r="D101" s="5"/>
      <c r="E101" s="5"/>
      <c r="F101" s="5"/>
      <c r="G101" s="5"/>
      <c r="H101" s="5"/>
      <c r="AB101" s="2">
        <v>20</v>
      </c>
      <c r="AC101" s="5"/>
      <c r="AD101" s="5"/>
      <c r="AE101" s="5"/>
      <c r="AF101" s="5"/>
      <c r="AG101" s="5"/>
      <c r="AH101" s="5"/>
      <c r="AI101" s="5"/>
      <c r="BC101" s="5">
        <v>20</v>
      </c>
      <c r="BD101" s="5" t="s">
        <v>1018</v>
      </c>
      <c r="BE101" s="5" t="s">
        <v>5373</v>
      </c>
      <c r="BF101" s="5"/>
      <c r="BG101" s="5"/>
      <c r="BH101" s="5"/>
      <c r="BI101" s="5"/>
      <c r="BJ101" s="5"/>
      <c r="CV101" s="5">
        <v>20</v>
      </c>
      <c r="CW101" s="5" t="s">
        <v>5374</v>
      </c>
      <c r="CX101" s="5"/>
      <c r="CY101" s="5"/>
      <c r="CZ101" s="5"/>
      <c r="DA101" s="5"/>
      <c r="DB101" s="5"/>
      <c r="DC101" s="5"/>
    </row>
    <row r="102" spans="1:107" x14ac:dyDescent="0.35">
      <c r="A102" s="6"/>
      <c r="B102" s="7"/>
      <c r="C102" s="7"/>
      <c r="D102" s="7"/>
      <c r="E102" s="7"/>
      <c r="F102" s="7"/>
      <c r="G102" s="7"/>
      <c r="H102" s="7"/>
      <c r="AB102" s="6"/>
      <c r="AC102" s="7"/>
      <c r="AD102" s="7"/>
      <c r="AE102" s="7"/>
      <c r="AF102" s="7"/>
      <c r="AG102" s="7"/>
      <c r="AH102" s="7"/>
      <c r="AI102" s="7"/>
      <c r="BC102" s="7"/>
      <c r="BD102" s="7"/>
      <c r="BE102" s="7" t="s">
        <v>5375</v>
      </c>
      <c r="BF102" s="7"/>
      <c r="BG102" s="7"/>
      <c r="BH102" s="7"/>
      <c r="BI102" s="7"/>
      <c r="BJ102" s="7"/>
      <c r="CV102" s="7"/>
      <c r="CW102" s="7" t="s">
        <v>5376</v>
      </c>
      <c r="CX102" s="7"/>
      <c r="CY102" s="7"/>
      <c r="CZ102" s="7"/>
      <c r="DA102" s="7"/>
      <c r="DB102" s="7"/>
      <c r="DC102" s="7"/>
    </row>
    <row r="105" spans="1:107" x14ac:dyDescent="0.35">
      <c r="B105" s="1"/>
      <c r="C105" s="1"/>
      <c r="D105" s="1"/>
      <c r="E105" s="1"/>
      <c r="F105" s="1"/>
      <c r="G105" s="1"/>
      <c r="H105" s="1"/>
    </row>
    <row r="106" spans="1:107" x14ac:dyDescent="0.35">
      <c r="A106" s="12" t="s">
        <v>5377</v>
      </c>
      <c r="H106" s="1"/>
    </row>
    <row r="107" spans="1:107" x14ac:dyDescent="0.35">
      <c r="A107" s="13"/>
      <c r="B107" s="13" t="s">
        <v>1699</v>
      </c>
      <c r="C107" s="13" t="s">
        <v>1700</v>
      </c>
      <c r="D107" s="13" t="s">
        <v>1701</v>
      </c>
      <c r="E107" s="13" t="s">
        <v>1702</v>
      </c>
      <c r="F107" s="13" t="s">
        <v>1703</v>
      </c>
      <c r="G107" s="13" t="s">
        <v>1704</v>
      </c>
      <c r="H107" s="1"/>
    </row>
    <row r="108" spans="1:107" x14ac:dyDescent="0.35">
      <c r="A108" s="216" t="s">
        <v>1705</v>
      </c>
      <c r="B108" s="14">
        <v>40426</v>
      </c>
      <c r="C108" s="14">
        <v>40473</v>
      </c>
      <c r="D108" s="14">
        <v>40529</v>
      </c>
      <c r="E108" s="14">
        <v>40220</v>
      </c>
      <c r="F108" s="14">
        <v>40275</v>
      </c>
      <c r="G108" s="14">
        <v>40364</v>
      </c>
      <c r="H108" s="1"/>
    </row>
    <row r="109" spans="1:107" x14ac:dyDescent="0.35">
      <c r="A109" s="217"/>
      <c r="B109" s="15"/>
      <c r="C109" s="15">
        <v>40485</v>
      </c>
      <c r="D109" s="15">
        <v>40181</v>
      </c>
      <c r="E109" s="15">
        <v>40236</v>
      </c>
      <c r="F109" s="15">
        <v>40291</v>
      </c>
      <c r="G109" s="15">
        <v>40791</v>
      </c>
      <c r="H109" s="1"/>
    </row>
    <row r="110" spans="1:107" x14ac:dyDescent="0.35">
      <c r="A110" s="216" t="s">
        <v>1709</v>
      </c>
      <c r="B110" s="14">
        <v>40426</v>
      </c>
      <c r="C110" s="14">
        <v>40473</v>
      </c>
      <c r="D110" s="14">
        <v>40529</v>
      </c>
      <c r="E110" s="14">
        <v>40234</v>
      </c>
      <c r="F110" s="14">
        <v>40289</v>
      </c>
      <c r="G110" s="14">
        <v>40364</v>
      </c>
    </row>
    <row r="111" spans="1:107" x14ac:dyDescent="0.35">
      <c r="A111" s="217"/>
      <c r="B111" s="15"/>
      <c r="C111" s="15">
        <v>40485</v>
      </c>
      <c r="D111" s="15">
        <v>40181</v>
      </c>
      <c r="E111" s="15">
        <v>40249</v>
      </c>
      <c r="F111" s="15">
        <v>40305</v>
      </c>
      <c r="G111" s="15">
        <v>40791</v>
      </c>
    </row>
    <row r="112" spans="1:107" x14ac:dyDescent="0.35">
      <c r="A112" s="216" t="s">
        <v>1713</v>
      </c>
      <c r="B112" s="14">
        <v>40426</v>
      </c>
      <c r="C112" s="14">
        <v>40473</v>
      </c>
      <c r="D112" s="14">
        <v>40529</v>
      </c>
      <c r="E112" s="14">
        <v>40227</v>
      </c>
      <c r="F112" s="14">
        <v>40282</v>
      </c>
      <c r="G112" s="14">
        <v>40364</v>
      </c>
    </row>
    <row r="113" spans="1:7" x14ac:dyDescent="0.35">
      <c r="A113" s="217"/>
      <c r="B113" s="6"/>
      <c r="C113" s="15">
        <v>40485</v>
      </c>
      <c r="D113" s="15">
        <v>40181</v>
      </c>
      <c r="E113" s="15">
        <v>40242</v>
      </c>
      <c r="F113" s="15">
        <v>40298</v>
      </c>
      <c r="G113" s="15">
        <v>40791</v>
      </c>
    </row>
    <row r="115" spans="1:7" x14ac:dyDescent="0.35">
      <c r="A115" s="16" t="s">
        <v>1717</v>
      </c>
    </row>
    <row r="116" spans="1:7" x14ac:dyDescent="0.35">
      <c r="A116" s="16" t="s">
        <v>1718</v>
      </c>
    </row>
    <row r="117" spans="1:7" x14ac:dyDescent="0.35">
      <c r="A117" s="16" t="s">
        <v>1720</v>
      </c>
    </row>
  </sheetData>
  <mergeCells count="15">
    <mergeCell ref="A108:A109"/>
    <mergeCell ref="A110:A111"/>
    <mergeCell ref="A112:A113"/>
    <mergeCell ref="BC1:BJ1"/>
    <mergeCell ref="BL1:BS1"/>
    <mergeCell ref="BU1:CB1"/>
    <mergeCell ref="CD1:CK1"/>
    <mergeCell ref="CM1:CT1"/>
    <mergeCell ref="CV1:DC1"/>
    <mergeCell ref="A1:H1"/>
    <mergeCell ref="J1:Q1"/>
    <mergeCell ref="S1:Z1"/>
    <mergeCell ref="AB1:AI1"/>
    <mergeCell ref="AK1:AR1"/>
    <mergeCell ref="AT1:BA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C125"/>
  <sheetViews>
    <sheetView topLeftCell="Y1" workbookViewId="0">
      <selection activeCell="AS1" sqref="AS1"/>
    </sheetView>
  </sheetViews>
  <sheetFormatPr baseColWidth="10" defaultColWidth="10.6328125" defaultRowHeight="14.5" x14ac:dyDescent="0.35"/>
  <cols>
    <col min="1" max="1" width="4.36328125" style="1" customWidth="1"/>
    <col min="9" max="9" width="5.90625" customWidth="1"/>
    <col min="10" max="10" width="4.54296875" style="1" customWidth="1"/>
    <col min="18" max="18" width="5.90625" customWidth="1"/>
    <col min="19" max="19" width="5.08984375" style="1" customWidth="1"/>
    <col min="27" max="27" width="5.90625" customWidth="1"/>
    <col min="28" max="28" width="5.453125" style="1" customWidth="1"/>
    <col min="36" max="36" width="5.90625" customWidth="1"/>
    <col min="37" max="37" width="5" style="1" customWidth="1"/>
    <col min="45" max="45" width="5.08984375" customWidth="1"/>
    <col min="54" max="54" width="5.36328125" customWidth="1"/>
    <col min="63" max="63" width="5.36328125" customWidth="1"/>
    <col min="72" max="72" width="5.453125" customWidth="1"/>
    <col min="81" max="81" width="5.54296875" customWidth="1"/>
    <col min="90" max="90" width="5" customWidth="1"/>
    <col min="99" max="99" width="7" customWidth="1"/>
  </cols>
  <sheetData>
    <row r="1" spans="1:107" x14ac:dyDescent="0.35">
      <c r="A1" s="213" t="s">
        <v>5378</v>
      </c>
      <c r="B1" s="214"/>
      <c r="C1" s="214"/>
      <c r="D1" s="214"/>
      <c r="E1" s="214"/>
      <c r="F1" s="214"/>
      <c r="G1" s="214"/>
      <c r="H1" s="215"/>
      <c r="J1" s="213" t="s">
        <v>5379</v>
      </c>
      <c r="K1" s="214"/>
      <c r="L1" s="214"/>
      <c r="M1" s="214"/>
      <c r="N1" s="214"/>
      <c r="O1" s="214"/>
      <c r="P1" s="214"/>
      <c r="Q1" s="215"/>
      <c r="S1" s="213" t="s">
        <v>5380</v>
      </c>
      <c r="T1" s="214"/>
      <c r="U1" s="214"/>
      <c r="V1" s="214"/>
      <c r="W1" s="214"/>
      <c r="X1" s="214"/>
      <c r="Y1" s="214"/>
      <c r="Z1" s="215"/>
      <c r="AB1" s="213" t="s">
        <v>5381</v>
      </c>
      <c r="AC1" s="214"/>
      <c r="AD1" s="214"/>
      <c r="AE1" s="214"/>
      <c r="AF1" s="214"/>
      <c r="AG1" s="214"/>
      <c r="AH1" s="214"/>
      <c r="AI1" s="215"/>
      <c r="AK1" s="213" t="s">
        <v>5382</v>
      </c>
      <c r="AL1" s="214"/>
      <c r="AM1" s="214"/>
      <c r="AN1" s="214"/>
      <c r="AO1" s="214"/>
      <c r="AP1" s="214"/>
      <c r="AQ1" s="214"/>
      <c r="AR1" s="215"/>
      <c r="AT1" s="213" t="s">
        <v>5383</v>
      </c>
      <c r="AU1" s="214"/>
      <c r="AV1" s="214"/>
      <c r="AW1" s="214"/>
      <c r="AX1" s="214"/>
      <c r="AY1" s="214"/>
      <c r="AZ1" s="214"/>
      <c r="BA1" s="215"/>
      <c r="BC1" s="213" t="s">
        <v>5384</v>
      </c>
      <c r="BD1" s="214"/>
      <c r="BE1" s="214"/>
      <c r="BF1" s="214"/>
      <c r="BG1" s="214"/>
      <c r="BH1" s="214"/>
      <c r="BI1" s="214"/>
      <c r="BJ1" s="215"/>
      <c r="BL1" s="213" t="s">
        <v>5385</v>
      </c>
      <c r="BM1" s="214"/>
      <c r="BN1" s="214"/>
      <c r="BO1" s="214"/>
      <c r="BP1" s="214"/>
      <c r="BQ1" s="214"/>
      <c r="BR1" s="214"/>
      <c r="BS1" s="215"/>
      <c r="BU1" s="213" t="s">
        <v>5386</v>
      </c>
      <c r="BV1" s="214"/>
      <c r="BW1" s="214"/>
      <c r="BX1" s="214"/>
      <c r="BY1" s="214"/>
      <c r="BZ1" s="214"/>
      <c r="CA1" s="214"/>
      <c r="CB1" s="215"/>
      <c r="CD1" s="213" t="s">
        <v>5387</v>
      </c>
      <c r="CE1" s="214"/>
      <c r="CF1" s="214"/>
      <c r="CG1" s="214"/>
      <c r="CH1" s="214"/>
      <c r="CI1" s="214"/>
      <c r="CJ1" s="214"/>
      <c r="CK1" s="215"/>
      <c r="CM1" s="213" t="s">
        <v>5388</v>
      </c>
      <c r="CN1" s="214"/>
      <c r="CO1" s="214"/>
      <c r="CP1" s="214"/>
      <c r="CQ1" s="214"/>
      <c r="CR1" s="214"/>
      <c r="CS1" s="214"/>
      <c r="CT1" s="215"/>
      <c r="CV1" s="213" t="s">
        <v>5389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2"/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T2" s="2"/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C2" s="2"/>
      <c r="AD2" s="2"/>
      <c r="AE2" s="2"/>
      <c r="AF2" s="2"/>
      <c r="AG2" s="2" t="s">
        <v>16</v>
      </c>
      <c r="AH2" s="2" t="s">
        <v>17</v>
      </c>
      <c r="AI2" s="2" t="s">
        <v>18</v>
      </c>
      <c r="AL2" s="2"/>
      <c r="AM2" s="2"/>
      <c r="AN2" s="2"/>
      <c r="AO2" s="2"/>
      <c r="AP2" s="2"/>
      <c r="AQ2" s="2"/>
      <c r="AR2" s="2" t="s">
        <v>18</v>
      </c>
      <c r="AU2" s="2"/>
      <c r="AV2" s="2"/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D2" s="2"/>
      <c r="BE2" s="2"/>
      <c r="BF2" s="2"/>
      <c r="BG2" s="2"/>
      <c r="BH2" s="2" t="s">
        <v>16</v>
      </c>
      <c r="BI2" s="2" t="s">
        <v>17</v>
      </c>
      <c r="BJ2" s="2" t="s">
        <v>18</v>
      </c>
      <c r="BM2" s="3" t="s">
        <v>12</v>
      </c>
      <c r="BN2" s="3" t="s">
        <v>13</v>
      </c>
      <c r="BO2" s="3" t="s">
        <v>14</v>
      </c>
      <c r="BP2" s="3" t="s">
        <v>15</v>
      </c>
      <c r="BQ2" s="2" t="s">
        <v>16</v>
      </c>
      <c r="BR2" s="2" t="s">
        <v>17</v>
      </c>
      <c r="BS2" s="2" t="s">
        <v>18</v>
      </c>
      <c r="BV2" s="3"/>
      <c r="BW2" s="3"/>
      <c r="BX2" s="3"/>
      <c r="BY2" s="3" t="s">
        <v>15</v>
      </c>
      <c r="BZ2" s="2" t="s">
        <v>16</v>
      </c>
      <c r="CA2" s="2" t="s">
        <v>17</v>
      </c>
      <c r="CB2" s="2" t="s">
        <v>18</v>
      </c>
      <c r="CE2" s="3"/>
      <c r="CF2" s="3"/>
      <c r="CG2" s="3"/>
      <c r="CH2" s="3"/>
      <c r="CI2" s="3"/>
      <c r="CJ2" s="3" t="s">
        <v>17</v>
      </c>
      <c r="CK2" s="2" t="s">
        <v>18</v>
      </c>
      <c r="CN2" s="3"/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2" t="s">
        <v>18</v>
      </c>
      <c r="CW2" s="3"/>
      <c r="CX2" s="3"/>
      <c r="CY2" s="3"/>
      <c r="CZ2" s="3" t="s">
        <v>15</v>
      </c>
      <c r="DA2" s="3" t="s">
        <v>16</v>
      </c>
      <c r="DB2" s="3" t="s">
        <v>17</v>
      </c>
      <c r="DC2" s="2" t="s">
        <v>18</v>
      </c>
    </row>
    <row r="3" spans="1:107" x14ac:dyDescent="0.35">
      <c r="B3" s="2"/>
      <c r="C3" s="2"/>
      <c r="D3" s="2"/>
      <c r="E3" s="2"/>
      <c r="F3" s="2"/>
      <c r="G3" s="2">
        <v>1</v>
      </c>
      <c r="H3" s="2">
        <v>2</v>
      </c>
      <c r="K3" s="2"/>
      <c r="L3" s="2">
        <v>1</v>
      </c>
      <c r="M3" s="2">
        <f>L3+1</f>
        <v>2</v>
      </c>
      <c r="N3" s="2">
        <f>M3+1</f>
        <v>3</v>
      </c>
      <c r="O3" s="2">
        <f>N3+1</f>
        <v>4</v>
      </c>
      <c r="P3" s="2">
        <f>O3+1</f>
        <v>5</v>
      </c>
      <c r="Q3" s="2">
        <f>P3+1</f>
        <v>6</v>
      </c>
      <c r="T3" s="2"/>
      <c r="U3" s="2">
        <v>1</v>
      </c>
      <c r="V3" s="2">
        <f>U3+1</f>
        <v>2</v>
      </c>
      <c r="W3" s="2">
        <f>V3+1</f>
        <v>3</v>
      </c>
      <c r="X3" s="2">
        <f>W3+1</f>
        <v>4</v>
      </c>
      <c r="Y3" s="2">
        <f>X3+1</f>
        <v>5</v>
      </c>
      <c r="Z3" s="2">
        <f>Y3+1</f>
        <v>6</v>
      </c>
      <c r="AC3" s="2"/>
      <c r="AD3" s="2"/>
      <c r="AE3" s="2"/>
      <c r="AF3" s="2"/>
      <c r="AG3" s="2">
        <v>1</v>
      </c>
      <c r="AH3" s="2">
        <f>AG3+1</f>
        <v>2</v>
      </c>
      <c r="AI3" s="2">
        <f>AH3+1</f>
        <v>3</v>
      </c>
      <c r="AL3" s="2"/>
      <c r="AM3" s="2"/>
      <c r="AN3" s="2"/>
      <c r="AO3" s="2"/>
      <c r="AP3" s="2"/>
      <c r="AQ3" s="2"/>
      <c r="AR3" s="2">
        <v>1</v>
      </c>
      <c r="AU3" s="2"/>
      <c r="AV3" s="2"/>
      <c r="AW3" s="2">
        <v>1</v>
      </c>
      <c r="AX3" s="2">
        <f>AW3+1</f>
        <v>2</v>
      </c>
      <c r="AY3" s="2">
        <f>AX3+1</f>
        <v>3</v>
      </c>
      <c r="AZ3" s="2">
        <f>AY3+1</f>
        <v>4</v>
      </c>
      <c r="BA3" s="2">
        <f>AZ3+1</f>
        <v>5</v>
      </c>
      <c r="BD3" s="2"/>
      <c r="BE3" s="2"/>
      <c r="BF3" s="2"/>
      <c r="BG3" s="2"/>
      <c r="BH3" s="2">
        <v>1</v>
      </c>
      <c r="BI3" s="2">
        <f>BH3+1</f>
        <v>2</v>
      </c>
      <c r="BJ3" s="2">
        <f>BI3+1</f>
        <v>3</v>
      </c>
      <c r="BM3" s="2">
        <v>1</v>
      </c>
      <c r="BN3" s="2">
        <f t="shared" ref="BN3:BS3" si="0">BM3+1</f>
        <v>2</v>
      </c>
      <c r="BO3" s="2">
        <f t="shared" si="0"/>
        <v>3</v>
      </c>
      <c r="BP3" s="2">
        <f t="shared" si="0"/>
        <v>4</v>
      </c>
      <c r="BQ3" s="2">
        <f t="shared" si="0"/>
        <v>5</v>
      </c>
      <c r="BR3" s="2">
        <f t="shared" si="0"/>
        <v>6</v>
      </c>
      <c r="BS3" s="2">
        <f t="shared" si="0"/>
        <v>7</v>
      </c>
      <c r="BV3" s="2"/>
      <c r="BW3" s="2"/>
      <c r="BX3" s="2"/>
      <c r="BY3" s="2">
        <v>1</v>
      </c>
      <c r="BZ3" s="2">
        <f>BY3+1</f>
        <v>2</v>
      </c>
      <c r="CA3" s="2">
        <f>BZ3+1</f>
        <v>3</v>
      </c>
      <c r="CB3" s="2">
        <f>CA3+1</f>
        <v>4</v>
      </c>
      <c r="CE3" s="2"/>
      <c r="CF3" s="2"/>
      <c r="CG3" s="2"/>
      <c r="CH3" s="2"/>
      <c r="CI3" s="2"/>
      <c r="CJ3" s="2">
        <v>1</v>
      </c>
      <c r="CK3" s="2">
        <f>CJ3+1</f>
        <v>2</v>
      </c>
      <c r="CN3" s="2"/>
      <c r="CO3" s="2">
        <v>1</v>
      </c>
      <c r="CP3" s="2">
        <f>CO3+1</f>
        <v>2</v>
      </c>
      <c r="CQ3" s="2">
        <f>CP3+1</f>
        <v>3</v>
      </c>
      <c r="CR3" s="2">
        <f>CQ3+1</f>
        <v>4</v>
      </c>
      <c r="CS3" s="2">
        <f>CR3+1</f>
        <v>5</v>
      </c>
      <c r="CT3" s="2">
        <f>CS3+1</f>
        <v>6</v>
      </c>
      <c r="CW3" s="2"/>
      <c r="CX3" s="2"/>
      <c r="CY3" s="2"/>
      <c r="CZ3" s="2">
        <v>1</v>
      </c>
      <c r="DA3" s="2">
        <f>CZ3+1</f>
        <v>2</v>
      </c>
      <c r="DB3" s="2">
        <f>DA3+1</f>
        <v>3</v>
      </c>
      <c r="DC3" s="2">
        <f>DB3+1</f>
        <v>4</v>
      </c>
    </row>
    <row r="4" spans="1:107" x14ac:dyDescent="0.35">
      <c r="A4" s="3">
        <v>8</v>
      </c>
      <c r="B4" s="4"/>
      <c r="C4" s="4"/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/>
      <c r="AE4" s="4"/>
      <c r="AF4" s="4"/>
      <c r="AG4" s="4" t="s">
        <v>5390</v>
      </c>
      <c r="AH4" s="4"/>
      <c r="AI4" s="4"/>
      <c r="AK4" s="3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 t="s">
        <v>5391</v>
      </c>
      <c r="BZ4" s="4"/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/>
      <c r="CY4" s="4"/>
      <c r="CZ4" s="4"/>
      <c r="DA4" s="4"/>
      <c r="DB4" s="4"/>
      <c r="DC4" s="4"/>
    </row>
    <row r="5" spans="1:107" x14ac:dyDescent="0.35">
      <c r="A5" s="2"/>
      <c r="B5" s="5"/>
      <c r="C5" s="5"/>
      <c r="D5" s="5"/>
      <c r="E5" s="5"/>
      <c r="F5" s="5"/>
      <c r="G5" s="5"/>
      <c r="H5" s="5"/>
      <c r="J5" s="2"/>
      <c r="K5" s="5"/>
      <c r="L5" s="5"/>
      <c r="M5" s="5" t="s">
        <v>5392</v>
      </c>
      <c r="N5" s="5"/>
      <c r="O5" s="5"/>
      <c r="P5" s="5"/>
      <c r="Q5" s="5"/>
      <c r="S5" s="2"/>
      <c r="T5" s="5"/>
      <c r="U5" s="5"/>
      <c r="V5" s="5"/>
      <c r="W5" s="5"/>
      <c r="X5" s="5"/>
      <c r="Y5" s="5"/>
      <c r="Z5" s="5"/>
      <c r="AB5" s="2"/>
      <c r="AC5" s="5"/>
      <c r="AD5" s="5"/>
      <c r="AE5" s="5"/>
      <c r="AF5" s="5"/>
      <c r="AG5" s="5" t="s">
        <v>5393</v>
      </c>
      <c r="AH5" s="5"/>
      <c r="AI5" s="5"/>
      <c r="AK5" s="2"/>
      <c r="AL5" s="5"/>
      <c r="AM5" s="5"/>
      <c r="AN5" s="5"/>
      <c r="AO5" s="5"/>
      <c r="AP5" s="5"/>
      <c r="AQ5" s="5"/>
      <c r="AR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/>
      <c r="BG5" s="5"/>
      <c r="BH5" s="5"/>
      <c r="BI5" s="5"/>
      <c r="BJ5" s="5"/>
      <c r="BL5" s="5"/>
      <c r="BM5" s="5"/>
      <c r="BN5" s="5"/>
      <c r="BO5" s="5" t="s">
        <v>5394</v>
      </c>
      <c r="BP5" s="5"/>
      <c r="BQ5" s="5"/>
      <c r="BR5" s="5"/>
      <c r="BS5" s="5"/>
      <c r="BU5" s="5"/>
      <c r="BV5" s="5"/>
      <c r="BW5" s="5"/>
      <c r="BX5" s="5"/>
      <c r="BY5" s="5" t="s">
        <v>5395</v>
      </c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  <c r="CM5" s="5"/>
      <c r="CN5" s="5"/>
      <c r="CO5" s="5"/>
      <c r="CP5" s="5"/>
      <c r="CQ5" s="5" t="s">
        <v>5396</v>
      </c>
      <c r="CR5" s="5"/>
      <c r="CS5" s="5"/>
      <c r="CT5" s="5"/>
      <c r="CV5" s="5"/>
      <c r="CW5" s="5"/>
      <c r="CX5" s="5"/>
      <c r="CY5" s="5"/>
      <c r="CZ5" s="5" t="s">
        <v>5397</v>
      </c>
      <c r="DA5" s="5" t="s">
        <v>5398</v>
      </c>
      <c r="DB5" s="5"/>
      <c r="DC5" s="5"/>
    </row>
    <row r="6" spans="1:107" x14ac:dyDescent="0.35">
      <c r="A6" s="3">
        <v>10</v>
      </c>
      <c r="B6" s="4"/>
      <c r="C6" s="4"/>
      <c r="D6" s="4"/>
      <c r="E6" s="4"/>
      <c r="F6" s="4"/>
      <c r="G6" s="4"/>
      <c r="H6" s="4"/>
      <c r="J6" s="3">
        <v>10</v>
      </c>
      <c r="K6" s="4"/>
      <c r="L6" s="4"/>
      <c r="M6" s="4" t="s">
        <v>5399</v>
      </c>
      <c r="N6" s="4" t="s">
        <v>5400</v>
      </c>
      <c r="O6" s="4"/>
      <c r="P6" s="4" t="s">
        <v>5401</v>
      </c>
      <c r="Q6" s="4"/>
      <c r="S6" s="3">
        <v>10</v>
      </c>
      <c r="T6" s="4"/>
      <c r="U6" s="4"/>
      <c r="V6" s="4"/>
      <c r="W6" s="4"/>
      <c r="X6" s="4"/>
      <c r="Y6" s="4"/>
      <c r="Z6" s="4"/>
      <c r="AB6" s="3">
        <v>10</v>
      </c>
      <c r="AC6" s="4"/>
      <c r="AD6" s="4"/>
      <c r="AE6" s="4"/>
      <c r="AF6" s="4"/>
      <c r="AG6" s="4" t="s">
        <v>5402</v>
      </c>
      <c r="AH6" s="4" t="s">
        <v>5403</v>
      </c>
      <c r="AI6" s="4"/>
      <c r="AK6" s="3">
        <v>10</v>
      </c>
      <c r="AL6" s="4"/>
      <c r="AM6" s="4"/>
      <c r="AN6" s="4"/>
      <c r="AO6" s="4"/>
      <c r="AP6" s="4"/>
      <c r="AQ6" s="4"/>
      <c r="AR6" s="4" t="s">
        <v>5404</v>
      </c>
      <c r="AT6" s="4">
        <v>10</v>
      </c>
      <c r="AU6" s="4" t="s">
        <v>5405</v>
      </c>
      <c r="AV6" s="4"/>
      <c r="AW6" s="4"/>
      <c r="AX6" s="4" t="s">
        <v>5406</v>
      </c>
      <c r="AY6" s="4" t="s">
        <v>5405</v>
      </c>
      <c r="AZ6" s="4"/>
      <c r="BA6" s="4"/>
      <c r="BC6" s="4">
        <v>10</v>
      </c>
      <c r="BD6" s="4"/>
      <c r="BE6" s="4"/>
      <c r="BF6" s="4"/>
      <c r="BG6" s="4"/>
      <c r="BH6" s="4"/>
      <c r="BI6" s="4"/>
      <c r="BJ6" s="4" t="s">
        <v>5407</v>
      </c>
      <c r="BL6" s="4">
        <v>10</v>
      </c>
      <c r="BM6" s="4"/>
      <c r="BN6" s="4" t="s">
        <v>5408</v>
      </c>
      <c r="BO6" s="4" t="s">
        <v>5409</v>
      </c>
      <c r="BP6" s="4" t="s">
        <v>1748</v>
      </c>
      <c r="BQ6" s="4"/>
      <c r="BR6" s="4"/>
      <c r="BS6" s="4"/>
      <c r="BU6" s="4">
        <v>10</v>
      </c>
      <c r="BV6" s="4"/>
      <c r="BW6" s="4"/>
      <c r="BX6" s="4"/>
      <c r="BY6" s="4"/>
      <c r="BZ6" s="4"/>
      <c r="CA6" s="4"/>
      <c r="CB6" s="4"/>
      <c r="CD6" s="4">
        <v>10</v>
      </c>
      <c r="CE6" s="4"/>
      <c r="CF6" s="4"/>
      <c r="CG6" s="4"/>
      <c r="CH6" s="4"/>
      <c r="CI6" s="4"/>
      <c r="CJ6" s="4"/>
      <c r="CK6" s="4"/>
      <c r="CM6" s="4">
        <v>10</v>
      </c>
      <c r="CN6" s="4"/>
      <c r="CO6" s="4"/>
      <c r="CP6" s="4"/>
      <c r="CQ6" s="4" t="s">
        <v>5410</v>
      </c>
      <c r="CR6" s="4" t="s">
        <v>5411</v>
      </c>
      <c r="CS6" s="4"/>
      <c r="CT6" s="4"/>
      <c r="CV6" s="4">
        <v>10</v>
      </c>
      <c r="CW6" s="4"/>
      <c r="CX6" s="4"/>
      <c r="CY6" s="4"/>
      <c r="CZ6" s="4" t="s">
        <v>4289</v>
      </c>
      <c r="DA6" s="4" t="s">
        <v>83</v>
      </c>
      <c r="DB6" s="4"/>
      <c r="DC6" s="4"/>
    </row>
    <row r="7" spans="1:107" x14ac:dyDescent="0.35">
      <c r="A7" s="6"/>
      <c r="B7" s="7"/>
      <c r="C7" s="7"/>
      <c r="D7" s="7"/>
      <c r="E7" s="7"/>
      <c r="F7" s="7"/>
      <c r="G7" s="7"/>
      <c r="H7" s="7"/>
      <c r="J7" s="6"/>
      <c r="K7" s="7"/>
      <c r="L7" s="7"/>
      <c r="M7" s="7"/>
      <c r="N7" s="7"/>
      <c r="O7" s="7"/>
      <c r="P7" s="7" t="s">
        <v>537</v>
      </c>
      <c r="Q7" s="7"/>
      <c r="S7" s="6"/>
      <c r="T7" s="7"/>
      <c r="U7" s="7"/>
      <c r="V7" s="7"/>
      <c r="W7" s="7"/>
      <c r="X7" s="7"/>
      <c r="Y7" s="7"/>
      <c r="Z7" s="7"/>
      <c r="AB7" s="6"/>
      <c r="AC7" s="7"/>
      <c r="AD7" s="7"/>
      <c r="AE7" s="7"/>
      <c r="AF7" s="7"/>
      <c r="AG7" s="7" t="s">
        <v>4956</v>
      </c>
      <c r="AH7" s="7" t="s">
        <v>5412</v>
      </c>
      <c r="AI7" s="7"/>
      <c r="AK7" s="6"/>
      <c r="AL7" s="7"/>
      <c r="AM7" s="7"/>
      <c r="AN7" s="7"/>
      <c r="AO7" s="7"/>
      <c r="AP7" s="7"/>
      <c r="AQ7" s="7"/>
      <c r="AR7" s="7" t="s">
        <v>5413</v>
      </c>
      <c r="AT7" s="7"/>
      <c r="AU7" s="7"/>
      <c r="AV7" s="7"/>
      <c r="AW7" s="7"/>
      <c r="AX7" s="7" t="s">
        <v>3936</v>
      </c>
      <c r="AY7" s="7"/>
      <c r="AZ7" s="7"/>
      <c r="BA7" s="7"/>
      <c r="BC7" s="7"/>
      <c r="BD7" s="7"/>
      <c r="BE7" s="7"/>
      <c r="BF7" s="7"/>
      <c r="BG7" s="7"/>
      <c r="BH7" s="7"/>
      <c r="BI7" s="7"/>
      <c r="BJ7" s="7" t="s">
        <v>5414</v>
      </c>
      <c r="BL7" s="7"/>
      <c r="BM7" s="7"/>
      <c r="BN7" s="7"/>
      <c r="BO7" s="7" t="s">
        <v>5415</v>
      </c>
      <c r="BP7" s="7"/>
      <c r="BQ7" s="7"/>
      <c r="BR7" s="7"/>
      <c r="BS7" s="7"/>
      <c r="BU7" s="7"/>
      <c r="BV7" s="7"/>
      <c r="BW7" s="7"/>
      <c r="BX7" s="7"/>
      <c r="BY7" s="7"/>
      <c r="BZ7" s="7"/>
      <c r="CA7" s="7"/>
      <c r="CB7" s="7"/>
      <c r="CD7" s="7"/>
      <c r="CE7" s="7"/>
      <c r="CF7" s="7"/>
      <c r="CG7" s="7"/>
      <c r="CH7" s="7"/>
      <c r="CI7" s="7"/>
      <c r="CJ7" s="7"/>
      <c r="CK7" s="7"/>
      <c r="CM7" s="7"/>
      <c r="CN7" s="7"/>
      <c r="CO7" s="7"/>
      <c r="CP7" s="7"/>
      <c r="CQ7" s="7"/>
      <c r="CR7" s="7" t="s">
        <v>4022</v>
      </c>
      <c r="CS7" s="7"/>
      <c r="CT7" s="7"/>
      <c r="CV7" s="7"/>
      <c r="CW7" s="7"/>
      <c r="CX7" s="7"/>
      <c r="CY7" s="7"/>
      <c r="CZ7" s="7"/>
      <c r="DA7" s="7" t="s">
        <v>1923</v>
      </c>
      <c r="DB7" s="7"/>
      <c r="DC7" s="7"/>
    </row>
    <row r="8" spans="1:107" x14ac:dyDescent="0.35">
      <c r="A8" s="2">
        <v>12</v>
      </c>
      <c r="B8" s="5"/>
      <c r="C8" s="5"/>
      <c r="D8" s="5"/>
      <c r="E8" s="5"/>
      <c r="F8" s="5"/>
      <c r="G8" s="5"/>
      <c r="H8" s="5"/>
      <c r="J8" s="2">
        <v>12</v>
      </c>
      <c r="K8" s="5"/>
      <c r="L8" s="5" t="s">
        <v>5416</v>
      </c>
      <c r="M8" s="5"/>
      <c r="N8" s="5"/>
      <c r="O8" s="5" t="s">
        <v>5417</v>
      </c>
      <c r="P8" s="5" t="s">
        <v>3948</v>
      </c>
      <c r="Q8" s="5" t="s">
        <v>4390</v>
      </c>
      <c r="S8" s="2">
        <v>12</v>
      </c>
      <c r="T8" s="5"/>
      <c r="U8" s="5"/>
      <c r="V8" s="5"/>
      <c r="W8" s="5"/>
      <c r="X8" s="5"/>
      <c r="Y8" s="5"/>
      <c r="Z8" s="5"/>
      <c r="AB8" s="2">
        <v>12</v>
      </c>
      <c r="AC8" s="5"/>
      <c r="AD8" s="5"/>
      <c r="AE8" s="5"/>
      <c r="AF8" s="5"/>
      <c r="AG8" s="5"/>
      <c r="AH8" s="5" t="s">
        <v>5418</v>
      </c>
      <c r="AI8" s="5" t="s">
        <v>5419</v>
      </c>
      <c r="AK8" s="2">
        <v>12</v>
      </c>
      <c r="AL8" s="5"/>
      <c r="AM8" s="5"/>
      <c r="AN8" s="5"/>
      <c r="AO8" s="5"/>
      <c r="AP8" s="5"/>
      <c r="AQ8" s="5"/>
      <c r="AR8" s="5" t="s">
        <v>5420</v>
      </c>
      <c r="AT8" s="5">
        <v>12</v>
      </c>
      <c r="AU8" s="5"/>
      <c r="AV8" s="5"/>
      <c r="AW8" s="5"/>
      <c r="AX8" s="5"/>
      <c r="AY8" s="5"/>
      <c r="AZ8" s="5"/>
      <c r="BA8" s="5"/>
      <c r="BC8" s="5">
        <v>12</v>
      </c>
      <c r="BD8" s="5"/>
      <c r="BE8" s="5"/>
      <c r="BF8" s="5"/>
      <c r="BG8" s="5"/>
      <c r="BH8" s="5" t="s">
        <v>5419</v>
      </c>
      <c r="BI8" s="5"/>
      <c r="BJ8" s="5" t="s">
        <v>5421</v>
      </c>
      <c r="BL8" s="5">
        <v>12</v>
      </c>
      <c r="BM8" s="5" t="s">
        <v>1166</v>
      </c>
      <c r="BN8" s="5" t="s">
        <v>5422</v>
      </c>
      <c r="BO8" s="5" t="s">
        <v>5423</v>
      </c>
      <c r="BP8" s="5" t="s">
        <v>5424</v>
      </c>
      <c r="BQ8" s="5"/>
      <c r="BR8" s="5"/>
      <c r="BS8" s="5"/>
      <c r="BU8" s="5">
        <v>12</v>
      </c>
      <c r="BV8" s="5"/>
      <c r="BW8" s="5"/>
      <c r="BX8" s="5"/>
      <c r="BY8" s="5" t="s">
        <v>5425</v>
      </c>
      <c r="BZ8" s="5"/>
      <c r="CA8" s="5"/>
      <c r="CB8" s="5"/>
      <c r="CD8" s="5">
        <v>12</v>
      </c>
      <c r="CE8" s="5"/>
      <c r="CF8" s="5"/>
      <c r="CG8" s="5"/>
      <c r="CH8" s="5"/>
      <c r="CI8" s="5"/>
      <c r="CJ8" s="5"/>
      <c r="CK8" s="5"/>
      <c r="CM8" s="5">
        <v>12</v>
      </c>
      <c r="CN8" s="5"/>
      <c r="CO8" s="5" t="s">
        <v>5426</v>
      </c>
      <c r="CP8" s="5"/>
      <c r="CQ8" s="5"/>
      <c r="CR8" s="5"/>
      <c r="CS8" s="5"/>
      <c r="CT8" s="5"/>
      <c r="CV8" s="5">
        <v>12</v>
      </c>
      <c r="CW8" s="5"/>
      <c r="CX8" s="5"/>
      <c r="CY8" s="5"/>
      <c r="CZ8" s="5" t="s">
        <v>5427</v>
      </c>
      <c r="DA8" s="5" t="s">
        <v>5428</v>
      </c>
      <c r="DB8" s="5"/>
      <c r="DC8" s="5"/>
    </row>
    <row r="9" spans="1:107" x14ac:dyDescent="0.35">
      <c r="A9" s="2"/>
      <c r="B9" s="5"/>
      <c r="C9" s="5"/>
      <c r="D9" s="5"/>
      <c r="E9" s="5"/>
      <c r="F9" s="5"/>
      <c r="G9" s="5"/>
      <c r="H9" s="5"/>
      <c r="J9" s="2"/>
      <c r="K9" s="5"/>
      <c r="L9" s="5"/>
      <c r="M9" s="5"/>
      <c r="N9" s="5"/>
      <c r="O9" s="5" t="s">
        <v>5429</v>
      </c>
      <c r="P9" s="5" t="s">
        <v>5430</v>
      </c>
      <c r="Q9" s="5" t="s">
        <v>5431</v>
      </c>
      <c r="S9" s="2"/>
      <c r="T9" s="5"/>
      <c r="U9" s="5"/>
      <c r="V9" s="5"/>
      <c r="W9" s="5"/>
      <c r="X9" s="5"/>
      <c r="Y9" s="5"/>
      <c r="Z9" s="5"/>
      <c r="AB9" s="2"/>
      <c r="AC9" s="5"/>
      <c r="AD9" s="5"/>
      <c r="AE9" s="5"/>
      <c r="AF9" s="5"/>
      <c r="AG9" s="5"/>
      <c r="AH9" s="5"/>
      <c r="AI9" s="5" t="s">
        <v>4197</v>
      </c>
      <c r="AK9" s="2"/>
      <c r="AL9" s="5"/>
      <c r="AM9" s="5"/>
      <c r="AN9" s="5"/>
      <c r="AO9" s="5"/>
      <c r="AP9" s="5"/>
      <c r="AQ9" s="5"/>
      <c r="AR9" s="5" t="s">
        <v>4390</v>
      </c>
      <c r="AT9" s="5"/>
      <c r="AU9" s="5"/>
      <c r="AV9" s="5"/>
      <c r="AW9" s="5"/>
      <c r="AX9" s="5"/>
      <c r="AY9" s="5"/>
      <c r="AZ9" s="5"/>
      <c r="BA9" s="5"/>
      <c r="BC9" s="5"/>
      <c r="BD9" s="5"/>
      <c r="BE9" s="5"/>
      <c r="BF9" s="5"/>
      <c r="BG9" s="5"/>
      <c r="BH9" s="5" t="s">
        <v>5432</v>
      </c>
      <c r="BI9" s="5"/>
      <c r="BJ9" s="5" t="s">
        <v>5433</v>
      </c>
      <c r="BL9" s="5"/>
      <c r="BM9" s="5"/>
      <c r="BN9" s="5" t="s">
        <v>5434</v>
      </c>
      <c r="BO9" s="5" t="s">
        <v>5435</v>
      </c>
      <c r="BP9" s="5"/>
      <c r="BQ9" s="5"/>
      <c r="BR9" s="5" t="s">
        <v>5436</v>
      </c>
      <c r="BS9" s="5" t="s">
        <v>5437</v>
      </c>
      <c r="BU9" s="5"/>
      <c r="BV9" s="5"/>
      <c r="BW9" s="5"/>
      <c r="BX9" s="5"/>
      <c r="BY9" s="5" t="s">
        <v>5438</v>
      </c>
      <c r="BZ9" s="5"/>
      <c r="CA9" s="5"/>
      <c r="CB9" s="5"/>
      <c r="CD9" s="5"/>
      <c r="CE9" s="5"/>
      <c r="CF9" s="5"/>
      <c r="CG9" s="5"/>
      <c r="CH9" s="5"/>
      <c r="CI9" s="5"/>
      <c r="CJ9" s="5"/>
      <c r="CK9" s="5"/>
      <c r="CM9" s="5"/>
      <c r="CN9" s="5"/>
      <c r="CO9" s="5" t="s">
        <v>4022</v>
      </c>
      <c r="CP9" s="5"/>
      <c r="CQ9" s="5" t="s">
        <v>5439</v>
      </c>
      <c r="CR9" s="5"/>
      <c r="CS9" s="5"/>
      <c r="CT9" s="5"/>
      <c r="CV9" s="5"/>
      <c r="CW9" s="5"/>
      <c r="CX9" s="5"/>
      <c r="CY9" s="5"/>
      <c r="CZ9" s="5" t="s">
        <v>5440</v>
      </c>
      <c r="DA9" s="5" t="s">
        <v>5441</v>
      </c>
      <c r="DB9" s="5"/>
      <c r="DC9" s="5"/>
    </row>
    <row r="10" spans="1:107" x14ac:dyDescent="0.35">
      <c r="A10" s="3">
        <v>14</v>
      </c>
      <c r="B10" s="4"/>
      <c r="C10" s="4"/>
      <c r="D10" s="4"/>
      <c r="E10" s="4"/>
      <c r="F10" s="4"/>
      <c r="G10" s="4"/>
      <c r="H10" s="4"/>
      <c r="J10" s="3">
        <v>14</v>
      </c>
      <c r="K10" s="4"/>
      <c r="L10" s="4"/>
      <c r="M10" s="4"/>
      <c r="N10" s="4"/>
      <c r="O10" s="4" t="s">
        <v>5442</v>
      </c>
      <c r="P10" s="4" t="s">
        <v>5443</v>
      </c>
      <c r="Q10" s="4" t="s">
        <v>1833</v>
      </c>
      <c r="S10" s="3">
        <v>14</v>
      </c>
      <c r="T10" s="4"/>
      <c r="U10" s="4"/>
      <c r="V10" s="4"/>
      <c r="W10" s="4"/>
      <c r="X10" s="4"/>
      <c r="Y10" s="4"/>
      <c r="Z10" s="4"/>
      <c r="AB10" s="3">
        <v>14</v>
      </c>
      <c r="AC10" s="4"/>
      <c r="AD10" s="4"/>
      <c r="AE10" s="4"/>
      <c r="AF10" s="4"/>
      <c r="AG10" s="4"/>
      <c r="AH10" s="4"/>
      <c r="AI10" s="4" t="s">
        <v>5444</v>
      </c>
      <c r="AK10" s="3">
        <v>14</v>
      </c>
      <c r="AL10" s="4"/>
      <c r="AM10" s="4"/>
      <c r="AN10" s="4"/>
      <c r="AO10" s="4"/>
      <c r="AP10" s="4"/>
      <c r="AQ10" s="4"/>
      <c r="AR10" s="4" t="s">
        <v>5445</v>
      </c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/>
      <c r="BE10" s="4"/>
      <c r="BF10" s="4"/>
      <c r="BG10" s="4"/>
      <c r="BH10" s="4" t="s">
        <v>5446</v>
      </c>
      <c r="BI10" s="4"/>
      <c r="BJ10" s="4" t="s">
        <v>425</v>
      </c>
      <c r="BL10" s="4">
        <v>14</v>
      </c>
      <c r="BM10" s="4"/>
      <c r="BN10" s="4" t="s">
        <v>2392</v>
      </c>
      <c r="BO10" s="4" t="s">
        <v>5447</v>
      </c>
      <c r="BP10" s="4"/>
      <c r="BQ10" s="4" t="s">
        <v>5448</v>
      </c>
      <c r="BR10" s="4"/>
      <c r="BS10" s="4"/>
      <c r="BU10" s="4">
        <v>14</v>
      </c>
      <c r="BV10" s="4"/>
      <c r="BW10" s="4"/>
      <c r="BX10" s="4"/>
      <c r="BY10" s="4" t="s">
        <v>38</v>
      </c>
      <c r="BZ10" s="4"/>
      <c r="CA10" s="4"/>
      <c r="CB10" s="4"/>
      <c r="CD10" s="4">
        <v>14</v>
      </c>
      <c r="CE10" s="4"/>
      <c r="CF10" s="4"/>
      <c r="CG10" s="4"/>
      <c r="CH10" s="4"/>
      <c r="CI10" s="4"/>
      <c r="CJ10" s="4"/>
      <c r="CK10" s="4"/>
      <c r="CM10" s="4">
        <v>14</v>
      </c>
      <c r="CN10" s="4"/>
      <c r="CO10" s="4"/>
      <c r="CP10" s="4"/>
      <c r="CQ10" s="4"/>
      <c r="CR10" s="4"/>
      <c r="CS10" s="4"/>
      <c r="CT10" s="4" t="s">
        <v>5449</v>
      </c>
      <c r="CV10" s="4">
        <v>14</v>
      </c>
      <c r="CW10" s="4"/>
      <c r="CX10" s="4"/>
      <c r="CY10" s="4"/>
      <c r="CZ10" s="4"/>
      <c r="DA10" s="4"/>
      <c r="DB10" s="4"/>
      <c r="DC10" s="4"/>
    </row>
    <row r="11" spans="1:107" x14ac:dyDescent="0.35">
      <c r="A11" s="6"/>
      <c r="B11" s="7"/>
      <c r="C11" s="7"/>
      <c r="D11" s="7"/>
      <c r="E11" s="7"/>
      <c r="F11" s="7"/>
      <c r="G11" s="7"/>
      <c r="H11" s="7"/>
      <c r="J11" s="6"/>
      <c r="K11" s="7"/>
      <c r="L11" s="7" t="s">
        <v>5450</v>
      </c>
      <c r="M11" s="7"/>
      <c r="N11" s="7"/>
      <c r="O11" s="7" t="s">
        <v>83</v>
      </c>
      <c r="P11" s="7"/>
      <c r="Q11" s="7" t="s">
        <v>3073</v>
      </c>
      <c r="S11" s="6"/>
      <c r="T11" s="7"/>
      <c r="U11" s="7"/>
      <c r="V11" s="7"/>
      <c r="W11" s="7"/>
      <c r="X11" s="7"/>
      <c r="Y11" s="7"/>
      <c r="Z11" s="7"/>
      <c r="AB11" s="6"/>
      <c r="AC11" s="7"/>
      <c r="AD11" s="7"/>
      <c r="AE11" s="7"/>
      <c r="AF11" s="7"/>
      <c r="AG11" s="7"/>
      <c r="AH11" s="7" t="s">
        <v>1462</v>
      </c>
      <c r="AI11" s="7"/>
      <c r="AK11" s="6"/>
      <c r="AL11" s="7"/>
      <c r="AM11" s="7"/>
      <c r="AN11" s="7"/>
      <c r="AO11" s="7"/>
      <c r="AP11" s="7"/>
      <c r="AQ11" s="7"/>
      <c r="AR11" s="7" t="s">
        <v>5451</v>
      </c>
      <c r="AT11" s="7"/>
      <c r="AU11" s="7"/>
      <c r="AV11" s="7"/>
      <c r="AW11" s="7"/>
      <c r="AX11" s="7"/>
      <c r="AY11" s="7"/>
      <c r="AZ11" s="7"/>
      <c r="BA11" s="7" t="s">
        <v>5452</v>
      </c>
      <c r="BC11" s="7"/>
      <c r="BD11" s="7"/>
      <c r="BE11" s="7"/>
      <c r="BF11" s="7"/>
      <c r="BG11" s="7"/>
      <c r="BH11" s="7"/>
      <c r="BI11" s="7"/>
      <c r="BJ11" s="7" t="s">
        <v>5453</v>
      </c>
      <c r="BL11" s="7"/>
      <c r="BM11" s="7"/>
      <c r="BN11" s="7"/>
      <c r="BO11" s="7"/>
      <c r="BP11" s="7"/>
      <c r="BQ11" s="7" t="s">
        <v>5454</v>
      </c>
      <c r="BR11" s="7"/>
      <c r="BS11" s="7"/>
      <c r="BU11" s="7"/>
      <c r="BV11" s="7"/>
      <c r="BW11" s="7"/>
      <c r="BX11" s="7"/>
      <c r="BY11" s="7" t="s">
        <v>3797</v>
      </c>
      <c r="BZ11" s="7"/>
      <c r="CA11" s="7"/>
      <c r="CB11" s="7" t="s">
        <v>5455</v>
      </c>
      <c r="CD11" s="7"/>
      <c r="CE11" s="7"/>
      <c r="CF11" s="7"/>
      <c r="CG11" s="7"/>
      <c r="CH11" s="7"/>
      <c r="CI11" s="7"/>
      <c r="CJ11" s="7"/>
      <c r="CK11" s="7"/>
      <c r="CM11" s="7"/>
      <c r="CN11" s="7"/>
      <c r="CO11" s="7"/>
      <c r="CP11" s="7"/>
      <c r="CQ11" s="7" t="s">
        <v>1833</v>
      </c>
      <c r="CR11" s="7"/>
      <c r="CS11" s="7"/>
      <c r="CT11" s="7"/>
      <c r="CV11" s="7"/>
      <c r="CW11" s="7"/>
      <c r="CX11" s="7"/>
      <c r="CY11" s="7"/>
      <c r="CZ11" s="7" t="s">
        <v>5456</v>
      </c>
      <c r="DA11" s="7" t="s">
        <v>5457</v>
      </c>
      <c r="DB11" s="7"/>
      <c r="DC11" s="7"/>
    </row>
    <row r="12" spans="1:107" x14ac:dyDescent="0.35">
      <c r="A12" s="2">
        <v>16</v>
      </c>
      <c r="B12" s="5"/>
      <c r="C12" s="5"/>
      <c r="D12" s="5"/>
      <c r="E12" s="5"/>
      <c r="F12" s="5"/>
      <c r="G12" s="5" t="s">
        <v>5458</v>
      </c>
      <c r="H12" s="5" t="s">
        <v>4217</v>
      </c>
      <c r="J12" s="2">
        <v>16</v>
      </c>
      <c r="K12" s="5"/>
      <c r="L12" s="5" t="s">
        <v>5459</v>
      </c>
      <c r="M12" s="5"/>
      <c r="N12" s="5"/>
      <c r="O12" s="5" t="s">
        <v>5460</v>
      </c>
      <c r="P12" s="5" t="s">
        <v>4544</v>
      </c>
      <c r="Q12" s="5" t="s">
        <v>5461</v>
      </c>
      <c r="S12" s="2">
        <v>16</v>
      </c>
      <c r="T12" s="5"/>
      <c r="U12" s="5"/>
      <c r="V12" s="5"/>
      <c r="W12" s="5"/>
      <c r="X12" s="5"/>
      <c r="Y12" s="5"/>
      <c r="Z12" s="5"/>
      <c r="AB12" s="2">
        <v>16</v>
      </c>
      <c r="AC12" s="5"/>
      <c r="AD12" s="5"/>
      <c r="AE12" s="5"/>
      <c r="AF12" s="5"/>
      <c r="AG12" s="5"/>
      <c r="AH12" s="5" t="s">
        <v>1243</v>
      </c>
      <c r="AI12" s="5" t="s">
        <v>1833</v>
      </c>
      <c r="AK12" s="2">
        <v>16</v>
      </c>
      <c r="AL12" s="5"/>
      <c r="AM12" s="5"/>
      <c r="AN12" s="5"/>
      <c r="AO12" s="5"/>
      <c r="AP12" s="5"/>
      <c r="AQ12" s="5"/>
      <c r="AR12" s="5"/>
      <c r="AT12" s="5">
        <v>16</v>
      </c>
      <c r="AU12" s="5"/>
      <c r="AV12" s="5"/>
      <c r="AW12" s="5"/>
      <c r="AX12" s="5"/>
      <c r="AY12" s="5"/>
      <c r="AZ12" s="5"/>
      <c r="BA12" s="5" t="s">
        <v>5462</v>
      </c>
      <c r="BC12" s="5">
        <v>16</v>
      </c>
      <c r="BD12" s="5"/>
      <c r="BE12" s="5"/>
      <c r="BF12" s="5"/>
      <c r="BG12" s="5"/>
      <c r="BH12" s="5"/>
      <c r="BI12" s="5"/>
      <c r="BJ12" s="5" t="s">
        <v>653</v>
      </c>
      <c r="BL12" s="5">
        <v>16</v>
      </c>
      <c r="BM12" s="5"/>
      <c r="BN12" s="5" t="s">
        <v>1948</v>
      </c>
      <c r="BO12" s="5" t="s">
        <v>5463</v>
      </c>
      <c r="BP12" s="5" t="s">
        <v>3780</v>
      </c>
      <c r="BQ12" s="5" t="s">
        <v>5464</v>
      </c>
      <c r="BR12" s="5"/>
      <c r="BS12" s="5"/>
      <c r="BU12" s="5">
        <v>16</v>
      </c>
      <c r="BV12" s="5"/>
      <c r="BW12" s="5"/>
      <c r="BX12" s="5"/>
      <c r="BY12" s="5" t="s">
        <v>5465</v>
      </c>
      <c r="BZ12" s="5"/>
      <c r="CA12" s="5"/>
      <c r="CB12" s="5" t="s">
        <v>5453</v>
      </c>
      <c r="CD12" s="5">
        <v>16</v>
      </c>
      <c r="CE12" s="5"/>
      <c r="CF12" s="5"/>
      <c r="CG12" s="5"/>
      <c r="CH12" s="5"/>
      <c r="CI12" s="5"/>
      <c r="CJ12" s="5"/>
      <c r="CK12" s="5"/>
      <c r="CM12" s="5">
        <v>16</v>
      </c>
      <c r="CN12" s="5"/>
      <c r="CO12" s="5"/>
      <c r="CP12" s="5"/>
      <c r="CQ12" s="5" t="s">
        <v>1825</v>
      </c>
      <c r="CR12" s="5"/>
      <c r="CS12" s="5"/>
      <c r="CT12" s="5" t="s">
        <v>5466</v>
      </c>
      <c r="CV12" s="5">
        <v>16</v>
      </c>
      <c r="CW12" s="5"/>
      <c r="CX12" s="5"/>
      <c r="CY12" s="5"/>
      <c r="CZ12" s="5" t="s">
        <v>5467</v>
      </c>
      <c r="DA12" s="5" t="s">
        <v>102</v>
      </c>
      <c r="DB12" s="5" t="s">
        <v>1243</v>
      </c>
      <c r="DC12" s="5"/>
    </row>
    <row r="13" spans="1:107" x14ac:dyDescent="0.35">
      <c r="A13" s="2"/>
      <c r="B13" s="5"/>
      <c r="C13" s="5"/>
      <c r="D13" s="5"/>
      <c r="E13" s="5"/>
      <c r="F13" s="5"/>
      <c r="G13" s="5" t="s">
        <v>5468</v>
      </c>
      <c r="H13" s="5" t="s">
        <v>817</v>
      </c>
      <c r="J13" s="2"/>
      <c r="K13" s="5"/>
      <c r="L13" s="5"/>
      <c r="M13" s="5"/>
      <c r="N13" s="5"/>
      <c r="O13" s="5"/>
      <c r="P13" s="5" t="s">
        <v>5469</v>
      </c>
      <c r="Q13" s="5" t="s">
        <v>5470</v>
      </c>
      <c r="S13" s="2"/>
      <c r="T13" s="5"/>
      <c r="U13" s="5"/>
      <c r="V13" s="5"/>
      <c r="W13" s="5"/>
      <c r="X13" s="5"/>
      <c r="Y13" s="5"/>
      <c r="Z13" s="5"/>
      <c r="AB13" s="2"/>
      <c r="AC13" s="5"/>
      <c r="AD13" s="5"/>
      <c r="AE13" s="5"/>
      <c r="AF13" s="5"/>
      <c r="AG13" s="5"/>
      <c r="AH13" s="5" t="s">
        <v>5471</v>
      </c>
      <c r="AI13" s="5" t="s">
        <v>5472</v>
      </c>
      <c r="AK13" s="2"/>
      <c r="AL13" s="5"/>
      <c r="AM13" s="5"/>
      <c r="AN13" s="5"/>
      <c r="AO13" s="5"/>
      <c r="AP13" s="5"/>
      <c r="AQ13" s="5"/>
      <c r="AR13" s="5"/>
      <c r="AT13" s="5"/>
      <c r="AU13" s="5"/>
      <c r="AV13" s="5"/>
      <c r="AW13" s="5"/>
      <c r="AX13" s="5"/>
      <c r="AY13" s="5"/>
      <c r="AZ13" s="5"/>
      <c r="BA13" s="5" t="s">
        <v>1256</v>
      </c>
      <c r="BC13" s="5"/>
      <c r="BD13" s="5"/>
      <c r="BE13" s="5"/>
      <c r="BF13" s="5"/>
      <c r="BG13" s="5"/>
      <c r="BH13" s="5"/>
      <c r="BI13" s="5"/>
      <c r="BJ13" s="5" t="s">
        <v>5473</v>
      </c>
      <c r="BL13" s="5"/>
      <c r="BM13" s="5"/>
      <c r="BN13" s="5" t="s">
        <v>5408</v>
      </c>
      <c r="BO13" s="5" t="s">
        <v>5474</v>
      </c>
      <c r="BP13" s="5" t="s">
        <v>5200</v>
      </c>
      <c r="BQ13" s="5" t="s">
        <v>5475</v>
      </c>
      <c r="BR13" s="5"/>
      <c r="BS13" s="5"/>
      <c r="BU13" s="5"/>
      <c r="BV13" s="5"/>
      <c r="BW13" s="5"/>
      <c r="BX13" s="5"/>
      <c r="BY13" s="5" t="s">
        <v>5476</v>
      </c>
      <c r="BZ13" s="5"/>
      <c r="CA13" s="5"/>
      <c r="CB13" s="5" t="s">
        <v>962</v>
      </c>
      <c r="CD13" s="5"/>
      <c r="CE13" s="5"/>
      <c r="CF13" s="5"/>
      <c r="CG13" s="5"/>
      <c r="CH13" s="5"/>
      <c r="CI13" s="5"/>
      <c r="CJ13" s="5"/>
      <c r="CK13" s="5"/>
      <c r="CM13" s="5"/>
      <c r="CN13" s="5"/>
      <c r="CO13" s="5"/>
      <c r="CP13" s="5"/>
      <c r="CQ13" s="5" t="s">
        <v>4093</v>
      </c>
      <c r="CR13" s="5"/>
      <c r="CS13" s="5"/>
      <c r="CT13" s="5" t="s">
        <v>4560</v>
      </c>
      <c r="CV13" s="5"/>
      <c r="CW13" s="5"/>
      <c r="CX13" s="5"/>
      <c r="CY13" s="5"/>
      <c r="CZ13" s="5"/>
      <c r="DA13" s="5" t="s">
        <v>5477</v>
      </c>
      <c r="DB13" s="5" t="s">
        <v>5478</v>
      </c>
      <c r="DC13" s="5"/>
    </row>
    <row r="14" spans="1:107" x14ac:dyDescent="0.35">
      <c r="A14" s="3">
        <v>18</v>
      </c>
      <c r="B14" s="4"/>
      <c r="C14" s="4"/>
      <c r="D14" s="4"/>
      <c r="E14" s="4"/>
      <c r="F14" s="4"/>
      <c r="G14" s="4"/>
      <c r="H14" s="4"/>
      <c r="J14" s="3">
        <v>18</v>
      </c>
      <c r="K14" s="4"/>
      <c r="L14" s="4" t="s">
        <v>5479</v>
      </c>
      <c r="M14" s="4" t="s">
        <v>5480</v>
      </c>
      <c r="N14" s="4"/>
      <c r="O14" s="4"/>
      <c r="P14" s="4" t="s">
        <v>102</v>
      </c>
      <c r="Q14" s="4"/>
      <c r="S14" s="3">
        <v>18</v>
      </c>
      <c r="T14" s="4"/>
      <c r="U14" s="4"/>
      <c r="V14" s="4"/>
      <c r="W14" s="4"/>
      <c r="X14" s="4"/>
      <c r="Y14" s="4"/>
      <c r="Z14" s="4"/>
      <c r="AB14" s="3">
        <v>18</v>
      </c>
      <c r="AC14" s="4"/>
      <c r="AD14" s="4"/>
      <c r="AE14" s="4"/>
      <c r="AF14" s="4"/>
      <c r="AG14" s="4"/>
      <c r="AH14" s="4" t="s">
        <v>5481</v>
      </c>
      <c r="AI14" s="4"/>
      <c r="AK14" s="3">
        <v>18</v>
      </c>
      <c r="AL14" s="4"/>
      <c r="AM14" s="4"/>
      <c r="AN14" s="4"/>
      <c r="AO14" s="4"/>
      <c r="AP14" s="4"/>
      <c r="AQ14" s="4"/>
      <c r="AR14" s="4" t="s">
        <v>4105</v>
      </c>
      <c r="AT14" s="4">
        <v>18</v>
      </c>
      <c r="AU14" s="4"/>
      <c r="AV14" s="4"/>
      <c r="AW14" s="4" t="s">
        <v>5480</v>
      </c>
      <c r="AX14" s="4"/>
      <c r="AY14" s="4"/>
      <c r="AZ14" s="4"/>
      <c r="BA14" s="4" t="s">
        <v>5172</v>
      </c>
      <c r="BC14" s="4">
        <v>18</v>
      </c>
      <c r="BD14" s="4"/>
      <c r="BE14" s="4"/>
      <c r="BF14" s="4"/>
      <c r="BG14" s="4"/>
      <c r="BH14" s="4"/>
      <c r="BI14" s="4"/>
      <c r="BJ14" s="4"/>
      <c r="BL14" s="4">
        <v>18</v>
      </c>
      <c r="BM14" s="4"/>
      <c r="BN14" s="4"/>
      <c r="BO14" s="4"/>
      <c r="BP14" s="4" t="s">
        <v>5482</v>
      </c>
      <c r="BQ14" s="4"/>
      <c r="BR14" s="4"/>
      <c r="BS14" s="4"/>
      <c r="BU14" s="4">
        <v>18</v>
      </c>
      <c r="BV14" s="4"/>
      <c r="BW14" s="4"/>
      <c r="BX14" s="4"/>
      <c r="BY14" s="4"/>
      <c r="BZ14" s="4"/>
      <c r="CA14" s="4"/>
      <c r="CB14" s="4" t="s">
        <v>5483</v>
      </c>
      <c r="CD14" s="4">
        <v>18</v>
      </c>
      <c r="CE14" s="4"/>
      <c r="CF14" s="4"/>
      <c r="CG14" s="4"/>
      <c r="CH14" s="4"/>
      <c r="CI14" s="4"/>
      <c r="CJ14" s="4"/>
      <c r="CK14" s="4"/>
      <c r="CM14" s="4">
        <v>18</v>
      </c>
      <c r="CN14" s="4"/>
      <c r="CO14" s="4"/>
      <c r="CP14" s="4"/>
      <c r="CQ14" s="4"/>
      <c r="CR14" s="4"/>
      <c r="CS14" s="4"/>
      <c r="CT14" s="4"/>
      <c r="CV14" s="4">
        <v>18</v>
      </c>
      <c r="CW14" s="4"/>
      <c r="CX14" s="4"/>
      <c r="CY14" s="4"/>
      <c r="CZ14" s="4"/>
      <c r="DA14" s="4" t="s">
        <v>5484</v>
      </c>
      <c r="DB14" s="4" t="s">
        <v>4160</v>
      </c>
      <c r="DC14" s="4"/>
    </row>
    <row r="15" spans="1:107" x14ac:dyDescent="0.35">
      <c r="A15" s="6"/>
      <c r="B15" s="7"/>
      <c r="C15" s="7"/>
      <c r="D15" s="7"/>
      <c r="E15" s="7"/>
      <c r="F15" s="7"/>
      <c r="G15" s="7"/>
      <c r="H15" s="7"/>
      <c r="J15" s="6"/>
      <c r="K15" s="7"/>
      <c r="L15" s="7" t="s">
        <v>5485</v>
      </c>
      <c r="M15" s="7" t="s">
        <v>4196</v>
      </c>
      <c r="N15" s="7"/>
      <c r="O15" s="7"/>
      <c r="P15" s="7"/>
      <c r="Q15" s="7"/>
      <c r="S15" s="6"/>
      <c r="T15" s="7"/>
      <c r="U15" s="7"/>
      <c r="V15" s="7"/>
      <c r="W15" s="7"/>
      <c r="X15" s="7"/>
      <c r="Y15" s="7"/>
      <c r="Z15" s="7"/>
      <c r="AB15" s="6"/>
      <c r="AC15" s="7"/>
      <c r="AD15" s="7"/>
      <c r="AE15" s="7"/>
      <c r="AF15" s="7"/>
      <c r="AG15" s="7"/>
      <c r="AH15" s="7"/>
      <c r="AI15" s="7"/>
      <c r="AK15" s="6"/>
      <c r="AL15" s="7"/>
      <c r="AM15" s="7"/>
      <c r="AN15" s="7"/>
      <c r="AO15" s="7"/>
      <c r="AP15" s="7"/>
      <c r="AQ15" s="7"/>
      <c r="AR15" s="7" t="s">
        <v>2248</v>
      </c>
      <c r="AT15" s="7"/>
      <c r="AU15" s="7"/>
      <c r="AV15" s="7"/>
      <c r="AW15" s="7" t="s">
        <v>4196</v>
      </c>
      <c r="AX15" s="7"/>
      <c r="AY15" s="7"/>
      <c r="AZ15" s="7"/>
      <c r="BA15" s="7" t="s">
        <v>5486</v>
      </c>
      <c r="BC15" s="7"/>
      <c r="BD15" s="7"/>
      <c r="BE15" s="7"/>
      <c r="BF15" s="7"/>
      <c r="BG15" s="7"/>
      <c r="BH15" s="7"/>
      <c r="BI15" s="7"/>
      <c r="BJ15" s="7" t="s">
        <v>1018</v>
      </c>
      <c r="BL15" s="7"/>
      <c r="BM15" s="7"/>
      <c r="BN15" s="7" t="s">
        <v>5487</v>
      </c>
      <c r="BO15" s="7"/>
      <c r="BP15" s="7"/>
      <c r="BQ15" s="7" t="s">
        <v>5488</v>
      </c>
      <c r="BR15" s="7" t="s">
        <v>649</v>
      </c>
      <c r="BS15" s="7" t="s">
        <v>649</v>
      </c>
      <c r="BU15" s="7"/>
      <c r="BV15" s="7"/>
      <c r="BW15" s="7"/>
      <c r="BX15" s="7"/>
      <c r="BY15" s="7" t="s">
        <v>659</v>
      </c>
      <c r="BZ15" s="7"/>
      <c r="CA15" s="7"/>
      <c r="CB15" s="7"/>
      <c r="CD15" s="7"/>
      <c r="CE15" s="7"/>
      <c r="CF15" s="7"/>
      <c r="CG15" s="7"/>
      <c r="CH15" s="7"/>
      <c r="CI15" s="7"/>
      <c r="CJ15" s="7"/>
      <c r="CK15" s="7"/>
      <c r="CM15" s="7"/>
      <c r="CN15" s="7"/>
      <c r="CO15" s="7"/>
      <c r="CP15" s="7"/>
      <c r="CQ15" s="7"/>
      <c r="CR15" s="7"/>
      <c r="CS15" s="7"/>
      <c r="CT15" s="7"/>
      <c r="CV15" s="7"/>
      <c r="CW15" s="7"/>
      <c r="CX15" s="7"/>
      <c r="CY15" s="7"/>
      <c r="CZ15" s="7" t="s">
        <v>5489</v>
      </c>
      <c r="DA15" s="7"/>
      <c r="DB15" s="7"/>
      <c r="DC15" s="7"/>
    </row>
    <row r="16" spans="1:107" x14ac:dyDescent="0.35">
      <c r="A16" s="2">
        <v>20</v>
      </c>
      <c r="B16" s="5"/>
      <c r="C16" s="5"/>
      <c r="D16" s="5"/>
      <c r="E16" s="5"/>
      <c r="F16" s="5" t="s">
        <v>5490</v>
      </c>
      <c r="G16" s="5"/>
      <c r="H16" s="5"/>
      <c r="J16" s="2">
        <v>20</v>
      </c>
      <c r="K16" s="5"/>
      <c r="L16" s="5" t="s">
        <v>4591</v>
      </c>
      <c r="M16" s="5"/>
      <c r="N16" s="5"/>
      <c r="O16" s="5"/>
      <c r="P16" s="5"/>
      <c r="Q16" s="5"/>
      <c r="S16" s="2">
        <v>20</v>
      </c>
      <c r="T16" s="5"/>
      <c r="U16" s="5"/>
      <c r="V16" s="5"/>
      <c r="W16" s="5"/>
      <c r="X16" s="5"/>
      <c r="Y16" s="5"/>
      <c r="Z16" s="5"/>
      <c r="AB16" s="2">
        <v>20</v>
      </c>
      <c r="AC16" s="5"/>
      <c r="AD16" s="5"/>
      <c r="AE16" s="5"/>
      <c r="AF16" s="5"/>
      <c r="AG16" s="5"/>
      <c r="AH16" s="5"/>
      <c r="AI16" s="5"/>
      <c r="AK16" s="2">
        <v>20</v>
      </c>
      <c r="AL16" s="5"/>
      <c r="AM16" s="5"/>
      <c r="AN16" s="5"/>
      <c r="AO16" s="5"/>
      <c r="AP16" s="5"/>
      <c r="AQ16" s="5"/>
      <c r="AR16" s="5"/>
      <c r="AT16" s="5">
        <v>20</v>
      </c>
      <c r="AU16" s="5"/>
      <c r="AV16" s="5"/>
      <c r="AW16" s="5"/>
      <c r="AX16" s="5"/>
      <c r="AY16" s="5"/>
      <c r="AZ16" s="5"/>
      <c r="BA16" s="5"/>
      <c r="BC16" s="5">
        <v>20</v>
      </c>
      <c r="BD16" s="5"/>
      <c r="BE16" s="5"/>
      <c r="BF16" s="5"/>
      <c r="BG16" s="5"/>
      <c r="BH16" s="5"/>
      <c r="BI16" s="5" t="s">
        <v>5491</v>
      </c>
      <c r="BJ16" s="5" t="s">
        <v>5492</v>
      </c>
      <c r="BL16" s="5">
        <v>20</v>
      </c>
      <c r="BM16" s="5" t="s">
        <v>3856</v>
      </c>
      <c r="BN16" s="5"/>
      <c r="BO16" s="5" t="s">
        <v>3615</v>
      </c>
      <c r="BP16" s="5"/>
      <c r="BQ16" s="5"/>
      <c r="BR16" s="5" t="s">
        <v>5493</v>
      </c>
      <c r="BS16" s="5"/>
      <c r="BU16" s="5">
        <v>20</v>
      </c>
      <c r="BV16" s="5"/>
      <c r="BW16" s="5"/>
      <c r="BX16" s="5"/>
      <c r="BY16" s="5" t="s">
        <v>5494</v>
      </c>
      <c r="BZ16" s="5" t="s">
        <v>4238</v>
      </c>
      <c r="CA16" s="5" t="s">
        <v>4204</v>
      </c>
      <c r="CB16" s="5"/>
      <c r="CD16" s="5">
        <v>20</v>
      </c>
      <c r="CE16" s="5"/>
      <c r="CF16" s="5"/>
      <c r="CG16" s="5"/>
      <c r="CH16" s="5"/>
      <c r="CI16" s="5"/>
      <c r="CJ16" s="5"/>
      <c r="CK16" s="5"/>
      <c r="CM16" s="5">
        <v>20</v>
      </c>
      <c r="CN16" s="5"/>
      <c r="CO16" s="5" t="s">
        <v>5495</v>
      </c>
      <c r="CP16" s="5"/>
      <c r="CQ16" s="5"/>
      <c r="CR16" s="5"/>
      <c r="CS16" s="5"/>
      <c r="CT16" s="5"/>
      <c r="CV16" s="5">
        <v>20</v>
      </c>
      <c r="CW16" s="5"/>
      <c r="CX16" s="5"/>
      <c r="CY16" s="5"/>
      <c r="CZ16" s="5"/>
      <c r="DA16" s="5" t="s">
        <v>1942</v>
      </c>
      <c r="DB16" s="5" t="s">
        <v>5496</v>
      </c>
      <c r="DC16" s="5"/>
    </row>
    <row r="17" spans="1:107" x14ac:dyDescent="0.35">
      <c r="A17" s="6"/>
      <c r="B17" s="7"/>
      <c r="C17" s="7"/>
      <c r="D17" s="7"/>
      <c r="E17" s="7"/>
      <c r="F17" s="7" t="s">
        <v>1973</v>
      </c>
      <c r="G17" s="7"/>
      <c r="H17" s="7"/>
      <c r="J17" s="6"/>
      <c r="K17" s="7"/>
      <c r="L17" s="7"/>
      <c r="M17" s="7"/>
      <c r="N17" s="7"/>
      <c r="O17" s="7"/>
      <c r="P17" s="7"/>
      <c r="Q17" s="7"/>
      <c r="S17" s="6"/>
      <c r="T17" s="7"/>
      <c r="U17" s="7"/>
      <c r="V17" s="7"/>
      <c r="W17" s="7"/>
      <c r="X17" s="7"/>
      <c r="Y17" s="7"/>
      <c r="Z17" s="7"/>
      <c r="AB17" s="6"/>
      <c r="AC17" s="7"/>
      <c r="AD17" s="7"/>
      <c r="AE17" s="7"/>
      <c r="AF17" s="7"/>
      <c r="AG17" s="7"/>
      <c r="AH17" s="7"/>
      <c r="AI17" s="7"/>
      <c r="AK17" s="6"/>
      <c r="AL17" s="7"/>
      <c r="AM17" s="7"/>
      <c r="AN17" s="7"/>
      <c r="AO17" s="7"/>
      <c r="AP17" s="7"/>
      <c r="AQ17" s="7"/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/>
      <c r="BG17" s="7"/>
      <c r="BH17" s="7"/>
      <c r="BI17" s="7" t="s">
        <v>5497</v>
      </c>
      <c r="BJ17" s="7"/>
      <c r="BL17" s="7"/>
      <c r="BM17" s="7" t="s">
        <v>5498</v>
      </c>
      <c r="BN17" s="7"/>
      <c r="BO17" s="7"/>
      <c r="BP17" s="7"/>
      <c r="BQ17" s="7"/>
      <c r="BR17" s="7" t="s">
        <v>5499</v>
      </c>
      <c r="BS17" s="7"/>
      <c r="BU17" s="7"/>
      <c r="BV17" s="7"/>
      <c r="BW17" s="7"/>
      <c r="BX17" s="7"/>
      <c r="BY17" s="7" t="s">
        <v>4536</v>
      </c>
      <c r="BZ17" s="7" t="s">
        <v>5500</v>
      </c>
      <c r="CA17" s="7" t="s">
        <v>5500</v>
      </c>
      <c r="CB17" s="7"/>
      <c r="CD17" s="7"/>
      <c r="CE17" s="7"/>
      <c r="CF17" s="7"/>
      <c r="CG17" s="7"/>
      <c r="CH17" s="7"/>
      <c r="CI17" s="7"/>
      <c r="CJ17" s="7"/>
      <c r="CK17" s="7"/>
      <c r="CM17" s="7"/>
      <c r="CN17" s="7"/>
      <c r="CO17" s="7" t="s">
        <v>1825</v>
      </c>
      <c r="CP17" s="7"/>
      <c r="CQ17" s="7"/>
      <c r="CR17" s="7"/>
      <c r="CS17" s="7"/>
      <c r="CT17" s="7"/>
      <c r="CV17" s="7"/>
      <c r="CW17" s="7"/>
      <c r="CX17" s="7"/>
      <c r="CY17" s="7"/>
      <c r="CZ17" s="7"/>
      <c r="DA17" s="7" t="s">
        <v>652</v>
      </c>
      <c r="DB17" s="7" t="s">
        <v>5501</v>
      </c>
      <c r="DC17" s="7"/>
    </row>
    <row r="19" spans="1:107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B20" s="2">
        <v>3</v>
      </c>
      <c r="C20" s="2">
        <v>4</v>
      </c>
      <c r="D20" s="2">
        <v>5</v>
      </c>
      <c r="E20" s="2">
        <v>6</v>
      </c>
      <c r="F20" s="2">
        <v>7</v>
      </c>
      <c r="G20" s="2">
        <v>8</v>
      </c>
      <c r="H20" s="2">
        <v>9</v>
      </c>
      <c r="K20" s="2">
        <f>Q3+1</f>
        <v>7</v>
      </c>
      <c r="L20" s="2">
        <f t="shared" ref="L20:Q20" si="1">K20+1</f>
        <v>8</v>
      </c>
      <c r="M20" s="2">
        <f t="shared" si="1"/>
        <v>9</v>
      </c>
      <c r="N20" s="2">
        <f t="shared" si="1"/>
        <v>10</v>
      </c>
      <c r="O20" s="2">
        <f t="shared" si="1"/>
        <v>11</v>
      </c>
      <c r="P20" s="2">
        <f t="shared" si="1"/>
        <v>12</v>
      </c>
      <c r="Q20" s="2">
        <f t="shared" si="1"/>
        <v>13</v>
      </c>
      <c r="T20" s="2">
        <f>Z3+1</f>
        <v>7</v>
      </c>
      <c r="U20" s="2">
        <f t="shared" ref="U20:Z20" si="2">T20+1</f>
        <v>8</v>
      </c>
      <c r="V20" s="2">
        <f t="shared" si="2"/>
        <v>9</v>
      </c>
      <c r="W20" s="2">
        <f t="shared" si="2"/>
        <v>10</v>
      </c>
      <c r="X20" s="2">
        <f t="shared" si="2"/>
        <v>11</v>
      </c>
      <c r="Y20" s="2">
        <f t="shared" si="2"/>
        <v>12</v>
      </c>
      <c r="Z20" s="2">
        <f t="shared" si="2"/>
        <v>13</v>
      </c>
      <c r="AC20" s="2">
        <f>AI3+1</f>
        <v>4</v>
      </c>
      <c r="AD20" s="2">
        <f t="shared" ref="AD20:AI20" si="3">AC20+1</f>
        <v>5</v>
      </c>
      <c r="AE20" s="2">
        <f t="shared" si="3"/>
        <v>6</v>
      </c>
      <c r="AF20" s="2">
        <f t="shared" si="3"/>
        <v>7</v>
      </c>
      <c r="AG20" s="2">
        <f t="shared" si="3"/>
        <v>8</v>
      </c>
      <c r="AH20" s="2">
        <f t="shared" si="3"/>
        <v>9</v>
      </c>
      <c r="AI20" s="2">
        <f t="shared" si="3"/>
        <v>10</v>
      </c>
      <c r="AL20" s="2">
        <f>AR3+1</f>
        <v>2</v>
      </c>
      <c r="AM20" s="2">
        <f t="shared" ref="AM20:AR20" si="4">AL20+1</f>
        <v>3</v>
      </c>
      <c r="AN20" s="2">
        <f t="shared" si="4"/>
        <v>4</v>
      </c>
      <c r="AO20" s="2">
        <f t="shared" si="4"/>
        <v>5</v>
      </c>
      <c r="AP20" s="2">
        <f t="shared" si="4"/>
        <v>6</v>
      </c>
      <c r="AQ20" s="2">
        <f t="shared" si="4"/>
        <v>7</v>
      </c>
      <c r="AR20" s="2">
        <f t="shared" si="4"/>
        <v>8</v>
      </c>
      <c r="AU20" s="2">
        <f>BA3+1</f>
        <v>6</v>
      </c>
      <c r="AV20" s="2">
        <f t="shared" ref="AV20:BA20" si="5">AU20+1</f>
        <v>7</v>
      </c>
      <c r="AW20" s="2">
        <f t="shared" si="5"/>
        <v>8</v>
      </c>
      <c r="AX20" s="2">
        <f t="shared" si="5"/>
        <v>9</v>
      </c>
      <c r="AY20" s="2">
        <f t="shared" si="5"/>
        <v>10</v>
      </c>
      <c r="AZ20" s="2">
        <f t="shared" si="5"/>
        <v>11</v>
      </c>
      <c r="BA20" s="2">
        <f t="shared" si="5"/>
        <v>12</v>
      </c>
      <c r="BD20" s="2">
        <f>BJ3+1</f>
        <v>4</v>
      </c>
      <c r="BE20" s="2">
        <f t="shared" ref="BE20:BJ20" si="6">BD20+1</f>
        <v>5</v>
      </c>
      <c r="BF20" s="2">
        <f t="shared" si="6"/>
        <v>6</v>
      </c>
      <c r="BG20" s="2">
        <f t="shared" si="6"/>
        <v>7</v>
      </c>
      <c r="BH20" s="2">
        <f t="shared" si="6"/>
        <v>8</v>
      </c>
      <c r="BI20" s="2">
        <f t="shared" si="6"/>
        <v>9</v>
      </c>
      <c r="BJ20" s="2">
        <f t="shared" si="6"/>
        <v>10</v>
      </c>
      <c r="BM20" s="2">
        <f>BS3+1</f>
        <v>8</v>
      </c>
      <c r="BN20" s="2">
        <f t="shared" ref="BN20:BS20" si="7">BM20+1</f>
        <v>9</v>
      </c>
      <c r="BO20" s="2">
        <f t="shared" si="7"/>
        <v>10</v>
      </c>
      <c r="BP20" s="2">
        <f t="shared" si="7"/>
        <v>11</v>
      </c>
      <c r="BQ20" s="2">
        <f t="shared" si="7"/>
        <v>12</v>
      </c>
      <c r="BR20" s="2">
        <f t="shared" si="7"/>
        <v>13</v>
      </c>
      <c r="BS20" s="2">
        <f t="shared" si="7"/>
        <v>14</v>
      </c>
      <c r="BV20" s="2">
        <f>CB3+1</f>
        <v>5</v>
      </c>
      <c r="BW20" s="2">
        <f t="shared" ref="BW20:CB20" si="8">BV20+1</f>
        <v>6</v>
      </c>
      <c r="BX20" s="2">
        <f t="shared" si="8"/>
        <v>7</v>
      </c>
      <c r="BY20" s="2">
        <f t="shared" si="8"/>
        <v>8</v>
      </c>
      <c r="BZ20" s="2">
        <f t="shared" si="8"/>
        <v>9</v>
      </c>
      <c r="CA20" s="2">
        <f t="shared" si="8"/>
        <v>10</v>
      </c>
      <c r="CB20" s="2">
        <f t="shared" si="8"/>
        <v>11</v>
      </c>
      <c r="CE20" s="2">
        <f>CK3+1</f>
        <v>3</v>
      </c>
      <c r="CF20" s="2">
        <f t="shared" ref="CF20:CK20" si="9">CE20+1</f>
        <v>4</v>
      </c>
      <c r="CG20" s="2">
        <f t="shared" si="9"/>
        <v>5</v>
      </c>
      <c r="CH20" s="2">
        <f t="shared" si="9"/>
        <v>6</v>
      </c>
      <c r="CI20" s="2">
        <f t="shared" si="9"/>
        <v>7</v>
      </c>
      <c r="CJ20" s="2">
        <f t="shared" si="9"/>
        <v>8</v>
      </c>
      <c r="CK20" s="2">
        <f t="shared" si="9"/>
        <v>9</v>
      </c>
      <c r="CN20" s="2">
        <f>CT3+1</f>
        <v>7</v>
      </c>
      <c r="CO20" s="2">
        <f t="shared" ref="CO20:CT20" si="10">CN20+1</f>
        <v>8</v>
      </c>
      <c r="CP20" s="2">
        <f t="shared" si="10"/>
        <v>9</v>
      </c>
      <c r="CQ20" s="2">
        <f t="shared" si="10"/>
        <v>10</v>
      </c>
      <c r="CR20" s="2">
        <f t="shared" si="10"/>
        <v>11</v>
      </c>
      <c r="CS20" s="2">
        <f t="shared" si="10"/>
        <v>12</v>
      </c>
      <c r="CT20" s="2">
        <f t="shared" si="10"/>
        <v>13</v>
      </c>
      <c r="CW20" s="2">
        <f>DC3+1</f>
        <v>5</v>
      </c>
      <c r="CX20" s="2">
        <f t="shared" ref="CX20:DC20" si="11">CW20+1</f>
        <v>6</v>
      </c>
      <c r="CY20" s="2">
        <f t="shared" si="11"/>
        <v>7</v>
      </c>
      <c r="CZ20" s="2">
        <f t="shared" si="11"/>
        <v>8</v>
      </c>
      <c r="DA20" s="2">
        <f t="shared" si="11"/>
        <v>9</v>
      </c>
      <c r="DB20" s="2">
        <f t="shared" si="11"/>
        <v>10</v>
      </c>
      <c r="DC20" s="2">
        <f t="shared" si="11"/>
        <v>11</v>
      </c>
    </row>
    <row r="21" spans="1:107" x14ac:dyDescent="0.35">
      <c r="A21" s="3">
        <v>8</v>
      </c>
      <c r="B21" s="4"/>
      <c r="C21" s="4"/>
      <c r="D21" s="4"/>
      <c r="E21" s="4"/>
      <c r="F21" s="4"/>
      <c r="G21" s="4"/>
      <c r="H21" s="4"/>
      <c r="J21" s="3">
        <v>8</v>
      </c>
      <c r="K21" s="4" t="s">
        <v>5502</v>
      </c>
      <c r="L21" s="4"/>
      <c r="M21" s="4"/>
      <c r="N21" s="4"/>
      <c r="O21" s="4"/>
      <c r="P21" s="4"/>
      <c r="Q21" s="4"/>
      <c r="S21" s="3">
        <v>8</v>
      </c>
      <c r="T21" s="4"/>
      <c r="U21" s="4"/>
      <c r="V21" s="4" t="s">
        <v>5503</v>
      </c>
      <c r="W21" s="4"/>
      <c r="X21" s="4"/>
      <c r="Y21" s="4"/>
      <c r="Z21" s="4"/>
      <c r="AB21" s="3">
        <v>8</v>
      </c>
      <c r="AC21" s="4"/>
      <c r="AD21" s="4"/>
      <c r="AE21" s="4"/>
      <c r="AF21" s="4" t="s">
        <v>5504</v>
      </c>
      <c r="AG21" s="4"/>
      <c r="AH21" s="4"/>
      <c r="AI21" s="4"/>
      <c r="AK21" s="3">
        <v>8</v>
      </c>
      <c r="AL21" s="4"/>
      <c r="AM21" s="4"/>
      <c r="AN21" s="4"/>
      <c r="AO21" s="4"/>
      <c r="AP21" s="4"/>
      <c r="AQ21" s="4"/>
      <c r="AR21" s="4"/>
      <c r="AT21" s="4">
        <v>8</v>
      </c>
      <c r="AU21" s="4"/>
      <c r="AV21" s="4"/>
      <c r="AW21" s="4"/>
      <c r="AX21" s="4"/>
      <c r="AY21" s="4"/>
      <c r="AZ21" s="4"/>
      <c r="BA21" s="4"/>
      <c r="BC21" s="4">
        <v>8</v>
      </c>
      <c r="BD21" s="4"/>
      <c r="BE21" s="4"/>
      <c r="BF21" s="4"/>
      <c r="BG21" s="4"/>
      <c r="BH21" s="4"/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 t="s">
        <v>2687</v>
      </c>
      <c r="BX21" s="4"/>
      <c r="BY21" s="4" t="s">
        <v>5505</v>
      </c>
      <c r="BZ21" s="4"/>
      <c r="CA21" s="4"/>
      <c r="CB21" s="4"/>
      <c r="CD21" s="4">
        <v>8</v>
      </c>
      <c r="CE21" s="4" t="s">
        <v>5506</v>
      </c>
      <c r="CF21" s="4"/>
      <c r="CG21" s="4"/>
      <c r="CH21" s="4"/>
      <c r="CI21" s="4"/>
      <c r="CJ21" s="4"/>
      <c r="CK21" s="4"/>
      <c r="CM21" s="4">
        <v>8</v>
      </c>
      <c r="CN21" s="4"/>
      <c r="CO21" s="4"/>
      <c r="CP21" s="4"/>
      <c r="CQ21" s="4"/>
      <c r="CR21" s="4"/>
      <c r="CS21" s="4"/>
      <c r="CT21" s="4"/>
      <c r="CV21" s="4">
        <v>8</v>
      </c>
      <c r="CW21" s="4"/>
      <c r="CX21" s="4" t="s">
        <v>5507</v>
      </c>
      <c r="CY21" s="4"/>
      <c r="CZ21" s="4"/>
      <c r="DA21" s="4"/>
      <c r="DB21" s="4"/>
      <c r="DC21" s="4"/>
    </row>
    <row r="22" spans="1:107" x14ac:dyDescent="0.35">
      <c r="A22" s="2"/>
      <c r="B22" s="5"/>
      <c r="C22" s="5"/>
      <c r="D22" s="5"/>
      <c r="E22" s="5"/>
      <c r="F22" s="5" t="s">
        <v>5508</v>
      </c>
      <c r="G22" s="5"/>
      <c r="H22" s="5"/>
      <c r="J22" s="2"/>
      <c r="K22" s="5"/>
      <c r="L22" s="5"/>
      <c r="M22" s="5" t="s">
        <v>5509</v>
      </c>
      <c r="N22" s="5" t="s">
        <v>5510</v>
      </c>
      <c r="O22" s="5"/>
      <c r="P22" s="5"/>
      <c r="Q22" s="5"/>
      <c r="S22" s="2"/>
      <c r="T22" s="5"/>
      <c r="U22" s="5"/>
      <c r="V22" s="5" t="s">
        <v>5511</v>
      </c>
      <c r="W22" s="5"/>
      <c r="X22" s="5"/>
      <c r="Y22" s="5"/>
      <c r="Z22" s="5"/>
      <c r="AB22" s="2"/>
      <c r="AC22" s="5"/>
      <c r="AD22" s="5"/>
      <c r="AE22" s="5"/>
      <c r="AF22" s="5" t="s">
        <v>5512</v>
      </c>
      <c r="AG22" s="5" t="s">
        <v>5513</v>
      </c>
      <c r="AH22" s="5"/>
      <c r="AI22" s="5"/>
      <c r="AK22" s="2"/>
      <c r="AL22" s="5"/>
      <c r="AM22" s="5"/>
      <c r="AN22" s="5"/>
      <c r="AO22" s="5"/>
      <c r="AP22" s="5"/>
      <c r="AQ22" s="5"/>
      <c r="AR22" s="5"/>
      <c r="AT22" s="5"/>
      <c r="AU22" s="5"/>
      <c r="AV22" s="5" t="s">
        <v>5514</v>
      </c>
      <c r="AW22" s="5"/>
      <c r="AX22" s="5"/>
      <c r="AY22" s="5"/>
      <c r="AZ22" s="5"/>
      <c r="BA22" s="5"/>
      <c r="BC22" s="5"/>
      <c r="BD22" s="5" t="s">
        <v>5405</v>
      </c>
      <c r="BE22" s="5"/>
      <c r="BF22" s="5"/>
      <c r="BG22" s="5"/>
      <c r="BH22" s="5"/>
      <c r="BI22" s="5"/>
      <c r="BJ22" s="5"/>
      <c r="BL22" s="5"/>
      <c r="BM22" s="5" t="s">
        <v>5515</v>
      </c>
      <c r="BN22" s="5"/>
      <c r="BO22" s="5"/>
      <c r="BP22" s="5"/>
      <c r="BQ22" s="5"/>
      <c r="BR22" s="5"/>
      <c r="BS22" s="5"/>
      <c r="BU22" s="5"/>
      <c r="BV22" s="5"/>
      <c r="BW22" s="5" t="s">
        <v>5516</v>
      </c>
      <c r="BX22" s="5"/>
      <c r="BY22" s="5"/>
      <c r="BZ22" s="5"/>
      <c r="CA22" s="5" t="s">
        <v>5517</v>
      </c>
      <c r="CB22" s="5"/>
      <c r="CD22" s="5"/>
      <c r="CE22" s="5" t="s">
        <v>5518</v>
      </c>
      <c r="CF22" s="5"/>
      <c r="CG22" s="5"/>
      <c r="CH22" s="5"/>
      <c r="CI22" s="5"/>
      <c r="CJ22" s="5"/>
      <c r="CK22" s="5"/>
      <c r="CM22" s="5"/>
      <c r="CN22" s="5"/>
      <c r="CO22" s="5"/>
      <c r="CP22" s="5"/>
      <c r="CQ22" s="5"/>
      <c r="CR22" s="5"/>
      <c r="CS22" s="4" t="s">
        <v>5519</v>
      </c>
      <c r="CT22" s="4" t="s">
        <v>5519</v>
      </c>
      <c r="CV22" s="5"/>
      <c r="CW22" s="5" t="s">
        <v>5520</v>
      </c>
      <c r="CX22" s="5" t="s">
        <v>3908</v>
      </c>
      <c r="CY22" s="5"/>
      <c r="CZ22" s="5"/>
      <c r="DA22" s="5"/>
      <c r="DB22" s="5"/>
      <c r="DC22" s="5"/>
    </row>
    <row r="23" spans="1:107" x14ac:dyDescent="0.35">
      <c r="A23" s="3">
        <v>10</v>
      </c>
      <c r="B23" s="4"/>
      <c r="C23" s="4"/>
      <c r="D23" s="4" t="s">
        <v>5521</v>
      </c>
      <c r="E23" s="4"/>
      <c r="F23" s="4" t="s">
        <v>603</v>
      </c>
      <c r="G23" s="4"/>
      <c r="H23" s="4"/>
      <c r="J23" s="3">
        <v>10</v>
      </c>
      <c r="K23" s="4"/>
      <c r="L23" s="4"/>
      <c r="M23" s="4"/>
      <c r="N23" s="4" t="s">
        <v>2248</v>
      </c>
      <c r="O23" s="4" t="s">
        <v>5522</v>
      </c>
      <c r="P23" s="4"/>
      <c r="Q23" s="4"/>
      <c r="S23" s="3">
        <v>10</v>
      </c>
      <c r="T23" s="4" t="s">
        <v>2205</v>
      </c>
      <c r="U23" s="4"/>
      <c r="V23" s="4"/>
      <c r="W23" s="4" t="s">
        <v>5523</v>
      </c>
      <c r="X23" s="4" t="s">
        <v>5524</v>
      </c>
      <c r="Y23" s="4"/>
      <c r="Z23" s="4"/>
      <c r="AB23" s="3">
        <v>10</v>
      </c>
      <c r="AC23" s="4"/>
      <c r="AD23" s="4" t="s">
        <v>5525</v>
      </c>
      <c r="AE23" s="4" t="s">
        <v>5526</v>
      </c>
      <c r="AF23" s="4" t="s">
        <v>5527</v>
      </c>
      <c r="AG23" s="4" t="s">
        <v>5528</v>
      </c>
      <c r="AH23" s="4" t="s">
        <v>5529</v>
      </c>
      <c r="AI23" s="4"/>
      <c r="AK23" s="3">
        <v>10</v>
      </c>
      <c r="AL23" s="4"/>
      <c r="AM23" s="4" t="s">
        <v>5530</v>
      </c>
      <c r="AN23" s="4"/>
      <c r="AO23" s="4"/>
      <c r="AP23" s="4"/>
      <c r="AQ23" s="4"/>
      <c r="AR23" s="4"/>
      <c r="AT23" s="4">
        <v>10</v>
      </c>
      <c r="AU23" s="4" t="s">
        <v>5531</v>
      </c>
      <c r="AV23" s="4" t="s">
        <v>4149</v>
      </c>
      <c r="AW23" s="4"/>
      <c r="AX23" s="4"/>
      <c r="AY23" s="4" t="s">
        <v>5532</v>
      </c>
      <c r="AZ23" s="4"/>
      <c r="BA23" s="4"/>
      <c r="BC23" s="4">
        <v>10</v>
      </c>
      <c r="BD23" s="4"/>
      <c r="BE23" s="4"/>
      <c r="BF23" s="4"/>
      <c r="BG23" s="4" t="s">
        <v>5533</v>
      </c>
      <c r="BH23" s="4" t="s">
        <v>5534</v>
      </c>
      <c r="BI23" s="4"/>
      <c r="BJ23" s="4"/>
      <c r="BL23" s="4">
        <v>10</v>
      </c>
      <c r="BM23" s="4" t="s">
        <v>5535</v>
      </c>
      <c r="BN23" s="4" t="s">
        <v>5536</v>
      </c>
      <c r="BO23" s="4"/>
      <c r="BP23" s="4"/>
      <c r="BQ23" s="4"/>
      <c r="BR23" s="4" t="s">
        <v>1722</v>
      </c>
      <c r="BS23" s="4" t="s">
        <v>5537</v>
      </c>
      <c r="BU23" s="4">
        <v>10</v>
      </c>
      <c r="BV23" s="4"/>
      <c r="BW23" s="4" t="s">
        <v>5416</v>
      </c>
      <c r="BX23" s="4"/>
      <c r="BY23" s="4"/>
      <c r="BZ23" s="4"/>
      <c r="CA23" s="4" t="s">
        <v>5538</v>
      </c>
      <c r="CB23" s="4"/>
      <c r="CD23" s="4">
        <v>10</v>
      </c>
      <c r="CE23" s="4"/>
      <c r="CF23" s="4"/>
      <c r="CG23" s="4"/>
      <c r="CH23" s="4"/>
      <c r="CI23" s="4" t="s">
        <v>1743</v>
      </c>
      <c r="CJ23" s="4"/>
      <c r="CK23" s="4" t="s">
        <v>5539</v>
      </c>
      <c r="CM23" s="4">
        <v>10</v>
      </c>
      <c r="CN23" s="4" t="s">
        <v>4289</v>
      </c>
      <c r="CO23" s="4"/>
      <c r="CP23" s="4"/>
      <c r="CQ23" s="4" t="s">
        <v>5540</v>
      </c>
      <c r="CR23" s="4" t="s">
        <v>5541</v>
      </c>
      <c r="CS23" s="7" t="s">
        <v>5542</v>
      </c>
      <c r="CT23" s="7" t="s">
        <v>5542</v>
      </c>
      <c r="CV23" s="4">
        <v>10</v>
      </c>
      <c r="CW23" s="4"/>
      <c r="CX23" s="4"/>
      <c r="CY23" s="4" t="s">
        <v>5543</v>
      </c>
      <c r="CZ23" s="4" t="s">
        <v>4289</v>
      </c>
      <c r="DA23" s="4"/>
      <c r="DB23" s="4"/>
      <c r="DC23" s="4"/>
    </row>
    <row r="24" spans="1:107" x14ac:dyDescent="0.35">
      <c r="A24" s="6"/>
      <c r="B24" s="7"/>
      <c r="C24" s="7"/>
      <c r="D24" s="7"/>
      <c r="E24" s="7"/>
      <c r="F24" s="7"/>
      <c r="G24" s="7"/>
      <c r="H24" s="7"/>
      <c r="J24" s="6"/>
      <c r="K24" s="7"/>
      <c r="L24" s="7"/>
      <c r="M24" s="7"/>
      <c r="N24" s="7" t="s">
        <v>5544</v>
      </c>
      <c r="O24" s="7" t="s">
        <v>5545</v>
      </c>
      <c r="P24" s="7"/>
      <c r="Q24" s="7"/>
      <c r="S24" s="6"/>
      <c r="T24" s="7" t="s">
        <v>1212</v>
      </c>
      <c r="U24" s="7"/>
      <c r="V24" s="7"/>
      <c r="W24" s="7" t="s">
        <v>5546</v>
      </c>
      <c r="X24" s="7" t="s">
        <v>4956</v>
      </c>
      <c r="Y24" s="7"/>
      <c r="Z24" s="7"/>
      <c r="AB24" s="6"/>
      <c r="AC24" s="7"/>
      <c r="AD24" s="7" t="s">
        <v>5547</v>
      </c>
      <c r="AE24" s="7" t="s">
        <v>5548</v>
      </c>
      <c r="AF24" s="7"/>
      <c r="AG24" s="7"/>
      <c r="AH24" s="7" t="s">
        <v>5549</v>
      </c>
      <c r="AI24" s="7" t="s">
        <v>5550</v>
      </c>
      <c r="AK24" s="6"/>
      <c r="AL24" s="7"/>
      <c r="AM24" s="7" t="s">
        <v>5551</v>
      </c>
      <c r="AN24" s="7" t="s">
        <v>5552</v>
      </c>
      <c r="AO24" s="7"/>
      <c r="AP24" s="7"/>
      <c r="AQ24" s="7"/>
      <c r="AR24" s="7"/>
      <c r="AT24" s="7"/>
      <c r="AU24" s="7" t="s">
        <v>5553</v>
      </c>
      <c r="AV24" s="7"/>
      <c r="AW24" s="7"/>
      <c r="AX24" s="7"/>
      <c r="AY24" s="7" t="s">
        <v>2572</v>
      </c>
      <c r="AZ24" s="7"/>
      <c r="BA24" s="7"/>
      <c r="BC24" s="7"/>
      <c r="BD24" s="7"/>
      <c r="BE24" s="7"/>
      <c r="BF24" s="7"/>
      <c r="BG24" s="7" t="s">
        <v>38</v>
      </c>
      <c r="BH24" s="7" t="s">
        <v>5554</v>
      </c>
      <c r="BI24" s="7"/>
      <c r="BJ24" s="7" t="s">
        <v>5555</v>
      </c>
      <c r="BL24" s="7"/>
      <c r="BM24" s="7"/>
      <c r="BN24" s="7"/>
      <c r="BO24" s="7"/>
      <c r="BP24" s="7"/>
      <c r="BQ24" s="7"/>
      <c r="BR24" s="7"/>
      <c r="BS24" s="7" t="s">
        <v>5556</v>
      </c>
      <c r="BU24" s="7"/>
      <c r="BV24" s="7"/>
      <c r="BW24" s="7"/>
      <c r="BX24" s="7"/>
      <c r="BY24" s="7"/>
      <c r="BZ24" s="7"/>
      <c r="CA24" s="7"/>
      <c r="CB24" s="7" t="s">
        <v>5557</v>
      </c>
      <c r="CD24" s="7"/>
      <c r="CE24" s="7"/>
      <c r="CF24" s="7"/>
      <c r="CG24" s="7"/>
      <c r="CH24" s="7"/>
      <c r="CI24" s="7" t="s">
        <v>5558</v>
      </c>
      <c r="CJ24" s="7"/>
      <c r="CK24" s="7" t="s">
        <v>5559</v>
      </c>
      <c r="CM24" s="7"/>
      <c r="CN24" s="7"/>
      <c r="CO24" s="7"/>
      <c r="CP24" s="7"/>
      <c r="CQ24" s="7" t="s">
        <v>5560</v>
      </c>
      <c r="CR24" s="7" t="s">
        <v>5542</v>
      </c>
      <c r="CS24" s="5" t="s">
        <v>5561</v>
      </c>
      <c r="CT24" s="5" t="s">
        <v>5561</v>
      </c>
      <c r="CV24" s="7"/>
      <c r="CW24" s="7"/>
      <c r="CX24" s="7"/>
      <c r="CY24" s="7"/>
      <c r="CZ24" s="7"/>
      <c r="DA24" s="7" t="s">
        <v>5562</v>
      </c>
      <c r="DB24" s="7"/>
      <c r="DC24" s="7"/>
    </row>
    <row r="25" spans="1:107" x14ac:dyDescent="0.35">
      <c r="A25" s="2">
        <v>12</v>
      </c>
      <c r="B25" s="5" t="s">
        <v>5563</v>
      </c>
      <c r="C25" s="5" t="s">
        <v>5564</v>
      </c>
      <c r="D25" s="5"/>
      <c r="E25" s="5"/>
      <c r="F25" s="5"/>
      <c r="G25" s="5"/>
      <c r="H25" s="5"/>
      <c r="J25" s="2">
        <v>12</v>
      </c>
      <c r="K25" s="5"/>
      <c r="L25" s="5" t="s">
        <v>5564</v>
      </c>
      <c r="M25" s="5"/>
      <c r="N25" s="5" t="s">
        <v>5565</v>
      </c>
      <c r="O25" s="5" t="s">
        <v>5566</v>
      </c>
      <c r="P25" s="5"/>
      <c r="Q25" s="5"/>
      <c r="S25" s="2">
        <v>12</v>
      </c>
      <c r="T25" s="5"/>
      <c r="U25" s="5"/>
      <c r="V25" s="5" t="s">
        <v>5567</v>
      </c>
      <c r="W25" s="5"/>
      <c r="X25" s="5"/>
      <c r="Y25" s="5"/>
      <c r="Z25" s="5"/>
      <c r="AB25" s="2">
        <v>12</v>
      </c>
      <c r="AC25" s="5"/>
      <c r="AD25" s="5" t="s">
        <v>5568</v>
      </c>
      <c r="AE25" s="5"/>
      <c r="AF25" s="5" t="s">
        <v>5569</v>
      </c>
      <c r="AG25" s="5"/>
      <c r="AH25" s="5"/>
      <c r="AI25" s="5" t="s">
        <v>5570</v>
      </c>
      <c r="AK25" s="2">
        <v>12</v>
      </c>
      <c r="AL25" s="5"/>
      <c r="AM25" s="5" t="s">
        <v>5571</v>
      </c>
      <c r="AN25" s="5" t="s">
        <v>5572</v>
      </c>
      <c r="AO25" s="5" t="s">
        <v>425</v>
      </c>
      <c r="AP25" s="5" t="s">
        <v>5573</v>
      </c>
      <c r="AQ25" s="5"/>
      <c r="AR25" s="5"/>
      <c r="AT25" s="5">
        <v>12</v>
      </c>
      <c r="AU25" s="5"/>
      <c r="AV25" s="5" t="s">
        <v>5564</v>
      </c>
      <c r="AW25" s="5"/>
      <c r="AX25" s="5"/>
      <c r="AY25" s="5"/>
      <c r="AZ25" s="5"/>
      <c r="BA25" s="5"/>
      <c r="BC25" s="5">
        <v>12</v>
      </c>
      <c r="BD25" s="5"/>
      <c r="BE25" s="5" t="s">
        <v>5564</v>
      </c>
      <c r="BF25" s="5"/>
      <c r="BG25" s="5" t="s">
        <v>5574</v>
      </c>
      <c r="BH25" s="5"/>
      <c r="BI25" s="5"/>
      <c r="BJ25" s="5" t="s">
        <v>5575</v>
      </c>
      <c r="BL25" s="5">
        <v>12</v>
      </c>
      <c r="BM25" s="5" t="s">
        <v>5437</v>
      </c>
      <c r="BN25" s="5" t="s">
        <v>5576</v>
      </c>
      <c r="BO25" s="5"/>
      <c r="BP25" s="5"/>
      <c r="BQ25" s="5"/>
      <c r="BR25" s="5"/>
      <c r="BS25" s="5"/>
      <c r="BU25" s="5">
        <v>12</v>
      </c>
      <c r="BV25" s="5"/>
      <c r="BW25" s="5"/>
      <c r="BX25" s="5"/>
      <c r="BY25" s="5"/>
      <c r="BZ25" s="5" t="s">
        <v>399</v>
      </c>
      <c r="CA25" s="5"/>
      <c r="CB25" s="5" t="s">
        <v>5577</v>
      </c>
      <c r="CD25" s="5">
        <v>12</v>
      </c>
      <c r="CE25" s="5"/>
      <c r="CF25" s="5" t="s">
        <v>5416</v>
      </c>
      <c r="CG25" s="5"/>
      <c r="CH25" s="5"/>
      <c r="CI25" s="5"/>
      <c r="CJ25" s="5" t="s">
        <v>399</v>
      </c>
      <c r="CK25" s="5" t="s">
        <v>4746</v>
      </c>
      <c r="CM25" s="5">
        <v>12</v>
      </c>
      <c r="CN25" s="5" t="s">
        <v>3981</v>
      </c>
      <c r="CO25" s="5" t="s">
        <v>5578</v>
      </c>
      <c r="CP25" s="5"/>
      <c r="CQ25" s="5"/>
      <c r="CR25" s="5" t="s">
        <v>5561</v>
      </c>
      <c r="CS25" s="5"/>
      <c r="CT25" s="5" t="s">
        <v>5579</v>
      </c>
      <c r="CV25" s="5">
        <v>12</v>
      </c>
      <c r="CW25" s="5" t="s">
        <v>3981</v>
      </c>
      <c r="CX25" s="5" t="s">
        <v>4350</v>
      </c>
      <c r="CY25" s="5"/>
      <c r="CZ25" s="5"/>
      <c r="DA25" s="5" t="s">
        <v>5064</v>
      </c>
      <c r="DB25" s="5"/>
      <c r="DC25" s="5" t="s">
        <v>5580</v>
      </c>
    </row>
    <row r="26" spans="1:107" x14ac:dyDescent="0.35">
      <c r="A26" s="2"/>
      <c r="B26" s="5"/>
      <c r="C26" s="5" t="s">
        <v>5581</v>
      </c>
      <c r="D26" s="5"/>
      <c r="E26" s="5" t="s">
        <v>5582</v>
      </c>
      <c r="F26" s="5"/>
      <c r="G26" s="5"/>
      <c r="H26" s="5"/>
      <c r="J26" s="2"/>
      <c r="K26" s="5"/>
      <c r="L26" s="5" t="s">
        <v>5581</v>
      </c>
      <c r="M26" s="5"/>
      <c r="N26" s="5" t="s">
        <v>5583</v>
      </c>
      <c r="O26" s="5" t="s">
        <v>5584</v>
      </c>
      <c r="P26" s="5"/>
      <c r="Q26" s="5" t="s">
        <v>5585</v>
      </c>
      <c r="S26" s="2"/>
      <c r="T26" s="5"/>
      <c r="U26" s="5"/>
      <c r="V26" s="5" t="s">
        <v>5546</v>
      </c>
      <c r="W26" s="5"/>
      <c r="X26" s="5"/>
      <c r="Y26" s="5"/>
      <c r="Z26" s="5" t="s">
        <v>4390</v>
      </c>
      <c r="AB26" s="2"/>
      <c r="AC26" s="5"/>
      <c r="AD26" s="5" t="s">
        <v>5581</v>
      </c>
      <c r="AE26" s="5"/>
      <c r="AF26" s="5" t="s">
        <v>5586</v>
      </c>
      <c r="AG26" s="5"/>
      <c r="AH26" s="5"/>
      <c r="AI26" s="5" t="s">
        <v>1810</v>
      </c>
      <c r="AK26" s="2"/>
      <c r="AL26" s="5"/>
      <c r="AM26" s="5"/>
      <c r="AN26" s="5"/>
      <c r="AO26" s="5" t="s">
        <v>5587</v>
      </c>
      <c r="AP26" s="5" t="s">
        <v>3621</v>
      </c>
      <c r="AQ26" s="5"/>
      <c r="AR26" s="5"/>
      <c r="AT26" s="5"/>
      <c r="AU26" s="5"/>
      <c r="AV26" s="5" t="s">
        <v>5581</v>
      </c>
      <c r="AW26" s="5" t="s">
        <v>5588</v>
      </c>
      <c r="AX26" s="5"/>
      <c r="AY26" s="5"/>
      <c r="AZ26" s="5"/>
      <c r="BA26" s="5"/>
      <c r="BC26" s="5"/>
      <c r="BD26" s="5"/>
      <c r="BE26" s="5" t="s">
        <v>5581</v>
      </c>
      <c r="BF26" s="5"/>
      <c r="BG26" s="5" t="s">
        <v>5589</v>
      </c>
      <c r="BH26" s="5"/>
      <c r="BI26" s="5" t="s">
        <v>38</v>
      </c>
      <c r="BJ26" s="5" t="s">
        <v>5590</v>
      </c>
      <c r="BL26" s="5"/>
      <c r="BM26" s="5"/>
      <c r="BN26" s="5" t="s">
        <v>4390</v>
      </c>
      <c r="BO26" s="5" t="s">
        <v>4390</v>
      </c>
      <c r="BP26" s="5" t="s">
        <v>4390</v>
      </c>
      <c r="BQ26" s="5"/>
      <c r="BR26" s="5" t="s">
        <v>5591</v>
      </c>
      <c r="BS26" s="5" t="s">
        <v>5592</v>
      </c>
      <c r="BU26" s="5"/>
      <c r="BV26" s="5"/>
      <c r="BW26" s="5"/>
      <c r="BX26" s="5"/>
      <c r="BY26" s="5"/>
      <c r="BZ26" s="5" t="s">
        <v>5593</v>
      </c>
      <c r="CA26" s="5"/>
      <c r="CB26" s="5" t="s">
        <v>1810</v>
      </c>
      <c r="CD26" s="5"/>
      <c r="CE26" s="5"/>
      <c r="CF26" s="5"/>
      <c r="CG26" s="5"/>
      <c r="CH26" s="5"/>
      <c r="CI26" s="5"/>
      <c r="CJ26" s="5"/>
      <c r="CK26" s="5" t="s">
        <v>542</v>
      </c>
      <c r="CM26" s="5"/>
      <c r="CN26" s="5"/>
      <c r="CO26" s="5" t="s">
        <v>5581</v>
      </c>
      <c r="CP26" s="5"/>
      <c r="CQ26" s="5"/>
      <c r="CR26" s="5"/>
      <c r="CS26" s="5"/>
      <c r="CT26" s="5" t="s">
        <v>5594</v>
      </c>
      <c r="CV26" s="5"/>
      <c r="CW26" s="5"/>
      <c r="CX26" s="5" t="s">
        <v>5595</v>
      </c>
      <c r="CY26" s="5" t="s">
        <v>5596</v>
      </c>
      <c r="CZ26" s="5"/>
      <c r="DA26" s="5" t="s">
        <v>5597</v>
      </c>
      <c r="DB26" s="5" t="s">
        <v>5598</v>
      </c>
      <c r="DC26" s="5" t="s">
        <v>5599</v>
      </c>
    </row>
    <row r="27" spans="1:107" x14ac:dyDescent="0.35">
      <c r="A27" s="3">
        <v>14</v>
      </c>
      <c r="B27" s="4" t="s">
        <v>5600</v>
      </c>
      <c r="C27" s="4"/>
      <c r="D27" s="4"/>
      <c r="E27" s="4"/>
      <c r="F27" s="4"/>
      <c r="G27" s="4"/>
      <c r="H27" s="4"/>
      <c r="J27" s="3">
        <v>14</v>
      </c>
      <c r="K27" s="4"/>
      <c r="L27" s="4"/>
      <c r="M27" s="4"/>
      <c r="N27" s="4" t="s">
        <v>5601</v>
      </c>
      <c r="O27" s="4" t="s">
        <v>38</v>
      </c>
      <c r="P27" s="4"/>
      <c r="Q27" s="4" t="s">
        <v>5602</v>
      </c>
      <c r="S27" s="3">
        <v>14</v>
      </c>
      <c r="T27" s="4"/>
      <c r="U27" s="4" t="s">
        <v>5603</v>
      </c>
      <c r="V27" s="4"/>
      <c r="W27" s="4" t="s">
        <v>5534</v>
      </c>
      <c r="X27" s="4"/>
      <c r="Y27" s="4"/>
      <c r="Z27" s="4" t="s">
        <v>5604</v>
      </c>
      <c r="AB27" s="3">
        <v>14</v>
      </c>
      <c r="AC27" s="4"/>
      <c r="AD27" s="4"/>
      <c r="AE27" s="4"/>
      <c r="AF27" s="4"/>
      <c r="AG27" s="4" t="s">
        <v>5605</v>
      </c>
      <c r="AH27" s="4" t="s">
        <v>5606</v>
      </c>
      <c r="AI27" s="4"/>
      <c r="AK27" s="3">
        <v>14</v>
      </c>
      <c r="AL27" s="4"/>
      <c r="AM27" s="4"/>
      <c r="AN27" s="4"/>
      <c r="AO27" s="4" t="s">
        <v>5607</v>
      </c>
      <c r="AP27" s="4"/>
      <c r="AQ27" s="4" t="s">
        <v>5608</v>
      </c>
      <c r="AR27" s="4" t="s">
        <v>5609</v>
      </c>
      <c r="AT27" s="4">
        <v>14</v>
      </c>
      <c r="AU27" s="4" t="s">
        <v>5610</v>
      </c>
      <c r="AV27" s="4"/>
      <c r="AW27" s="4" t="s">
        <v>4243</v>
      </c>
      <c r="AX27" s="4" t="s">
        <v>5611</v>
      </c>
      <c r="AY27" s="4" t="s">
        <v>5612</v>
      </c>
      <c r="AZ27" s="4"/>
      <c r="BA27" s="4"/>
      <c r="BC27" s="4">
        <v>14</v>
      </c>
      <c r="BD27" s="4" t="s">
        <v>5613</v>
      </c>
      <c r="BE27" s="4"/>
      <c r="BF27" s="4"/>
      <c r="BG27" s="4"/>
      <c r="BH27" s="4"/>
      <c r="BI27" s="4" t="s">
        <v>5614</v>
      </c>
      <c r="BJ27" s="4" t="s">
        <v>5615</v>
      </c>
      <c r="BL27" s="4">
        <v>14</v>
      </c>
      <c r="BM27" s="4" t="s">
        <v>5616</v>
      </c>
      <c r="BN27" s="4" t="s">
        <v>3747</v>
      </c>
      <c r="BO27" s="4"/>
      <c r="BP27" s="4"/>
      <c r="BQ27" s="4" t="s">
        <v>5617</v>
      </c>
      <c r="BR27" s="4" t="s">
        <v>5618</v>
      </c>
      <c r="BS27" s="4"/>
      <c r="BU27" s="4">
        <v>14</v>
      </c>
      <c r="BV27" s="4"/>
      <c r="BW27" s="4"/>
      <c r="BX27" s="4" t="s">
        <v>1583</v>
      </c>
      <c r="BY27" s="4" t="s">
        <v>5619</v>
      </c>
      <c r="BZ27" s="4"/>
      <c r="CA27" s="4"/>
      <c r="CB27" s="4" t="s">
        <v>5620</v>
      </c>
      <c r="CD27" s="4">
        <v>14</v>
      </c>
      <c r="CE27" s="4"/>
      <c r="CF27" s="4"/>
      <c r="CG27" s="4" t="s">
        <v>4142</v>
      </c>
      <c r="CH27" s="4" t="s">
        <v>5621</v>
      </c>
      <c r="CI27" s="4"/>
      <c r="CJ27" s="4"/>
      <c r="CK27" s="4" t="s">
        <v>5622</v>
      </c>
      <c r="CM27" s="4">
        <v>14</v>
      </c>
      <c r="CN27" s="4"/>
      <c r="CO27" s="4" t="s">
        <v>5623</v>
      </c>
      <c r="CP27" s="4" t="s">
        <v>5624</v>
      </c>
      <c r="CQ27" s="4" t="s">
        <v>5625</v>
      </c>
      <c r="CR27" s="4"/>
      <c r="CS27" s="4"/>
      <c r="CT27" s="4" t="s">
        <v>5626</v>
      </c>
      <c r="CV27" s="4">
        <v>14</v>
      </c>
      <c r="CW27" s="4" t="s">
        <v>4037</v>
      </c>
      <c r="CX27" s="4" t="s">
        <v>5627</v>
      </c>
      <c r="CY27" s="4"/>
      <c r="CZ27" s="4"/>
      <c r="DA27" s="4" t="s">
        <v>5628</v>
      </c>
      <c r="DB27" s="4" t="s">
        <v>1701</v>
      </c>
      <c r="DC27" s="4"/>
    </row>
    <row r="28" spans="1:107" x14ac:dyDescent="0.35">
      <c r="A28" s="6"/>
      <c r="B28" s="7" t="s">
        <v>5629</v>
      </c>
      <c r="C28" s="7" t="s">
        <v>5630</v>
      </c>
      <c r="D28" s="7" t="s">
        <v>5631</v>
      </c>
      <c r="E28" s="7" t="s">
        <v>5632</v>
      </c>
      <c r="F28" s="7"/>
      <c r="G28" s="7"/>
      <c r="H28" s="7"/>
      <c r="J28" s="6"/>
      <c r="K28" s="7"/>
      <c r="L28" s="7"/>
      <c r="M28" s="7"/>
      <c r="N28" s="7"/>
      <c r="O28" s="7" t="s">
        <v>5633</v>
      </c>
      <c r="P28" s="7"/>
      <c r="Q28" s="7" t="s">
        <v>5634</v>
      </c>
      <c r="S28" s="6"/>
      <c r="T28" s="7" t="s">
        <v>5635</v>
      </c>
      <c r="U28" s="7" t="s">
        <v>5636</v>
      </c>
      <c r="V28" s="7"/>
      <c r="W28" s="7" t="s">
        <v>5637</v>
      </c>
      <c r="X28" s="7"/>
      <c r="Y28" s="7"/>
      <c r="Z28" s="7"/>
      <c r="AB28" s="6"/>
      <c r="AC28" s="7"/>
      <c r="AD28" s="7"/>
      <c r="AE28" s="7"/>
      <c r="AF28" s="7"/>
      <c r="AG28" s="7" t="s">
        <v>5638</v>
      </c>
      <c r="AH28" s="7" t="s">
        <v>5639</v>
      </c>
      <c r="AI28" s="7"/>
      <c r="AK28" s="6"/>
      <c r="AL28" s="7"/>
      <c r="AM28" s="7"/>
      <c r="AN28" s="7"/>
      <c r="AO28" s="7" t="s">
        <v>5640</v>
      </c>
      <c r="AP28" s="7" t="s">
        <v>5641</v>
      </c>
      <c r="AQ28" s="7"/>
      <c r="AR28" s="7" t="s">
        <v>537</v>
      </c>
      <c r="AT28" s="7"/>
      <c r="AU28" s="7" t="s">
        <v>5581</v>
      </c>
      <c r="AV28" s="7"/>
      <c r="AW28" s="7" t="s">
        <v>5642</v>
      </c>
      <c r="AX28" s="7" t="s">
        <v>4447</v>
      </c>
      <c r="AY28" s="7" t="s">
        <v>5643</v>
      </c>
      <c r="AZ28" s="7"/>
      <c r="BA28" s="7" t="s">
        <v>1956</v>
      </c>
      <c r="BC28" s="7"/>
      <c r="BD28" s="7" t="s">
        <v>5644</v>
      </c>
      <c r="BE28" s="7"/>
      <c r="BF28" s="7" t="s">
        <v>38</v>
      </c>
      <c r="BG28" s="7" t="s">
        <v>5645</v>
      </c>
      <c r="BH28" s="7"/>
      <c r="BI28" s="7" t="s">
        <v>5646</v>
      </c>
      <c r="BJ28" s="7"/>
      <c r="BL28" s="7"/>
      <c r="BM28" s="7"/>
      <c r="BN28" s="7"/>
      <c r="BO28" s="7"/>
      <c r="BP28" s="7" t="s">
        <v>5647</v>
      </c>
      <c r="BQ28" s="7"/>
      <c r="BR28" s="7"/>
      <c r="BS28" s="7"/>
      <c r="BU28" s="7"/>
      <c r="BV28" s="7" t="s">
        <v>5648</v>
      </c>
      <c r="BW28" s="7" t="s">
        <v>5649</v>
      </c>
      <c r="BX28" s="7" t="s">
        <v>5650</v>
      </c>
      <c r="BY28" s="7" t="s">
        <v>5651</v>
      </c>
      <c r="BZ28" s="7" t="s">
        <v>4110</v>
      </c>
      <c r="CA28" s="7"/>
      <c r="CB28" s="7" t="s">
        <v>5652</v>
      </c>
      <c r="CD28" s="7"/>
      <c r="CE28" s="7"/>
      <c r="CF28" s="7"/>
      <c r="CG28" s="7" t="s">
        <v>38</v>
      </c>
      <c r="CH28" s="7" t="s">
        <v>5653</v>
      </c>
      <c r="CI28" s="7"/>
      <c r="CJ28" s="7"/>
      <c r="CK28" s="7" t="s">
        <v>537</v>
      </c>
      <c r="CM28" s="7"/>
      <c r="CN28" s="7" t="s">
        <v>5654</v>
      </c>
      <c r="CO28" s="7"/>
      <c r="CP28" s="7"/>
      <c r="CQ28" s="7" t="s">
        <v>5655</v>
      </c>
      <c r="CR28" s="7"/>
      <c r="CS28" s="7"/>
      <c r="CT28" s="7" t="s">
        <v>5656</v>
      </c>
      <c r="CV28" s="7"/>
      <c r="CW28" s="7"/>
      <c r="CX28" s="7" t="s">
        <v>5657</v>
      </c>
      <c r="CY28" s="7"/>
      <c r="CZ28" s="7"/>
      <c r="DA28" s="7" t="s">
        <v>5658</v>
      </c>
      <c r="DB28" s="7" t="s">
        <v>4764</v>
      </c>
      <c r="DC28" s="7"/>
    </row>
    <row r="29" spans="1:107" x14ac:dyDescent="0.35">
      <c r="A29" s="2">
        <v>16</v>
      </c>
      <c r="B29" s="5"/>
      <c r="C29" s="5" t="s">
        <v>4197</v>
      </c>
      <c r="D29" s="5" t="s">
        <v>5659</v>
      </c>
      <c r="E29" s="5" t="s">
        <v>5660</v>
      </c>
      <c r="F29" s="5"/>
      <c r="G29" s="5"/>
      <c r="H29" s="5"/>
      <c r="J29" s="2">
        <v>16</v>
      </c>
      <c r="K29" s="5"/>
      <c r="L29" s="5"/>
      <c r="M29" s="5"/>
      <c r="N29" s="5" t="s">
        <v>5661</v>
      </c>
      <c r="O29" s="5" t="s">
        <v>5662</v>
      </c>
      <c r="P29" s="5"/>
      <c r="Q29" s="5" t="s">
        <v>5663</v>
      </c>
      <c r="S29" s="2">
        <v>16</v>
      </c>
      <c r="T29" s="5" t="s">
        <v>5664</v>
      </c>
      <c r="U29" s="5"/>
      <c r="V29" s="5"/>
      <c r="W29" s="5" t="s">
        <v>4536</v>
      </c>
      <c r="X29" s="5"/>
      <c r="Y29" s="5"/>
      <c r="Z29" s="5" t="s">
        <v>5665</v>
      </c>
      <c r="AB29" s="2">
        <v>16</v>
      </c>
      <c r="AC29" s="5" t="s">
        <v>5666</v>
      </c>
      <c r="AD29" s="5"/>
      <c r="AE29" s="5"/>
      <c r="AF29" s="5"/>
      <c r="AG29" s="5"/>
      <c r="AH29" s="5"/>
      <c r="AI29" s="5" t="s">
        <v>2205</v>
      </c>
      <c r="AK29" s="2">
        <v>16</v>
      </c>
      <c r="AL29" s="5"/>
      <c r="AM29" s="5"/>
      <c r="AN29" s="5" t="s">
        <v>5641</v>
      </c>
      <c r="AO29" s="5" t="s">
        <v>5667</v>
      </c>
      <c r="AP29" s="5" t="s">
        <v>5668</v>
      </c>
      <c r="AQ29" s="5"/>
      <c r="AR29" s="5"/>
      <c r="AT29" s="5">
        <v>16</v>
      </c>
      <c r="AU29" s="5" t="s">
        <v>4039</v>
      </c>
      <c r="AV29" s="5"/>
      <c r="AW29" s="5"/>
      <c r="AX29" s="5"/>
      <c r="AY29" s="5" t="s">
        <v>5669</v>
      </c>
      <c r="AZ29" s="5" t="s">
        <v>5670</v>
      </c>
      <c r="BA29" s="5" t="s">
        <v>5671</v>
      </c>
      <c r="BB29" s="1"/>
      <c r="BC29" s="5">
        <v>16</v>
      </c>
      <c r="BD29" s="5"/>
      <c r="BE29" s="5"/>
      <c r="BF29" s="5"/>
      <c r="BG29" s="5" t="s">
        <v>5672</v>
      </c>
      <c r="BH29" s="5"/>
      <c r="BI29" s="5" t="s">
        <v>102</v>
      </c>
      <c r="BJ29" s="5"/>
      <c r="BL29" s="5">
        <v>16</v>
      </c>
      <c r="BM29" s="5"/>
      <c r="BN29" s="5" t="s">
        <v>5673</v>
      </c>
      <c r="BO29" s="5" t="s">
        <v>166</v>
      </c>
      <c r="BP29" s="5" t="s">
        <v>869</v>
      </c>
      <c r="BQ29" s="5"/>
      <c r="BR29" s="5" t="s">
        <v>1722</v>
      </c>
      <c r="BS29" s="5" t="s">
        <v>5674</v>
      </c>
      <c r="BU29" s="5">
        <v>16</v>
      </c>
      <c r="BV29" s="5" t="s">
        <v>38</v>
      </c>
      <c r="BW29" s="5" t="s">
        <v>5675</v>
      </c>
      <c r="BX29" s="5"/>
      <c r="BY29" s="5" t="s">
        <v>5676</v>
      </c>
      <c r="BZ29" s="5" t="s">
        <v>2208</v>
      </c>
      <c r="CA29" s="5"/>
      <c r="CB29" s="5"/>
      <c r="CD29" s="5">
        <v>16</v>
      </c>
      <c r="CE29" s="5"/>
      <c r="CF29" s="5"/>
      <c r="CG29" s="5"/>
      <c r="CH29" s="5"/>
      <c r="CI29" s="5" t="s">
        <v>508</v>
      </c>
      <c r="CJ29" s="5"/>
      <c r="CK29" s="5" t="s">
        <v>5677</v>
      </c>
      <c r="CM29" s="5">
        <v>16</v>
      </c>
      <c r="CN29" s="5"/>
      <c r="CO29" s="5"/>
      <c r="CP29" s="5"/>
      <c r="CQ29" s="5"/>
      <c r="CR29" s="5"/>
      <c r="CS29" s="5"/>
      <c r="CT29" s="5" t="s">
        <v>4197</v>
      </c>
      <c r="CV29" s="5">
        <v>16</v>
      </c>
      <c r="CW29" s="5"/>
      <c r="CX29" s="5"/>
      <c r="CY29" s="5"/>
      <c r="CZ29" s="5"/>
      <c r="DA29" s="5" t="s">
        <v>5678</v>
      </c>
      <c r="DB29" s="5" t="s">
        <v>5679</v>
      </c>
      <c r="DC29" s="5" t="s">
        <v>1833</v>
      </c>
    </row>
    <row r="30" spans="1:107" x14ac:dyDescent="0.35">
      <c r="A30" s="2"/>
      <c r="B30" s="5"/>
      <c r="C30" s="5"/>
      <c r="D30" s="5"/>
      <c r="E30" s="5" t="s">
        <v>5680</v>
      </c>
      <c r="F30" s="5"/>
      <c r="G30" s="5"/>
      <c r="H30" s="5"/>
      <c r="J30" s="2"/>
      <c r="K30" s="5"/>
      <c r="L30" s="5"/>
      <c r="M30" s="5"/>
      <c r="N30" s="5"/>
      <c r="O30" s="5"/>
      <c r="P30" s="5"/>
      <c r="Q30" s="5" t="s">
        <v>5635</v>
      </c>
      <c r="S30" s="2"/>
      <c r="T30" s="5"/>
      <c r="U30" s="5" t="s">
        <v>5681</v>
      </c>
      <c r="V30" s="5"/>
      <c r="W30" s="5" t="s">
        <v>5682</v>
      </c>
      <c r="X30" s="5"/>
      <c r="Y30" s="5"/>
      <c r="Z30" s="5" t="s">
        <v>5683</v>
      </c>
      <c r="AB30" s="2"/>
      <c r="AC30" s="5" t="s">
        <v>5547</v>
      </c>
      <c r="AD30" s="5"/>
      <c r="AE30" s="5" t="s">
        <v>5684</v>
      </c>
      <c r="AF30" s="5"/>
      <c r="AG30" s="5"/>
      <c r="AH30" s="5"/>
      <c r="AI30" s="5" t="s">
        <v>5685</v>
      </c>
      <c r="AK30" s="2"/>
      <c r="AL30" s="5"/>
      <c r="AM30" s="5"/>
      <c r="AN30" s="5" t="s">
        <v>5668</v>
      </c>
      <c r="AO30" s="5"/>
      <c r="AP30" s="5" t="s">
        <v>5686</v>
      </c>
      <c r="AQ30" s="5" t="s">
        <v>5687</v>
      </c>
      <c r="AR30" s="5"/>
      <c r="AT30" s="5"/>
      <c r="AU30" s="5" t="s">
        <v>4042</v>
      </c>
      <c r="AV30" s="5"/>
      <c r="AW30" s="5"/>
      <c r="AX30" s="5"/>
      <c r="AY30" s="5" t="s">
        <v>5688</v>
      </c>
      <c r="AZ30" s="5" t="s">
        <v>2032</v>
      </c>
      <c r="BA30" s="5" t="s">
        <v>5689</v>
      </c>
      <c r="BC30" s="5"/>
      <c r="BD30" s="5"/>
      <c r="BE30" s="5"/>
      <c r="BF30" s="5"/>
      <c r="BG30" s="5" t="s">
        <v>5690</v>
      </c>
      <c r="BH30" s="5"/>
      <c r="BI30" s="5"/>
      <c r="BJ30" s="5"/>
      <c r="BL30" s="5"/>
      <c r="BM30" s="5"/>
      <c r="BN30" s="5"/>
      <c r="BO30" s="5" t="s">
        <v>5691</v>
      </c>
      <c r="BP30" s="5" t="s">
        <v>5692</v>
      </c>
      <c r="BQ30" s="5"/>
      <c r="BR30" s="5"/>
      <c r="BS30" s="5" t="s">
        <v>5693</v>
      </c>
      <c r="BU30" s="5"/>
      <c r="BV30" s="5"/>
      <c r="BW30" s="5"/>
      <c r="BX30" s="5"/>
      <c r="BY30" s="5" t="s">
        <v>5694</v>
      </c>
      <c r="BZ30" s="5"/>
      <c r="CA30" s="5"/>
      <c r="CB30" s="5"/>
      <c r="CD30" s="5"/>
      <c r="CE30" s="5"/>
      <c r="CF30" s="5"/>
      <c r="CG30" s="5"/>
      <c r="CH30" s="5"/>
      <c r="CI30" s="5" t="s">
        <v>5695</v>
      </c>
      <c r="CJ30" s="5"/>
      <c r="CK30" s="5"/>
      <c r="CM30" s="5"/>
      <c r="CN30" s="5" t="s">
        <v>5696</v>
      </c>
      <c r="CO30" s="5" t="s">
        <v>5697</v>
      </c>
      <c r="CP30" s="5"/>
      <c r="CQ30" s="5"/>
      <c r="CR30" s="5"/>
      <c r="CS30" s="5"/>
      <c r="CT30" s="5" t="s">
        <v>5698</v>
      </c>
      <c r="CV30" s="5"/>
      <c r="CW30" s="5"/>
      <c r="CX30" s="5"/>
      <c r="CY30" s="5"/>
      <c r="CZ30" s="5"/>
      <c r="DA30" s="5"/>
      <c r="DB30" s="5" t="s">
        <v>652</v>
      </c>
      <c r="DC30" s="5" t="s">
        <v>1235</v>
      </c>
    </row>
    <row r="31" spans="1:107" x14ac:dyDescent="0.35">
      <c r="A31" s="3">
        <v>18</v>
      </c>
      <c r="B31" s="4"/>
      <c r="C31" s="4" t="s">
        <v>5699</v>
      </c>
      <c r="D31" s="4" t="s">
        <v>5480</v>
      </c>
      <c r="E31" s="4" t="s">
        <v>5700</v>
      </c>
      <c r="F31" s="4"/>
      <c r="G31" s="4"/>
      <c r="H31" s="4"/>
      <c r="J31" s="3">
        <v>18</v>
      </c>
      <c r="K31" s="4" t="s">
        <v>5701</v>
      </c>
      <c r="L31" s="4"/>
      <c r="M31" s="4" t="s">
        <v>5480</v>
      </c>
      <c r="N31" s="4" t="s">
        <v>5702</v>
      </c>
      <c r="O31" s="4" t="s">
        <v>5703</v>
      </c>
      <c r="P31" s="4"/>
      <c r="Q31" s="4"/>
      <c r="S31" s="3">
        <v>18</v>
      </c>
      <c r="T31" s="4"/>
      <c r="U31" s="4"/>
      <c r="V31" s="4"/>
      <c r="W31" s="4" t="s">
        <v>177</v>
      </c>
      <c r="X31" s="4"/>
      <c r="Y31" s="4" t="s">
        <v>5704</v>
      </c>
      <c r="Z31" s="4" t="s">
        <v>5705</v>
      </c>
      <c r="AB31" s="3">
        <v>18</v>
      </c>
      <c r="AC31" s="4" t="s">
        <v>5701</v>
      </c>
      <c r="AD31" s="4"/>
      <c r="AE31" s="4" t="s">
        <v>1256</v>
      </c>
      <c r="AF31" s="4"/>
      <c r="AG31" s="4"/>
      <c r="AH31" s="4"/>
      <c r="AI31" s="4" t="s">
        <v>5706</v>
      </c>
      <c r="AK31" s="3">
        <v>18</v>
      </c>
      <c r="AL31" s="4"/>
      <c r="AM31" s="4"/>
      <c r="AN31" s="4"/>
      <c r="AO31" s="4"/>
      <c r="AP31" s="4" t="s">
        <v>5707</v>
      </c>
      <c r="AQ31" s="4" t="s">
        <v>5451</v>
      </c>
      <c r="AR31" s="4"/>
      <c r="AT31" s="4">
        <v>18</v>
      </c>
      <c r="AU31" s="4"/>
      <c r="AV31" s="4"/>
      <c r="AW31" s="4"/>
      <c r="AX31" s="4" t="s">
        <v>5708</v>
      </c>
      <c r="AY31" s="4"/>
      <c r="AZ31" s="4"/>
      <c r="BA31" s="4" t="s">
        <v>5709</v>
      </c>
      <c r="BC31" s="4">
        <v>18</v>
      </c>
      <c r="BD31" s="4"/>
      <c r="BE31" s="4"/>
      <c r="BF31" s="4"/>
      <c r="BG31" s="4"/>
      <c r="BH31" s="4"/>
      <c r="BI31" s="4" t="s">
        <v>5710</v>
      </c>
      <c r="BJ31" s="4"/>
      <c r="BL31" s="4">
        <v>18</v>
      </c>
      <c r="BM31" s="4"/>
      <c r="BN31" s="4"/>
      <c r="BO31" s="4"/>
      <c r="BP31" s="4"/>
      <c r="BQ31" s="4" t="s">
        <v>5711</v>
      </c>
      <c r="BR31" s="4"/>
      <c r="BS31" s="4"/>
      <c r="BU31" s="4">
        <v>18</v>
      </c>
      <c r="BV31" s="4"/>
      <c r="BW31" s="4" t="s">
        <v>623</v>
      </c>
      <c r="BX31" s="4"/>
      <c r="BY31" s="4" t="s">
        <v>5712</v>
      </c>
      <c r="BZ31" s="4"/>
      <c r="CA31" s="4"/>
      <c r="CB31" s="4"/>
      <c r="CD31" s="4">
        <v>18</v>
      </c>
      <c r="CE31" s="4"/>
      <c r="CF31" s="4"/>
      <c r="CG31" s="4" t="s">
        <v>5480</v>
      </c>
      <c r="CH31" s="4"/>
      <c r="CI31" s="4" t="s">
        <v>1951</v>
      </c>
      <c r="CJ31" s="4"/>
      <c r="CK31" s="4"/>
      <c r="CM31" s="4">
        <v>18</v>
      </c>
      <c r="CN31" s="4" t="s">
        <v>5713</v>
      </c>
      <c r="CO31" s="4" t="s">
        <v>1825</v>
      </c>
      <c r="CP31" s="4" t="s">
        <v>4169</v>
      </c>
      <c r="CQ31" s="4" t="s">
        <v>5714</v>
      </c>
      <c r="CR31" s="4"/>
      <c r="CS31" s="4" t="s">
        <v>5715</v>
      </c>
      <c r="CT31" s="4"/>
      <c r="CV31" s="4">
        <v>18</v>
      </c>
      <c r="CW31" s="4" t="s">
        <v>5716</v>
      </c>
      <c r="CX31" s="4"/>
      <c r="CY31" s="4" t="s">
        <v>4169</v>
      </c>
      <c r="CZ31" s="4" t="s">
        <v>5717</v>
      </c>
      <c r="DA31" s="4"/>
      <c r="DB31" s="4"/>
      <c r="DC31" s="4"/>
    </row>
    <row r="32" spans="1:107" x14ac:dyDescent="0.35">
      <c r="A32" s="6"/>
      <c r="B32" s="7"/>
      <c r="C32" s="7" t="s">
        <v>2267</v>
      </c>
      <c r="D32" s="7" t="s">
        <v>4196</v>
      </c>
      <c r="E32" s="7"/>
      <c r="F32" s="7"/>
      <c r="G32" s="7"/>
      <c r="H32" s="7"/>
      <c r="J32" s="6"/>
      <c r="K32" s="7" t="s">
        <v>5718</v>
      </c>
      <c r="L32" s="7"/>
      <c r="M32" s="7" t="s">
        <v>4196</v>
      </c>
      <c r="N32" s="7" t="s">
        <v>5719</v>
      </c>
      <c r="O32" s="7" t="s">
        <v>5720</v>
      </c>
      <c r="P32" s="7"/>
      <c r="Q32" s="7"/>
      <c r="S32" s="6"/>
      <c r="T32" s="7"/>
      <c r="U32" s="7"/>
      <c r="V32" s="7"/>
      <c r="W32" s="7"/>
      <c r="X32" s="7"/>
      <c r="Y32" s="7" t="s">
        <v>5721</v>
      </c>
      <c r="Z32" s="7" t="s">
        <v>2736</v>
      </c>
      <c r="AB32" s="6"/>
      <c r="AC32" s="7" t="s">
        <v>5722</v>
      </c>
      <c r="AD32" s="7"/>
      <c r="AE32" s="7" t="s">
        <v>4458</v>
      </c>
      <c r="AF32" s="7" t="s">
        <v>5723</v>
      </c>
      <c r="AG32" s="7"/>
      <c r="AH32" s="7"/>
      <c r="AI32" s="7"/>
      <c r="AK32" s="6"/>
      <c r="AL32" s="7"/>
      <c r="AM32" s="7"/>
      <c r="AN32" s="7"/>
      <c r="AO32" s="7"/>
      <c r="AP32" s="7"/>
      <c r="AQ32" s="7" t="s">
        <v>1833</v>
      </c>
      <c r="AR32" s="7"/>
      <c r="AT32" s="7"/>
      <c r="AU32" s="7"/>
      <c r="AV32" s="7"/>
      <c r="AW32" s="7"/>
      <c r="AX32" s="7" t="s">
        <v>5724</v>
      </c>
      <c r="AY32" s="7"/>
      <c r="AZ32" s="7"/>
      <c r="BA32" s="7"/>
      <c r="BC32" s="7"/>
      <c r="BD32" s="7"/>
      <c r="BE32" s="7"/>
      <c r="BF32" s="7"/>
      <c r="BG32" s="7" t="s">
        <v>5725</v>
      </c>
      <c r="BH32" s="7" t="s">
        <v>5726</v>
      </c>
      <c r="BI32" s="7" t="s">
        <v>500</v>
      </c>
      <c r="BJ32" s="7"/>
      <c r="BL32" s="7"/>
      <c r="BM32" s="7" t="s">
        <v>1965</v>
      </c>
      <c r="BN32" s="7"/>
      <c r="BO32" s="7" t="s">
        <v>1018</v>
      </c>
      <c r="BP32" s="7" t="s">
        <v>1018</v>
      </c>
      <c r="BQ32" s="7"/>
      <c r="BR32" s="7"/>
      <c r="BS32" s="7"/>
      <c r="BU32" s="7"/>
      <c r="BV32" s="7"/>
      <c r="BW32" s="7" t="s">
        <v>5727</v>
      </c>
      <c r="BX32" s="7"/>
      <c r="BY32" s="7"/>
      <c r="BZ32" s="7"/>
      <c r="CA32" s="7"/>
      <c r="CB32" s="7"/>
      <c r="CD32" s="7"/>
      <c r="CE32" s="7"/>
      <c r="CF32" s="7"/>
      <c r="CG32" s="7" t="s">
        <v>4196</v>
      </c>
      <c r="CH32" s="7"/>
      <c r="CI32" s="7" t="s">
        <v>652</v>
      </c>
      <c r="CJ32" s="7" t="s">
        <v>1018</v>
      </c>
      <c r="CK32" s="7"/>
      <c r="CM32" s="7"/>
      <c r="CN32" s="7"/>
      <c r="CO32" s="7" t="s">
        <v>5728</v>
      </c>
      <c r="CP32" s="7" t="s">
        <v>4196</v>
      </c>
      <c r="CQ32" s="7" t="s">
        <v>5729</v>
      </c>
      <c r="CR32" s="7"/>
      <c r="CS32" s="7" t="s">
        <v>5730</v>
      </c>
      <c r="CT32" s="7" t="s">
        <v>1018</v>
      </c>
      <c r="CV32" s="7"/>
      <c r="CW32" s="7" t="s">
        <v>5731</v>
      </c>
      <c r="CX32" s="7"/>
      <c r="CY32" s="7" t="s">
        <v>4196</v>
      </c>
      <c r="CZ32" s="7" t="s">
        <v>5732</v>
      </c>
      <c r="DA32" s="7"/>
      <c r="DB32" s="7"/>
      <c r="DC32" s="7"/>
    </row>
    <row r="33" spans="1:107" x14ac:dyDescent="0.35">
      <c r="A33" s="2">
        <v>20</v>
      </c>
      <c r="B33" s="5"/>
      <c r="C33" s="5" t="s">
        <v>1018</v>
      </c>
      <c r="D33" s="5"/>
      <c r="E33" s="5"/>
      <c r="F33" s="5"/>
      <c r="G33" s="5"/>
      <c r="H33" s="5"/>
      <c r="J33" s="2">
        <v>20</v>
      </c>
      <c r="K33" s="5"/>
      <c r="L33" s="5" t="s">
        <v>5733</v>
      </c>
      <c r="M33" s="5"/>
      <c r="N33" s="5"/>
      <c r="O33" s="5" t="s">
        <v>1018</v>
      </c>
      <c r="P33" s="5" t="s">
        <v>5734</v>
      </c>
      <c r="Q33" s="5"/>
      <c r="S33" s="2">
        <v>20</v>
      </c>
      <c r="T33" s="5"/>
      <c r="U33" s="5"/>
      <c r="V33" s="5"/>
      <c r="W33" s="5"/>
      <c r="X33" s="5"/>
      <c r="Y33" s="5" t="s">
        <v>1018</v>
      </c>
      <c r="Z33" s="5" t="s">
        <v>1018</v>
      </c>
      <c r="AB33" s="2">
        <v>20</v>
      </c>
      <c r="AC33" s="5"/>
      <c r="AD33" s="5"/>
      <c r="AE33" s="5" t="s">
        <v>5735</v>
      </c>
      <c r="AF33" s="5" t="s">
        <v>5736</v>
      </c>
      <c r="AG33" s="5" t="s">
        <v>5737</v>
      </c>
      <c r="AH33" s="5"/>
      <c r="AI33" s="5"/>
      <c r="AK33" s="2">
        <v>20</v>
      </c>
      <c r="AL33" s="5"/>
      <c r="AM33" s="5"/>
      <c r="AN33" s="5"/>
      <c r="AO33" s="5"/>
      <c r="AP33" s="5"/>
      <c r="AQ33" s="5" t="s">
        <v>5451</v>
      </c>
      <c r="AR33" s="5"/>
      <c r="AT33" s="5">
        <v>20</v>
      </c>
      <c r="AU33" s="5"/>
      <c r="AV33" s="5"/>
      <c r="AW33" s="5"/>
      <c r="AX33" s="5" t="s">
        <v>5738</v>
      </c>
      <c r="AY33" s="5"/>
      <c r="AZ33" s="5"/>
      <c r="BA33" s="5"/>
      <c r="BC33" s="5">
        <v>20</v>
      </c>
      <c r="BD33" s="5" t="s">
        <v>5733</v>
      </c>
      <c r="BE33" s="5"/>
      <c r="BF33" s="5"/>
      <c r="BG33" s="5" t="s">
        <v>5739</v>
      </c>
      <c r="BH33" s="5" t="s">
        <v>5740</v>
      </c>
      <c r="BI33" s="5"/>
      <c r="BJ33" s="5" t="s">
        <v>5741</v>
      </c>
      <c r="BL33" s="5">
        <v>20</v>
      </c>
      <c r="BM33" s="5" t="s">
        <v>2394</v>
      </c>
      <c r="BN33" s="5" t="s">
        <v>648</v>
      </c>
      <c r="BO33" s="5"/>
      <c r="BP33" s="5" t="s">
        <v>5742</v>
      </c>
      <c r="BQ33" s="5" t="s">
        <v>5743</v>
      </c>
      <c r="BR33" s="5" t="s">
        <v>5743</v>
      </c>
      <c r="BS33" s="5"/>
      <c r="BU33" s="5">
        <v>20</v>
      </c>
      <c r="BV33" s="5"/>
      <c r="BW33" s="5"/>
      <c r="BX33" s="5"/>
      <c r="BY33" s="5"/>
      <c r="BZ33" s="5"/>
      <c r="CA33" s="5"/>
      <c r="CB33" s="5" t="s">
        <v>3324</v>
      </c>
      <c r="CD33" s="5">
        <v>20</v>
      </c>
      <c r="CE33" s="5"/>
      <c r="CF33" s="5"/>
      <c r="CG33" s="5"/>
      <c r="CH33" s="5"/>
      <c r="CI33" s="5"/>
      <c r="CJ33" s="5" t="s">
        <v>5744</v>
      </c>
      <c r="CK33" s="5"/>
      <c r="CM33" s="5">
        <v>20</v>
      </c>
      <c r="CN33" s="5"/>
      <c r="CO33" s="5"/>
      <c r="CP33" s="5"/>
      <c r="CQ33" s="5"/>
      <c r="CR33" s="5"/>
      <c r="CS33" s="5"/>
      <c r="CT33" s="5" t="s">
        <v>1196</v>
      </c>
      <c r="CV33" s="5">
        <v>20</v>
      </c>
      <c r="CW33" s="5" t="s">
        <v>1076</v>
      </c>
      <c r="CX33" s="5" t="s">
        <v>5745</v>
      </c>
      <c r="CY33" s="5"/>
      <c r="CZ33" s="5" t="s">
        <v>5746</v>
      </c>
      <c r="DA33" s="5" t="s">
        <v>5747</v>
      </c>
      <c r="DB33" s="5" t="s">
        <v>1018</v>
      </c>
      <c r="DC33" s="5"/>
    </row>
    <row r="34" spans="1:107" x14ac:dyDescent="0.35">
      <c r="A34" s="6"/>
      <c r="B34" s="7"/>
      <c r="C34" s="7" t="s">
        <v>5748</v>
      </c>
      <c r="D34" s="7"/>
      <c r="E34" s="7"/>
      <c r="F34" s="7"/>
      <c r="G34" s="7"/>
      <c r="H34" s="7"/>
      <c r="J34" s="6"/>
      <c r="K34" s="7"/>
      <c r="L34" s="7" t="s">
        <v>652</v>
      </c>
      <c r="M34" s="7"/>
      <c r="N34" s="7"/>
      <c r="O34" s="7" t="s">
        <v>5749</v>
      </c>
      <c r="P34" s="7" t="s">
        <v>5750</v>
      </c>
      <c r="Q34" s="7"/>
      <c r="S34" s="6"/>
      <c r="T34" s="7"/>
      <c r="U34" s="7"/>
      <c r="V34" s="7"/>
      <c r="W34" s="7"/>
      <c r="X34" s="7"/>
      <c r="Y34" s="7" t="s">
        <v>5751</v>
      </c>
      <c r="Z34" s="7" t="s">
        <v>5752</v>
      </c>
      <c r="AB34" s="6"/>
      <c r="AC34" s="7"/>
      <c r="AD34" s="7"/>
      <c r="AE34" s="7"/>
      <c r="AF34" s="7" t="s">
        <v>5753</v>
      </c>
      <c r="AG34" s="7" t="s">
        <v>5754</v>
      </c>
      <c r="AH34" s="7"/>
      <c r="AI34" s="7"/>
      <c r="AK34" s="6"/>
      <c r="AL34" s="7"/>
      <c r="AM34" s="7"/>
      <c r="AN34" s="7"/>
      <c r="AO34" s="7"/>
      <c r="AP34" s="7"/>
      <c r="AQ34" s="7"/>
      <c r="AR34" s="7"/>
      <c r="AT34" s="7"/>
      <c r="AU34" s="7"/>
      <c r="AV34" s="7"/>
      <c r="AW34" s="7"/>
      <c r="AX34" s="7" t="s">
        <v>5755</v>
      </c>
      <c r="AY34" s="7"/>
      <c r="AZ34" s="7"/>
      <c r="BA34" s="7"/>
      <c r="BC34" s="7"/>
      <c r="BD34" s="7" t="s">
        <v>652</v>
      </c>
      <c r="BE34" s="7"/>
      <c r="BF34" s="7"/>
      <c r="BG34" s="7" t="s">
        <v>102</v>
      </c>
      <c r="BH34" s="7" t="s">
        <v>5756</v>
      </c>
      <c r="BI34" s="7"/>
      <c r="BJ34" s="7" t="s">
        <v>185</v>
      </c>
      <c r="BL34" s="7"/>
      <c r="BM34" s="7"/>
      <c r="BN34" s="7"/>
      <c r="BO34" s="7"/>
      <c r="BP34" s="7"/>
      <c r="BQ34" s="7" t="s">
        <v>5757</v>
      </c>
      <c r="BR34" s="7" t="s">
        <v>5758</v>
      </c>
      <c r="BS34" s="7"/>
      <c r="BU34" s="7"/>
      <c r="BV34" s="7"/>
      <c r="BW34" s="7"/>
      <c r="BX34" s="7"/>
      <c r="BY34" s="7"/>
      <c r="BZ34" s="7"/>
      <c r="CA34" s="7"/>
      <c r="CB34" s="7" t="s">
        <v>5759</v>
      </c>
      <c r="CD34" s="7"/>
      <c r="CE34" s="7"/>
      <c r="CF34" s="7"/>
      <c r="CG34" s="7"/>
      <c r="CH34" s="7"/>
      <c r="CI34" s="7"/>
      <c r="CJ34" s="7"/>
      <c r="CK34" s="7"/>
      <c r="CM34" s="7"/>
      <c r="CN34" s="7"/>
      <c r="CO34" s="7"/>
      <c r="CP34" s="7"/>
      <c r="CQ34" s="7"/>
      <c r="CR34" s="7"/>
      <c r="CS34" s="7"/>
      <c r="CT34" s="7"/>
      <c r="CV34" s="7"/>
      <c r="CW34" s="7"/>
      <c r="CX34" s="7" t="s">
        <v>5760</v>
      </c>
      <c r="CY34" s="7"/>
      <c r="CZ34" s="7" t="s">
        <v>3862</v>
      </c>
      <c r="DA34" s="7" t="s">
        <v>5761</v>
      </c>
      <c r="DB34" s="7" t="s">
        <v>5762</v>
      </c>
      <c r="DC34" s="7"/>
    </row>
    <row r="36" spans="1:107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B37" s="2">
        <v>10</v>
      </c>
      <c r="C37" s="2">
        <v>11</v>
      </c>
      <c r="D37" s="2">
        <v>12</v>
      </c>
      <c r="E37" s="2">
        <v>13</v>
      </c>
      <c r="F37" s="2">
        <v>14</v>
      </c>
      <c r="G37" s="2">
        <v>15</v>
      </c>
      <c r="H37" s="2">
        <v>16</v>
      </c>
      <c r="K37" s="2">
        <f>Q20+1</f>
        <v>14</v>
      </c>
      <c r="L37" s="2">
        <f t="shared" ref="L37:Q37" si="12">K37+1</f>
        <v>15</v>
      </c>
      <c r="M37" s="2">
        <f t="shared" si="12"/>
        <v>16</v>
      </c>
      <c r="N37" s="2">
        <f t="shared" si="12"/>
        <v>17</v>
      </c>
      <c r="O37" s="2">
        <f t="shared" si="12"/>
        <v>18</v>
      </c>
      <c r="P37" s="2">
        <f t="shared" si="12"/>
        <v>19</v>
      </c>
      <c r="Q37" s="2">
        <f t="shared" si="12"/>
        <v>20</v>
      </c>
      <c r="T37" s="2">
        <f>Z20+1</f>
        <v>14</v>
      </c>
      <c r="U37" s="2">
        <f t="shared" ref="U37:Z37" si="13">T37+1</f>
        <v>15</v>
      </c>
      <c r="V37" s="2">
        <f t="shared" si="13"/>
        <v>16</v>
      </c>
      <c r="W37" s="2">
        <f t="shared" si="13"/>
        <v>17</v>
      </c>
      <c r="X37" s="2">
        <f t="shared" si="13"/>
        <v>18</v>
      </c>
      <c r="Y37" s="2">
        <f t="shared" si="13"/>
        <v>19</v>
      </c>
      <c r="Z37" s="2">
        <f t="shared" si="13"/>
        <v>20</v>
      </c>
      <c r="AC37" s="2">
        <f>AI20+1</f>
        <v>11</v>
      </c>
      <c r="AD37" s="2">
        <f t="shared" ref="AD37:AI37" si="14">AC37+1</f>
        <v>12</v>
      </c>
      <c r="AE37" s="2">
        <f t="shared" si="14"/>
        <v>13</v>
      </c>
      <c r="AF37" s="2">
        <f t="shared" si="14"/>
        <v>14</v>
      </c>
      <c r="AG37" s="2">
        <f t="shared" si="14"/>
        <v>15</v>
      </c>
      <c r="AH37" s="2">
        <f t="shared" si="14"/>
        <v>16</v>
      </c>
      <c r="AI37" s="2">
        <f t="shared" si="14"/>
        <v>17</v>
      </c>
      <c r="AL37" s="2">
        <f>AR20+1</f>
        <v>9</v>
      </c>
      <c r="AM37" s="2">
        <f t="shared" ref="AM37:AR37" si="15">AL37+1</f>
        <v>10</v>
      </c>
      <c r="AN37" s="2">
        <f t="shared" si="15"/>
        <v>11</v>
      </c>
      <c r="AO37" s="2">
        <f t="shared" si="15"/>
        <v>12</v>
      </c>
      <c r="AP37" s="2">
        <f t="shared" si="15"/>
        <v>13</v>
      </c>
      <c r="AQ37" s="2">
        <f t="shared" si="15"/>
        <v>14</v>
      </c>
      <c r="AR37" s="2">
        <f t="shared" si="15"/>
        <v>15</v>
      </c>
      <c r="AU37" s="2">
        <f>BA20+1</f>
        <v>13</v>
      </c>
      <c r="AV37" s="2">
        <f t="shared" ref="AV37:BA37" si="16">AU37+1</f>
        <v>14</v>
      </c>
      <c r="AW37" s="2">
        <f t="shared" si="16"/>
        <v>15</v>
      </c>
      <c r="AX37" s="2">
        <f t="shared" si="16"/>
        <v>16</v>
      </c>
      <c r="AY37" s="2">
        <f t="shared" si="16"/>
        <v>17</v>
      </c>
      <c r="AZ37" s="2">
        <f t="shared" si="16"/>
        <v>18</v>
      </c>
      <c r="BA37" s="2">
        <f t="shared" si="16"/>
        <v>19</v>
      </c>
      <c r="BD37" s="2">
        <f>BJ20+1</f>
        <v>11</v>
      </c>
      <c r="BE37" s="2">
        <f t="shared" ref="BE37:BJ37" si="17">BD37+1</f>
        <v>12</v>
      </c>
      <c r="BF37" s="2">
        <f t="shared" si="17"/>
        <v>13</v>
      </c>
      <c r="BG37" s="2">
        <f t="shared" si="17"/>
        <v>14</v>
      </c>
      <c r="BH37" s="2">
        <f t="shared" si="17"/>
        <v>15</v>
      </c>
      <c r="BI37" s="2">
        <f t="shared" si="17"/>
        <v>16</v>
      </c>
      <c r="BJ37" s="2">
        <f t="shared" si="17"/>
        <v>17</v>
      </c>
      <c r="BM37" s="2">
        <f>BS20+1</f>
        <v>15</v>
      </c>
      <c r="BN37" s="2">
        <f t="shared" ref="BN37:BS37" si="18">BM37+1</f>
        <v>16</v>
      </c>
      <c r="BO37" s="2">
        <f t="shared" si="18"/>
        <v>17</v>
      </c>
      <c r="BP37" s="2">
        <f t="shared" si="18"/>
        <v>18</v>
      </c>
      <c r="BQ37" s="2">
        <f t="shared" si="18"/>
        <v>19</v>
      </c>
      <c r="BR37" s="2">
        <f t="shared" si="18"/>
        <v>20</v>
      </c>
      <c r="BS37" s="2">
        <f t="shared" si="18"/>
        <v>21</v>
      </c>
      <c r="BV37" s="2">
        <f>CB20+1</f>
        <v>12</v>
      </c>
      <c r="BW37" s="2">
        <f t="shared" ref="BW37:CB37" si="19">BV37+1</f>
        <v>13</v>
      </c>
      <c r="BX37" s="2">
        <f t="shared" si="19"/>
        <v>14</v>
      </c>
      <c r="BY37" s="2">
        <f t="shared" si="19"/>
        <v>15</v>
      </c>
      <c r="BZ37" s="2">
        <f t="shared" si="19"/>
        <v>16</v>
      </c>
      <c r="CA37" s="2">
        <f t="shared" si="19"/>
        <v>17</v>
      </c>
      <c r="CB37" s="2">
        <f t="shared" si="19"/>
        <v>18</v>
      </c>
      <c r="CE37" s="2">
        <f>CK20+1</f>
        <v>10</v>
      </c>
      <c r="CF37" s="2">
        <f t="shared" ref="CF37:CK37" si="20">CE37+1</f>
        <v>11</v>
      </c>
      <c r="CG37" s="2">
        <f t="shared" si="20"/>
        <v>12</v>
      </c>
      <c r="CH37" s="2">
        <f t="shared" si="20"/>
        <v>13</v>
      </c>
      <c r="CI37" s="2">
        <f t="shared" si="20"/>
        <v>14</v>
      </c>
      <c r="CJ37" s="2">
        <f t="shared" si="20"/>
        <v>15</v>
      </c>
      <c r="CK37" s="2">
        <f t="shared" si="20"/>
        <v>16</v>
      </c>
      <c r="CN37" s="2">
        <f>CT20+1</f>
        <v>14</v>
      </c>
      <c r="CO37" s="2">
        <f t="shared" ref="CO37:CT37" si="21">CN37+1</f>
        <v>15</v>
      </c>
      <c r="CP37" s="2">
        <f t="shared" si="21"/>
        <v>16</v>
      </c>
      <c r="CQ37" s="2">
        <f t="shared" si="21"/>
        <v>17</v>
      </c>
      <c r="CR37" s="2">
        <f t="shared" si="21"/>
        <v>18</v>
      </c>
      <c r="CS37" s="2">
        <f t="shared" si="21"/>
        <v>19</v>
      </c>
      <c r="CT37" s="2">
        <f t="shared" si="21"/>
        <v>20</v>
      </c>
      <c r="CW37" s="2">
        <f>DC20+1</f>
        <v>12</v>
      </c>
      <c r="CX37" s="2">
        <f t="shared" ref="CX37:DC37" si="22">CW37+1</f>
        <v>13</v>
      </c>
      <c r="CY37" s="2">
        <f t="shared" si="22"/>
        <v>14</v>
      </c>
      <c r="CZ37" s="2">
        <f t="shared" si="22"/>
        <v>15</v>
      </c>
      <c r="DA37" s="2">
        <f t="shared" si="22"/>
        <v>16</v>
      </c>
      <c r="DB37" s="2">
        <f t="shared" si="22"/>
        <v>17</v>
      </c>
      <c r="DC37" s="2">
        <f t="shared" si="22"/>
        <v>18</v>
      </c>
    </row>
    <row r="38" spans="1:107" x14ac:dyDescent="0.35">
      <c r="A38" s="3">
        <v>8</v>
      </c>
      <c r="B38" s="4"/>
      <c r="C38" s="4"/>
      <c r="D38" s="4"/>
      <c r="E38" s="4"/>
      <c r="F38" s="4"/>
      <c r="G38" s="4"/>
      <c r="H38" s="4"/>
      <c r="J38" s="3">
        <v>8</v>
      </c>
      <c r="K38" s="4"/>
      <c r="L38" s="4"/>
      <c r="M38" s="4"/>
      <c r="N38" s="4"/>
      <c r="O38" s="4"/>
      <c r="P38" s="4"/>
      <c r="Q38" s="4"/>
      <c r="S38" s="3">
        <v>8</v>
      </c>
      <c r="T38" s="4"/>
      <c r="U38" s="4"/>
      <c r="V38" s="4"/>
      <c r="W38" s="4"/>
      <c r="X38" s="4"/>
      <c r="Y38" s="4"/>
      <c r="Z38" s="4"/>
      <c r="AB38" s="3">
        <v>8</v>
      </c>
      <c r="AC38" s="4"/>
      <c r="AD38" s="4"/>
      <c r="AE38" s="4"/>
      <c r="AF38" s="4"/>
      <c r="AG38" s="4" t="s">
        <v>5763</v>
      </c>
      <c r="AH38" s="4"/>
      <c r="AI38" s="4"/>
      <c r="AK38" s="3">
        <v>8</v>
      </c>
      <c r="AL38" s="4"/>
      <c r="AM38" s="4"/>
      <c r="AN38" s="4"/>
      <c r="AO38" s="4"/>
      <c r="AP38" s="4"/>
      <c r="AQ38" s="4"/>
      <c r="AR38" s="4"/>
      <c r="AT38" s="4">
        <v>8</v>
      </c>
      <c r="AU38" s="4"/>
      <c r="AV38" s="4"/>
      <c r="AW38" s="4"/>
      <c r="AX38" s="4"/>
      <c r="AY38" s="4" t="s">
        <v>5764</v>
      </c>
      <c r="AZ38" s="4"/>
      <c r="BA38" s="4"/>
      <c r="BC38" s="4">
        <v>8</v>
      </c>
      <c r="BD38" s="4"/>
      <c r="BE38" s="4"/>
      <c r="BF38" s="4" t="s">
        <v>5765</v>
      </c>
      <c r="BG38" s="4"/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 t="s">
        <v>3887</v>
      </c>
      <c r="BW38" s="4"/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/>
      <c r="CI38" s="4"/>
      <c r="CJ38" s="4"/>
      <c r="CK38" s="4"/>
      <c r="CM38" s="4">
        <v>8</v>
      </c>
      <c r="CN38" s="4"/>
      <c r="CO38" s="4"/>
      <c r="CP38" s="4"/>
      <c r="CQ38" s="4"/>
      <c r="CR38" s="4"/>
      <c r="CS38" s="4"/>
      <c r="CT38" s="4"/>
      <c r="CV38" s="4">
        <v>8</v>
      </c>
      <c r="CW38" s="4"/>
      <c r="CX38" s="4"/>
      <c r="CY38" s="4"/>
      <c r="CZ38" s="4"/>
      <c r="DA38" s="4"/>
      <c r="DB38" s="4"/>
      <c r="DC38" s="4"/>
    </row>
    <row r="39" spans="1:107" x14ac:dyDescent="0.35">
      <c r="A39" s="2"/>
      <c r="B39" s="5"/>
      <c r="C39" s="5"/>
      <c r="D39" s="5"/>
      <c r="E39" s="5"/>
      <c r="F39" s="5"/>
      <c r="G39" s="5"/>
      <c r="H39" s="5"/>
      <c r="J39" s="2"/>
      <c r="K39" s="5"/>
      <c r="L39" s="5"/>
      <c r="M39" s="5"/>
      <c r="N39" s="5"/>
      <c r="O39" s="5"/>
      <c r="P39" s="5" t="s">
        <v>5766</v>
      </c>
      <c r="Q39" s="5"/>
      <c r="S39" s="2"/>
      <c r="T39" s="5"/>
      <c r="U39" s="5"/>
      <c r="V39" s="5"/>
      <c r="W39" s="5"/>
      <c r="X39" s="5"/>
      <c r="Y39" s="5"/>
      <c r="Z39" s="5"/>
      <c r="AB39" s="2"/>
      <c r="AC39" s="5"/>
      <c r="AD39" s="5"/>
      <c r="AE39" s="5" t="s">
        <v>5510</v>
      </c>
      <c r="AF39" s="5"/>
      <c r="AG39" s="5" t="s">
        <v>5767</v>
      </c>
      <c r="AH39" s="5"/>
      <c r="AI39" s="5"/>
      <c r="AK39" s="2"/>
      <c r="AL39" s="5"/>
      <c r="AM39" s="5"/>
      <c r="AN39" s="5"/>
      <c r="AO39" s="5"/>
      <c r="AP39" s="5" t="s">
        <v>5768</v>
      </c>
      <c r="AQ39" s="5"/>
      <c r="AR39" s="5"/>
      <c r="AT39" s="5"/>
      <c r="AU39" s="5"/>
      <c r="AV39" s="5"/>
      <c r="AW39" s="5"/>
      <c r="AX39" s="5"/>
      <c r="AY39" s="5" t="s">
        <v>5769</v>
      </c>
      <c r="AZ39" s="5"/>
      <c r="BA39" s="5"/>
      <c r="BC39" s="5"/>
      <c r="BD39" s="5" t="s">
        <v>5405</v>
      </c>
      <c r="BE39" s="5"/>
      <c r="BF39" s="5"/>
      <c r="BG39" s="5"/>
      <c r="BH39" s="5"/>
      <c r="BI39" s="5"/>
      <c r="BJ39" s="5"/>
      <c r="BL39" s="5"/>
      <c r="BM39" s="5" t="s">
        <v>38</v>
      </c>
      <c r="BN39" s="5" t="s">
        <v>5770</v>
      </c>
      <c r="BO39" s="5"/>
      <c r="BP39" s="5"/>
      <c r="BQ39" s="5" t="s">
        <v>5771</v>
      </c>
      <c r="BR39" s="5" t="s">
        <v>38</v>
      </c>
      <c r="BS39" s="5"/>
      <c r="BU39" s="5"/>
      <c r="BV39" s="5"/>
      <c r="BW39" s="5"/>
      <c r="BX39" s="5"/>
      <c r="BY39" s="5" t="s">
        <v>5772</v>
      </c>
      <c r="BZ39" s="5"/>
      <c r="CA39" s="5"/>
      <c r="CB39" s="5"/>
      <c r="CD39" s="5"/>
      <c r="CE39" s="5"/>
      <c r="CF39" s="5"/>
      <c r="CG39" s="5" t="s">
        <v>5773</v>
      </c>
      <c r="CH39" s="5"/>
      <c r="CI39" s="5" t="s">
        <v>3908</v>
      </c>
      <c r="CJ39" s="5"/>
      <c r="CK39" s="5"/>
      <c r="CM39" s="5"/>
      <c r="CN39" s="5"/>
      <c r="CO39" s="5"/>
      <c r="CP39" s="5"/>
      <c r="CQ39" s="5"/>
      <c r="CR39" s="5" t="s">
        <v>5774</v>
      </c>
      <c r="CS39" s="5" t="s">
        <v>5775</v>
      </c>
      <c r="CT39" s="5"/>
      <c r="CV39" s="5"/>
      <c r="CW39" s="5" t="s">
        <v>3908</v>
      </c>
      <c r="CX39" s="5"/>
      <c r="CY39" s="5" t="s">
        <v>3908</v>
      </c>
      <c r="CZ39" s="5" t="s">
        <v>5776</v>
      </c>
      <c r="DA39" s="5"/>
      <c r="DB39" s="5" t="s">
        <v>5777</v>
      </c>
      <c r="DC39" s="5"/>
    </row>
    <row r="40" spans="1:107" x14ac:dyDescent="0.35">
      <c r="A40" s="3">
        <v>10</v>
      </c>
      <c r="B40" s="4"/>
      <c r="C40" s="4"/>
      <c r="D40" s="4"/>
      <c r="E40" s="4"/>
      <c r="F40" s="4" t="s">
        <v>150</v>
      </c>
      <c r="G40" s="4"/>
      <c r="H40" s="4"/>
      <c r="J40" s="3">
        <v>10</v>
      </c>
      <c r="K40" s="4"/>
      <c r="L40" s="4"/>
      <c r="M40" s="4"/>
      <c r="N40" s="4"/>
      <c r="O40" s="4" t="s">
        <v>5778</v>
      </c>
      <c r="P40" s="4" t="s">
        <v>5581</v>
      </c>
      <c r="Q40" s="4"/>
      <c r="S40" s="3">
        <v>10</v>
      </c>
      <c r="T40" s="4"/>
      <c r="U40" s="4"/>
      <c r="V40" s="4"/>
      <c r="W40" s="4"/>
      <c r="X40" s="4" t="s">
        <v>5524</v>
      </c>
      <c r="Y40" s="4"/>
      <c r="Z40" s="4"/>
      <c r="AB40" s="3">
        <v>10</v>
      </c>
      <c r="AC40" s="4" t="s">
        <v>5779</v>
      </c>
      <c r="AD40" s="4"/>
      <c r="AE40" s="4" t="s">
        <v>5780</v>
      </c>
      <c r="AF40" s="4"/>
      <c r="AG40" s="4" t="s">
        <v>5781</v>
      </c>
      <c r="AH40" s="4" t="s">
        <v>5782</v>
      </c>
      <c r="AI40" s="4"/>
      <c r="AK40" s="3">
        <v>10</v>
      </c>
      <c r="AL40" s="4"/>
      <c r="AM40" s="4" t="s">
        <v>5530</v>
      </c>
      <c r="AN40" s="4"/>
      <c r="AO40" s="4"/>
      <c r="AP40" s="4"/>
      <c r="AQ40" s="4"/>
      <c r="AR40" s="4"/>
      <c r="AT40" s="4">
        <v>10</v>
      </c>
      <c r="AU40" s="4" t="s">
        <v>38</v>
      </c>
      <c r="AV40" s="4"/>
      <c r="AW40" s="4"/>
      <c r="AX40" s="4"/>
      <c r="AY40" s="4"/>
      <c r="AZ40" s="4"/>
      <c r="BA40" s="4"/>
      <c r="BC40" s="4">
        <v>10</v>
      </c>
      <c r="BD40" s="4"/>
      <c r="BE40" s="4"/>
      <c r="BF40" s="4"/>
      <c r="BG40" s="4"/>
      <c r="BH40" s="4"/>
      <c r="BI40" s="4"/>
      <c r="BJ40" s="4" t="s">
        <v>5404</v>
      </c>
      <c r="BL40" s="4">
        <v>10</v>
      </c>
      <c r="BM40" s="4"/>
      <c r="BN40" s="4"/>
      <c r="BO40" s="4" t="s">
        <v>5783</v>
      </c>
      <c r="BP40" s="4" t="s">
        <v>5784</v>
      </c>
      <c r="BQ40" s="4"/>
      <c r="BR40" s="4"/>
      <c r="BS40" s="4"/>
      <c r="BU40" s="4">
        <v>10</v>
      </c>
      <c r="BV40" s="4"/>
      <c r="BW40" s="4"/>
      <c r="BX40" s="4"/>
      <c r="BY40" s="4" t="s">
        <v>5785</v>
      </c>
      <c r="BZ40" s="4"/>
      <c r="CA40" s="4"/>
      <c r="CB40" s="4"/>
      <c r="CD40" s="4">
        <v>10</v>
      </c>
      <c r="CE40" s="4"/>
      <c r="CF40" s="4" t="s">
        <v>5786</v>
      </c>
      <c r="CG40" s="4"/>
      <c r="CH40" s="4"/>
      <c r="CI40" s="4" t="s">
        <v>5787</v>
      </c>
      <c r="CJ40" s="4"/>
      <c r="CK40" s="4"/>
      <c r="CM40" s="4">
        <v>10</v>
      </c>
      <c r="CN40" s="4" t="s">
        <v>4289</v>
      </c>
      <c r="CO40" s="4"/>
      <c r="CP40" s="4"/>
      <c r="CQ40" s="4"/>
      <c r="CR40" s="4"/>
      <c r="CS40" s="4" t="s">
        <v>5484</v>
      </c>
      <c r="CT40" s="4"/>
      <c r="CV40" s="4">
        <v>10</v>
      </c>
      <c r="CW40" s="4"/>
      <c r="CX40" s="4"/>
      <c r="CY40" s="4" t="s">
        <v>5788</v>
      </c>
      <c r="CZ40" s="4" t="s">
        <v>5789</v>
      </c>
      <c r="DA40" s="4" t="s">
        <v>5790</v>
      </c>
      <c r="DB40" s="4" t="s">
        <v>5791</v>
      </c>
      <c r="DC40" s="4" t="s">
        <v>5792</v>
      </c>
    </row>
    <row r="41" spans="1:107" x14ac:dyDescent="0.35">
      <c r="A41" s="6"/>
      <c r="B41" s="7"/>
      <c r="C41" s="7" t="s">
        <v>5793</v>
      </c>
      <c r="D41" s="7"/>
      <c r="E41" s="7"/>
      <c r="F41" s="7" t="s">
        <v>5794</v>
      </c>
      <c r="G41" s="7"/>
      <c r="H41" s="7"/>
      <c r="J41" s="6"/>
      <c r="K41" s="7" t="s">
        <v>5795</v>
      </c>
      <c r="L41" s="7"/>
      <c r="M41" s="7"/>
      <c r="N41" s="7"/>
      <c r="O41" s="7" t="s">
        <v>5796</v>
      </c>
      <c r="P41" s="7" t="s">
        <v>5797</v>
      </c>
      <c r="Q41" s="7"/>
      <c r="S41" s="6"/>
      <c r="T41" s="7"/>
      <c r="U41" s="7"/>
      <c r="V41" s="7"/>
      <c r="W41" s="7"/>
      <c r="X41" s="7" t="s">
        <v>4956</v>
      </c>
      <c r="Y41" s="7"/>
      <c r="Z41" s="7"/>
      <c r="AB41" s="6"/>
      <c r="AC41" s="7" t="s">
        <v>5798</v>
      </c>
      <c r="AD41" s="7"/>
      <c r="AE41" s="7"/>
      <c r="AF41" s="7"/>
      <c r="AG41" s="7" t="s">
        <v>5799</v>
      </c>
      <c r="AH41" s="7" t="s">
        <v>5800</v>
      </c>
      <c r="AI41" s="7" t="s">
        <v>2205</v>
      </c>
      <c r="AK41" s="6"/>
      <c r="AL41" s="7"/>
      <c r="AM41" s="7" t="s">
        <v>5551</v>
      </c>
      <c r="AN41" s="7"/>
      <c r="AO41" s="7"/>
      <c r="AP41" s="7"/>
      <c r="AQ41" s="7"/>
      <c r="AR41" s="7"/>
      <c r="AT41" s="7"/>
      <c r="AU41" s="7"/>
      <c r="AV41" s="7" t="s">
        <v>5801</v>
      </c>
      <c r="AW41" s="7"/>
      <c r="AX41" s="7"/>
      <c r="AY41" s="7"/>
      <c r="AZ41" s="7" t="s">
        <v>5802</v>
      </c>
      <c r="BA41" s="7"/>
      <c r="BC41" s="7"/>
      <c r="BD41" s="7" t="s">
        <v>4328</v>
      </c>
      <c r="BE41" s="7"/>
      <c r="BF41" s="7"/>
      <c r="BG41" s="7"/>
      <c r="BH41" s="7"/>
      <c r="BI41" s="7"/>
      <c r="BJ41" s="7" t="s">
        <v>2227</v>
      </c>
      <c r="BL41" s="7"/>
      <c r="BM41" s="7"/>
      <c r="BN41" s="7"/>
      <c r="BO41" s="7"/>
      <c r="BP41" s="7" t="s">
        <v>5803</v>
      </c>
      <c r="BQ41" s="7"/>
      <c r="BR41" s="7" t="s">
        <v>5804</v>
      </c>
      <c r="BS41" s="7"/>
      <c r="BU41" s="7"/>
      <c r="BV41" s="7"/>
      <c r="BW41" s="7"/>
      <c r="BX41" s="7"/>
      <c r="BY41" s="7"/>
      <c r="BZ41" s="7"/>
      <c r="CA41" s="7" t="s">
        <v>5805</v>
      </c>
      <c r="CB41" s="7" t="s">
        <v>5806</v>
      </c>
      <c r="CD41" s="7"/>
      <c r="CE41" s="7"/>
      <c r="CF41" s="7" t="s">
        <v>542</v>
      </c>
      <c r="CG41" s="7" t="s">
        <v>5807</v>
      </c>
      <c r="CH41" s="7" t="s">
        <v>5808</v>
      </c>
      <c r="CI41" s="7" t="s">
        <v>5809</v>
      </c>
      <c r="CJ41" s="7"/>
      <c r="CK41" s="7"/>
      <c r="CM41" s="7"/>
      <c r="CN41" s="7"/>
      <c r="CO41" s="7" t="s">
        <v>5810</v>
      </c>
      <c r="CP41" s="7"/>
      <c r="CQ41" s="7" t="s">
        <v>5811</v>
      </c>
      <c r="CR41" s="7" t="s">
        <v>5812</v>
      </c>
      <c r="CS41" s="7"/>
      <c r="CT41" s="7"/>
      <c r="CV41" s="7"/>
      <c r="CW41" s="7"/>
      <c r="CX41" s="7"/>
      <c r="CY41" s="7"/>
      <c r="CZ41" s="7" t="s">
        <v>603</v>
      </c>
      <c r="DA41" s="7" t="s">
        <v>5813</v>
      </c>
      <c r="DB41" s="7" t="s">
        <v>5814</v>
      </c>
      <c r="DC41" s="7" t="s">
        <v>5815</v>
      </c>
    </row>
    <row r="42" spans="1:107" x14ac:dyDescent="0.35">
      <c r="A42" s="2">
        <v>12</v>
      </c>
      <c r="B42" s="5" t="s">
        <v>5566</v>
      </c>
      <c r="C42" s="5" t="s">
        <v>5564</v>
      </c>
      <c r="D42" s="5" t="s">
        <v>5816</v>
      </c>
      <c r="E42" s="5"/>
      <c r="F42" s="5"/>
      <c r="G42" s="5"/>
      <c r="H42" s="5"/>
      <c r="J42" s="2">
        <v>12</v>
      </c>
      <c r="K42" s="5"/>
      <c r="L42" s="5" t="s">
        <v>5564</v>
      </c>
      <c r="M42" s="5"/>
      <c r="N42" s="5"/>
      <c r="O42" s="5" t="s">
        <v>5817</v>
      </c>
      <c r="P42" s="5" t="s">
        <v>5818</v>
      </c>
      <c r="Q42" s="5"/>
      <c r="S42" s="2">
        <v>12</v>
      </c>
      <c r="T42" s="5"/>
      <c r="U42" s="5" t="s">
        <v>5568</v>
      </c>
      <c r="V42" s="5"/>
      <c r="W42" s="5"/>
      <c r="X42" s="5"/>
      <c r="Y42" s="5"/>
      <c r="Z42" s="5"/>
      <c r="AB42" s="2">
        <v>12</v>
      </c>
      <c r="AC42" s="5"/>
      <c r="AD42" s="4" t="s">
        <v>5568</v>
      </c>
      <c r="AE42" s="5"/>
      <c r="AF42" s="5"/>
      <c r="AG42" s="5"/>
      <c r="AH42" s="5"/>
      <c r="AI42" s="5" t="s">
        <v>5819</v>
      </c>
      <c r="AK42" s="2">
        <v>12</v>
      </c>
      <c r="AL42" s="5"/>
      <c r="AM42" s="5" t="s">
        <v>5564</v>
      </c>
      <c r="AN42" s="5"/>
      <c r="AO42" s="5"/>
      <c r="AP42" s="5"/>
      <c r="AQ42" s="5" t="s">
        <v>4390</v>
      </c>
      <c r="AR42" s="5" t="s">
        <v>5566</v>
      </c>
      <c r="AT42" s="5">
        <v>12</v>
      </c>
      <c r="AU42" s="5"/>
      <c r="AV42" s="5" t="s">
        <v>5564</v>
      </c>
      <c r="AW42" s="5"/>
      <c r="AX42" s="5"/>
      <c r="AY42" s="5"/>
      <c r="AZ42" s="5" t="s">
        <v>5820</v>
      </c>
      <c r="BA42" s="5"/>
      <c r="BC42" s="5">
        <v>12</v>
      </c>
      <c r="BD42" s="5"/>
      <c r="BE42" s="5" t="s">
        <v>5416</v>
      </c>
      <c r="BF42" s="5"/>
      <c r="BG42" s="5"/>
      <c r="BH42" s="5"/>
      <c r="BI42" s="5"/>
      <c r="BJ42" s="5"/>
      <c r="BL42" s="5">
        <v>12</v>
      </c>
      <c r="BM42" s="5"/>
      <c r="BN42" s="5"/>
      <c r="BO42" s="5"/>
      <c r="BP42" s="5"/>
      <c r="BQ42" s="5" t="s">
        <v>5821</v>
      </c>
      <c r="BR42" s="5"/>
      <c r="BS42" s="5"/>
      <c r="BU42" s="5">
        <v>12</v>
      </c>
      <c r="BV42" s="5"/>
      <c r="BW42" s="4" t="s">
        <v>5416</v>
      </c>
      <c r="BX42" s="5"/>
      <c r="BY42" s="5"/>
      <c r="BZ42" s="5"/>
      <c r="CA42" s="5" t="s">
        <v>5822</v>
      </c>
      <c r="CB42" s="5" t="s">
        <v>5823</v>
      </c>
      <c r="CD42" s="5">
        <v>12</v>
      </c>
      <c r="CE42" s="5"/>
      <c r="CF42" s="5" t="s">
        <v>5824</v>
      </c>
      <c r="CG42" s="5" t="s">
        <v>5825</v>
      </c>
      <c r="CH42" s="5"/>
      <c r="CI42" s="5"/>
      <c r="CJ42" s="5"/>
      <c r="CK42" s="5"/>
      <c r="CM42" s="5">
        <v>12</v>
      </c>
      <c r="CN42" s="5" t="s">
        <v>3981</v>
      </c>
      <c r="CO42" s="5" t="s">
        <v>5826</v>
      </c>
      <c r="CP42" s="5" t="s">
        <v>5827</v>
      </c>
      <c r="CQ42" s="5"/>
      <c r="CR42" s="5" t="s">
        <v>5828</v>
      </c>
      <c r="CS42" s="5"/>
      <c r="CT42" s="5"/>
      <c r="CV42" s="5">
        <v>12</v>
      </c>
      <c r="CW42" s="5" t="s">
        <v>3981</v>
      </c>
      <c r="CX42" s="5" t="s">
        <v>4350</v>
      </c>
      <c r="CY42" s="5"/>
      <c r="CZ42" s="5" t="s">
        <v>5829</v>
      </c>
      <c r="DA42" s="5"/>
      <c r="DB42" s="5"/>
      <c r="DC42" s="5" t="s">
        <v>75</v>
      </c>
    </row>
    <row r="43" spans="1:107" x14ac:dyDescent="0.35">
      <c r="A43" s="2"/>
      <c r="B43" s="5" t="s">
        <v>5830</v>
      </c>
      <c r="C43" s="5" t="s">
        <v>5581</v>
      </c>
      <c r="D43" s="5" t="s">
        <v>4988</v>
      </c>
      <c r="E43" s="5"/>
      <c r="F43" s="5" t="s">
        <v>5831</v>
      </c>
      <c r="G43" s="5" t="s">
        <v>5832</v>
      </c>
      <c r="H43" s="5"/>
      <c r="J43" s="2"/>
      <c r="K43" s="5" t="s">
        <v>5833</v>
      </c>
      <c r="L43" s="5" t="s">
        <v>5581</v>
      </c>
      <c r="M43" s="5"/>
      <c r="N43" s="5"/>
      <c r="O43" s="5"/>
      <c r="P43" s="5" t="s">
        <v>1047</v>
      </c>
      <c r="Q43" s="5" t="s">
        <v>5834</v>
      </c>
      <c r="S43" s="2"/>
      <c r="T43" s="5" t="s">
        <v>4390</v>
      </c>
      <c r="U43" s="5" t="s">
        <v>5581</v>
      </c>
      <c r="V43" s="5"/>
      <c r="W43" s="5"/>
      <c r="X43" s="5"/>
      <c r="Y43" s="5" t="s">
        <v>5835</v>
      </c>
      <c r="Z43" s="5"/>
      <c r="AB43" s="2"/>
      <c r="AC43" s="5" t="s">
        <v>5836</v>
      </c>
      <c r="AD43" s="7" t="s">
        <v>5581</v>
      </c>
      <c r="AE43" s="5"/>
      <c r="AF43" s="5"/>
      <c r="AG43" s="5"/>
      <c r="AH43" s="5"/>
      <c r="AI43" s="5" t="s">
        <v>5664</v>
      </c>
      <c r="AK43" s="2"/>
      <c r="AL43" s="5"/>
      <c r="AM43" s="5" t="s">
        <v>5581</v>
      </c>
      <c r="AN43" s="5" t="s">
        <v>5837</v>
      </c>
      <c r="AO43" s="5"/>
      <c r="AP43" s="5"/>
      <c r="AQ43" s="5" t="s">
        <v>38</v>
      </c>
      <c r="AR43" s="5" t="s">
        <v>5838</v>
      </c>
      <c r="AT43" s="5"/>
      <c r="AU43" s="5"/>
      <c r="AV43" s="5" t="s">
        <v>5581</v>
      </c>
      <c r="AW43" s="5"/>
      <c r="AX43" s="5"/>
      <c r="AY43" s="5"/>
      <c r="AZ43" s="5" t="s">
        <v>5839</v>
      </c>
      <c r="BA43" s="5" t="s">
        <v>4390</v>
      </c>
      <c r="BC43" s="5"/>
      <c r="BD43" s="5"/>
      <c r="BE43" s="5" t="s">
        <v>5840</v>
      </c>
      <c r="BF43" s="5"/>
      <c r="BG43" s="5"/>
      <c r="BH43" s="5"/>
      <c r="BI43" s="5"/>
      <c r="BJ43" s="5"/>
      <c r="BL43" s="5"/>
      <c r="BM43" s="5"/>
      <c r="BN43" s="5"/>
      <c r="BO43" s="5"/>
      <c r="BP43" s="5"/>
      <c r="BQ43" s="5" t="s">
        <v>5841</v>
      </c>
      <c r="BR43" s="5"/>
      <c r="BS43" s="5"/>
      <c r="BU43" s="5"/>
      <c r="BV43" s="5"/>
      <c r="BW43" s="5"/>
      <c r="BX43" s="5"/>
      <c r="BY43" s="5"/>
      <c r="BZ43" s="5"/>
      <c r="CA43" s="5"/>
      <c r="CB43" s="5"/>
      <c r="CD43" s="5"/>
      <c r="CE43" s="5"/>
      <c r="CF43" s="5"/>
      <c r="CG43" s="5" t="s">
        <v>5842</v>
      </c>
      <c r="CH43" s="5"/>
      <c r="CI43" s="5"/>
      <c r="CJ43" s="5"/>
      <c r="CK43" s="5"/>
      <c r="CM43" s="5"/>
      <c r="CN43" s="5"/>
      <c r="CO43" s="5" t="s">
        <v>5719</v>
      </c>
      <c r="CP43" s="5" t="s">
        <v>5843</v>
      </c>
      <c r="CQ43" s="5"/>
      <c r="CR43" s="5"/>
      <c r="CS43" s="5"/>
      <c r="CT43" s="5"/>
      <c r="CV43" s="5"/>
      <c r="CW43" s="5"/>
      <c r="CX43" s="5" t="s">
        <v>5844</v>
      </c>
      <c r="CY43" s="5"/>
      <c r="CZ43" s="5" t="s">
        <v>4978</v>
      </c>
      <c r="DA43" s="5"/>
      <c r="DB43" s="5"/>
      <c r="DC43" s="5" t="s">
        <v>94</v>
      </c>
    </row>
    <row r="44" spans="1:107" x14ac:dyDescent="0.35">
      <c r="A44" s="3">
        <v>14</v>
      </c>
      <c r="B44" s="4" t="s">
        <v>5845</v>
      </c>
      <c r="C44" s="4"/>
      <c r="D44" s="4"/>
      <c r="E44" s="4"/>
      <c r="F44" s="4" t="s">
        <v>5846</v>
      </c>
      <c r="G44" s="4" t="s">
        <v>5847</v>
      </c>
      <c r="H44" s="4"/>
      <c r="J44" s="3">
        <v>14</v>
      </c>
      <c r="K44" s="4"/>
      <c r="L44" s="4" t="s">
        <v>5450</v>
      </c>
      <c r="M44" s="4"/>
      <c r="N44" s="4"/>
      <c r="O44" s="4"/>
      <c r="P44" s="4"/>
      <c r="Q44" s="4" t="s">
        <v>5848</v>
      </c>
      <c r="S44" s="3">
        <v>14</v>
      </c>
      <c r="T44" s="4" t="s">
        <v>5451</v>
      </c>
      <c r="U44" s="4"/>
      <c r="V44" s="4"/>
      <c r="W44" s="4"/>
      <c r="X44" s="4"/>
      <c r="Y44" s="4"/>
      <c r="Z44" s="4"/>
      <c r="AB44" s="3">
        <v>14</v>
      </c>
      <c r="AC44" s="4" t="s">
        <v>5849</v>
      </c>
      <c r="AD44" s="4"/>
      <c r="AE44" s="4" t="s">
        <v>5850</v>
      </c>
      <c r="AF44" s="4" t="s">
        <v>5851</v>
      </c>
      <c r="AG44" s="4"/>
      <c r="AH44" s="4" t="s">
        <v>5852</v>
      </c>
      <c r="AI44" s="4"/>
      <c r="AK44" s="3">
        <v>14</v>
      </c>
      <c r="AL44" s="4"/>
      <c r="AM44" s="4"/>
      <c r="AN44" s="4" t="s">
        <v>5853</v>
      </c>
      <c r="AO44" s="4"/>
      <c r="AP44" s="4" t="s">
        <v>5854</v>
      </c>
      <c r="AQ44" s="4" t="s">
        <v>508</v>
      </c>
      <c r="AR44" s="4"/>
      <c r="AT44" s="4">
        <v>14</v>
      </c>
      <c r="AU44" s="4" t="s">
        <v>4515</v>
      </c>
      <c r="AV44" s="4" t="s">
        <v>5855</v>
      </c>
      <c r="AW44" s="4"/>
      <c r="AX44" s="4"/>
      <c r="AY44" s="4"/>
      <c r="AZ44" s="4" t="s">
        <v>5856</v>
      </c>
      <c r="BA44" s="4" t="s">
        <v>4160</v>
      </c>
      <c r="BC44" s="4">
        <v>14</v>
      </c>
      <c r="BD44" s="4" t="s">
        <v>4042</v>
      </c>
      <c r="BE44" s="4" t="s">
        <v>5857</v>
      </c>
      <c r="BF44" s="4"/>
      <c r="BG44" s="4"/>
      <c r="BH44" s="4"/>
      <c r="BI44" s="4"/>
      <c r="BJ44" s="4"/>
      <c r="BL44" s="4">
        <v>14</v>
      </c>
      <c r="BM44" s="4" t="s">
        <v>4110</v>
      </c>
      <c r="BN44" s="4" t="s">
        <v>5466</v>
      </c>
      <c r="BO44" s="4" t="s">
        <v>5858</v>
      </c>
      <c r="BP44" s="4"/>
      <c r="BQ44" s="4"/>
      <c r="BR44" s="4"/>
      <c r="BS44" s="4"/>
      <c r="BU44" s="4">
        <v>14</v>
      </c>
      <c r="BV44" s="4" t="s">
        <v>4042</v>
      </c>
      <c r="BW44" s="4"/>
      <c r="BX44" s="4"/>
      <c r="BY44" s="4" t="s">
        <v>3789</v>
      </c>
      <c r="BZ44" s="4"/>
      <c r="CA44" s="4" t="s">
        <v>5859</v>
      </c>
      <c r="CB44" s="4" t="s">
        <v>5860</v>
      </c>
      <c r="CD44" s="4">
        <v>14</v>
      </c>
      <c r="CE44" s="4" t="s">
        <v>887</v>
      </c>
      <c r="CF44" s="4"/>
      <c r="CG44" s="4" t="s">
        <v>38</v>
      </c>
      <c r="CH44" s="4"/>
      <c r="CI44" s="4"/>
      <c r="CJ44" s="4"/>
      <c r="CK44" s="4"/>
      <c r="CM44" s="4">
        <v>14</v>
      </c>
      <c r="CN44" s="4" t="s">
        <v>4037</v>
      </c>
      <c r="CO44" s="4"/>
      <c r="CP44" s="4"/>
      <c r="CQ44" s="4" t="s">
        <v>5156</v>
      </c>
      <c r="CR44" s="4"/>
      <c r="CS44" s="4"/>
      <c r="CT44" s="4"/>
      <c r="CV44" s="4">
        <v>14</v>
      </c>
      <c r="CW44" s="4" t="s">
        <v>4037</v>
      </c>
      <c r="CX44" s="4" t="s">
        <v>5861</v>
      </c>
      <c r="CY44" s="4" t="s">
        <v>5862</v>
      </c>
      <c r="CZ44" s="4"/>
      <c r="DA44" s="4"/>
      <c r="DB44" s="4"/>
      <c r="DC44" s="4" t="s">
        <v>114</v>
      </c>
    </row>
    <row r="45" spans="1:107" x14ac:dyDescent="0.35">
      <c r="A45" s="6"/>
      <c r="B45" s="7" t="s">
        <v>5863</v>
      </c>
      <c r="C45" s="7"/>
      <c r="D45" s="7"/>
      <c r="E45" s="7"/>
      <c r="F45" s="7" t="s">
        <v>5864</v>
      </c>
      <c r="G45" s="7" t="s">
        <v>5865</v>
      </c>
      <c r="H45" s="7"/>
      <c r="J45" s="6"/>
      <c r="K45" s="7" t="s">
        <v>5866</v>
      </c>
      <c r="L45" s="7" t="s">
        <v>5459</v>
      </c>
      <c r="M45" s="7"/>
      <c r="N45" s="7"/>
      <c r="O45" s="7"/>
      <c r="P45" s="7"/>
      <c r="Q45" s="7"/>
      <c r="S45" s="6"/>
      <c r="T45" s="7" t="s">
        <v>5867</v>
      </c>
      <c r="U45" s="7" t="s">
        <v>5868</v>
      </c>
      <c r="V45" s="7"/>
      <c r="W45" s="7"/>
      <c r="X45" s="7"/>
      <c r="Y45" s="7"/>
      <c r="Z45" s="7"/>
      <c r="AB45" s="6"/>
      <c r="AC45" s="7" t="s">
        <v>4059</v>
      </c>
      <c r="AD45" s="7"/>
      <c r="AE45" s="7" t="s">
        <v>5869</v>
      </c>
      <c r="AF45" s="7" t="s">
        <v>5870</v>
      </c>
      <c r="AG45" s="7"/>
      <c r="AH45" s="7"/>
      <c r="AI45" s="7"/>
      <c r="AK45" s="6"/>
      <c r="AL45" s="7" t="s">
        <v>5871</v>
      </c>
      <c r="AM45" s="7"/>
      <c r="AN45" s="7"/>
      <c r="AO45" s="7"/>
      <c r="AP45" s="7" t="s">
        <v>4956</v>
      </c>
      <c r="AQ45" s="7" t="s">
        <v>5872</v>
      </c>
      <c r="AR45" s="7" t="s">
        <v>4847</v>
      </c>
      <c r="AT45" s="7"/>
      <c r="AU45" s="7" t="s">
        <v>5873</v>
      </c>
      <c r="AV45" s="7" t="s">
        <v>5874</v>
      </c>
      <c r="AW45" s="7"/>
      <c r="AX45" s="7"/>
      <c r="AY45" s="7"/>
      <c r="AZ45" s="7"/>
      <c r="BA45" s="7" t="s">
        <v>5875</v>
      </c>
      <c r="BC45" s="7"/>
      <c r="BD45" s="7" t="s">
        <v>5876</v>
      </c>
      <c r="BE45" s="7"/>
      <c r="BF45" s="7"/>
      <c r="BG45" s="7"/>
      <c r="BH45" s="7"/>
      <c r="BI45" s="7"/>
      <c r="BJ45" s="7"/>
      <c r="BL45" s="7"/>
      <c r="BM45" s="7" t="s">
        <v>5453</v>
      </c>
      <c r="BN45" s="7" t="s">
        <v>5877</v>
      </c>
      <c r="BO45" s="7" t="s">
        <v>5878</v>
      </c>
      <c r="BP45" s="7"/>
      <c r="BQ45" s="7"/>
      <c r="BR45" s="7"/>
      <c r="BS45" s="7" t="s">
        <v>1212</v>
      </c>
      <c r="BU45" s="7"/>
      <c r="BV45" s="7"/>
      <c r="BW45" s="7" t="s">
        <v>5879</v>
      </c>
      <c r="BX45" s="7"/>
      <c r="BY45" s="7" t="s">
        <v>5880</v>
      </c>
      <c r="BZ45" s="7"/>
      <c r="CA45" s="7" t="s">
        <v>5881</v>
      </c>
      <c r="CB45" s="7" t="s">
        <v>5882</v>
      </c>
      <c r="CD45" s="7"/>
      <c r="CE45" s="7" t="s">
        <v>5883</v>
      </c>
      <c r="CF45" s="7" t="s">
        <v>5884</v>
      </c>
      <c r="CG45" s="7" t="s">
        <v>5885</v>
      </c>
      <c r="CH45" s="7"/>
      <c r="CI45" s="7"/>
      <c r="CJ45" s="7"/>
      <c r="CK45" s="7"/>
      <c r="CM45" s="7"/>
      <c r="CN45" s="7"/>
      <c r="CO45" s="7"/>
      <c r="CP45" s="7"/>
      <c r="CQ45" s="7" t="s">
        <v>5886</v>
      </c>
      <c r="CR45" s="7"/>
      <c r="CS45" s="7"/>
      <c r="CT45" s="7" t="s">
        <v>5887</v>
      </c>
      <c r="CV45" s="7"/>
      <c r="CW45" s="7" t="s">
        <v>5888</v>
      </c>
      <c r="CX45" s="7" t="s">
        <v>5655</v>
      </c>
      <c r="CY45" s="7"/>
      <c r="CZ45" s="7"/>
      <c r="DA45" s="7"/>
      <c r="DB45" s="7" t="s">
        <v>1322</v>
      </c>
      <c r="DC45" s="7" t="s">
        <v>5889</v>
      </c>
    </row>
    <row r="46" spans="1:107" x14ac:dyDescent="0.35">
      <c r="A46" s="2">
        <v>16</v>
      </c>
      <c r="B46" s="5" t="s">
        <v>5890</v>
      </c>
      <c r="C46" s="5"/>
      <c r="D46" s="5" t="s">
        <v>5891</v>
      </c>
      <c r="E46" s="5"/>
      <c r="F46" s="5" t="s">
        <v>65</v>
      </c>
      <c r="G46" s="5"/>
      <c r="H46" s="5" t="s">
        <v>3780</v>
      </c>
      <c r="J46" s="2">
        <v>16</v>
      </c>
      <c r="K46" s="5" t="s">
        <v>5892</v>
      </c>
      <c r="L46" s="5" t="s">
        <v>5893</v>
      </c>
      <c r="M46" s="5"/>
      <c r="N46" s="5"/>
      <c r="O46" s="5"/>
      <c r="P46" s="5" t="s">
        <v>5894</v>
      </c>
      <c r="Q46" s="5"/>
      <c r="S46" s="2">
        <v>16</v>
      </c>
      <c r="T46" s="5" t="s">
        <v>2248</v>
      </c>
      <c r="U46" s="5" t="s">
        <v>5895</v>
      </c>
      <c r="V46" s="5"/>
      <c r="W46" s="5"/>
      <c r="X46" s="5"/>
      <c r="Y46" s="5"/>
      <c r="Z46" s="5"/>
      <c r="AB46" s="2">
        <v>16</v>
      </c>
      <c r="AC46" s="5"/>
      <c r="AD46" s="5" t="s">
        <v>5896</v>
      </c>
      <c r="AE46" s="5" t="s">
        <v>5897</v>
      </c>
      <c r="AF46" s="5"/>
      <c r="AG46" s="5" t="s">
        <v>5898</v>
      </c>
      <c r="AH46" s="5"/>
      <c r="AI46" s="5" t="s">
        <v>5899</v>
      </c>
      <c r="AK46" s="2">
        <v>16</v>
      </c>
      <c r="AL46" s="5" t="s">
        <v>5853</v>
      </c>
      <c r="AM46" s="5"/>
      <c r="AN46" s="5"/>
      <c r="AO46" s="5"/>
      <c r="AP46" s="5"/>
      <c r="AQ46" s="5"/>
      <c r="AR46" s="5" t="s">
        <v>4817</v>
      </c>
      <c r="AT46" s="5">
        <v>16</v>
      </c>
      <c r="AU46" s="5" t="s">
        <v>38</v>
      </c>
      <c r="AV46" s="5"/>
      <c r="AW46" s="5"/>
      <c r="AX46" s="5" t="s">
        <v>5900</v>
      </c>
      <c r="AY46" s="5"/>
      <c r="AZ46" s="5"/>
      <c r="BA46" s="5" t="s">
        <v>5901</v>
      </c>
      <c r="BC46" s="5">
        <v>16</v>
      </c>
      <c r="BD46" s="5" t="s">
        <v>2245</v>
      </c>
      <c r="BE46" s="5"/>
      <c r="BF46" s="5"/>
      <c r="BG46" s="5"/>
      <c r="BH46" s="5"/>
      <c r="BI46" s="5"/>
      <c r="BJ46" s="5"/>
      <c r="BL46" s="5">
        <v>16</v>
      </c>
      <c r="BM46" s="5" t="s">
        <v>962</v>
      </c>
      <c r="BN46" s="5" t="s">
        <v>5902</v>
      </c>
      <c r="BO46" s="5"/>
      <c r="BP46" s="5"/>
      <c r="BQ46" s="5" t="s">
        <v>3797</v>
      </c>
      <c r="BR46" s="5"/>
      <c r="BS46" s="5"/>
      <c r="BU46" s="5">
        <v>16</v>
      </c>
      <c r="BV46" s="5"/>
      <c r="BW46" s="5" t="s">
        <v>5903</v>
      </c>
      <c r="BX46" s="5"/>
      <c r="BY46" s="5" t="s">
        <v>869</v>
      </c>
      <c r="BZ46" s="5"/>
      <c r="CA46" s="5" t="s">
        <v>5904</v>
      </c>
      <c r="CB46" s="5"/>
      <c r="CD46" s="5">
        <v>16</v>
      </c>
      <c r="CE46" s="5" t="s">
        <v>5905</v>
      </c>
      <c r="CF46" s="5"/>
      <c r="CG46" s="5" t="s">
        <v>4142</v>
      </c>
      <c r="CH46" s="5"/>
      <c r="CI46" s="5"/>
      <c r="CJ46" s="5"/>
      <c r="CK46" s="5"/>
      <c r="CM46" s="5">
        <v>16</v>
      </c>
      <c r="CN46" s="5"/>
      <c r="CO46" s="5"/>
      <c r="CP46" s="5" t="s">
        <v>5906</v>
      </c>
      <c r="CQ46" s="5" t="s">
        <v>5907</v>
      </c>
      <c r="CR46" s="5"/>
      <c r="CS46" s="5" t="s">
        <v>38</v>
      </c>
      <c r="CT46" s="5" t="s">
        <v>5908</v>
      </c>
      <c r="CV46" s="5">
        <v>16</v>
      </c>
      <c r="CW46" s="5" t="s">
        <v>2206</v>
      </c>
      <c r="CX46" s="5"/>
      <c r="CY46" s="5"/>
      <c r="CZ46" s="5"/>
      <c r="DA46" s="5"/>
      <c r="DB46" s="5" t="s">
        <v>5909</v>
      </c>
      <c r="DC46" s="5" t="s">
        <v>5910</v>
      </c>
    </row>
    <row r="47" spans="1:107" x14ac:dyDescent="0.35">
      <c r="A47" s="2"/>
      <c r="B47" s="5" t="s">
        <v>1973</v>
      </c>
      <c r="C47" s="5"/>
      <c r="D47" s="5" t="s">
        <v>5911</v>
      </c>
      <c r="E47" s="5"/>
      <c r="F47" s="5" t="s">
        <v>5794</v>
      </c>
      <c r="G47" s="5"/>
      <c r="H47" s="5" t="s">
        <v>5912</v>
      </c>
      <c r="J47" s="2"/>
      <c r="K47" s="5"/>
      <c r="L47" s="5" t="s">
        <v>4768</v>
      </c>
      <c r="M47" s="5"/>
      <c r="N47" s="5"/>
      <c r="O47" s="5"/>
      <c r="P47" s="5"/>
      <c r="Q47" s="5"/>
      <c r="S47" s="2"/>
      <c r="T47" s="5"/>
      <c r="U47" s="5"/>
      <c r="V47" s="5"/>
      <c r="W47" s="5"/>
      <c r="X47" s="5"/>
      <c r="Y47" s="5"/>
      <c r="Z47" s="5"/>
      <c r="AB47" s="2"/>
      <c r="AC47" s="5" t="s">
        <v>5913</v>
      </c>
      <c r="AD47" s="5"/>
      <c r="AE47" s="5"/>
      <c r="AF47" s="5"/>
      <c r="AG47" s="5"/>
      <c r="AH47" s="5"/>
      <c r="AI47" s="5" t="s">
        <v>5914</v>
      </c>
      <c r="AK47" s="2"/>
      <c r="AL47" s="5"/>
      <c r="AM47" s="5"/>
      <c r="AN47" s="5"/>
      <c r="AO47" s="5"/>
      <c r="AP47" s="5" t="s">
        <v>1462</v>
      </c>
      <c r="AQ47" s="5" t="s">
        <v>5915</v>
      </c>
      <c r="AR47" s="5"/>
      <c r="AT47" s="5"/>
      <c r="AU47" s="5"/>
      <c r="AV47" s="5" t="s">
        <v>5699</v>
      </c>
      <c r="AW47" s="5"/>
      <c r="AX47" s="5" t="s">
        <v>5916</v>
      </c>
      <c r="AY47" s="5"/>
      <c r="AZ47" s="5"/>
      <c r="BA47" s="5" t="s">
        <v>5408</v>
      </c>
      <c r="BC47" s="5"/>
      <c r="BD47" s="5"/>
      <c r="BE47" s="5"/>
      <c r="BF47" s="5"/>
      <c r="BG47" s="5"/>
      <c r="BH47" s="5"/>
      <c r="BI47" s="5"/>
      <c r="BJ47" s="5"/>
      <c r="BL47" s="5"/>
      <c r="BM47" s="5"/>
      <c r="BN47" s="5" t="s">
        <v>5917</v>
      </c>
      <c r="BO47" s="5"/>
      <c r="BP47" s="5"/>
      <c r="BQ47" s="5"/>
      <c r="BR47" s="5"/>
      <c r="BS47" s="5"/>
      <c r="BU47" s="5"/>
      <c r="BV47" s="5"/>
      <c r="BW47" s="5" t="s">
        <v>5918</v>
      </c>
      <c r="BX47" s="5"/>
      <c r="BY47" s="5"/>
      <c r="BZ47" s="5"/>
      <c r="CA47" s="5"/>
      <c r="CB47" s="5"/>
      <c r="CD47" s="5"/>
      <c r="CE47" s="5" t="s">
        <v>5919</v>
      </c>
      <c r="CF47" s="5"/>
      <c r="CG47" s="5"/>
      <c r="CH47" s="5"/>
      <c r="CI47" s="5"/>
      <c r="CJ47" s="5"/>
      <c r="CK47" s="5"/>
      <c r="CM47" s="5"/>
      <c r="CN47" s="5"/>
      <c r="CO47" s="5"/>
      <c r="CP47" s="5"/>
      <c r="CQ47" s="5" t="s">
        <v>5920</v>
      </c>
      <c r="CR47" s="5"/>
      <c r="CS47" s="5"/>
      <c r="CT47" s="5" t="s">
        <v>5921</v>
      </c>
      <c r="CV47" s="5"/>
      <c r="CW47" s="5"/>
      <c r="CX47" s="5"/>
      <c r="CY47" s="5"/>
      <c r="CZ47" s="5" t="s">
        <v>5746</v>
      </c>
      <c r="DA47" s="5"/>
      <c r="DB47" s="5" t="s">
        <v>5922</v>
      </c>
      <c r="DC47" s="5" t="s">
        <v>5923</v>
      </c>
    </row>
    <row r="48" spans="1:107" x14ac:dyDescent="0.35">
      <c r="A48" s="3">
        <v>18</v>
      </c>
      <c r="B48" s="4" t="s">
        <v>5924</v>
      </c>
      <c r="C48" s="4"/>
      <c r="D48" s="4" t="s">
        <v>5480</v>
      </c>
      <c r="E48" s="4" t="s">
        <v>5925</v>
      </c>
      <c r="F48" s="4"/>
      <c r="G48" s="4"/>
      <c r="H48" s="4" t="s">
        <v>1215</v>
      </c>
      <c r="J48" s="3">
        <v>18</v>
      </c>
      <c r="K48" s="4"/>
      <c r="L48" s="4" t="s">
        <v>4795</v>
      </c>
      <c r="M48" s="4" t="s">
        <v>5480</v>
      </c>
      <c r="N48" s="4" t="s">
        <v>5926</v>
      </c>
      <c r="O48" s="4"/>
      <c r="P48" s="4"/>
      <c r="Q48" s="4"/>
      <c r="S48" s="3">
        <v>18</v>
      </c>
      <c r="T48" s="4"/>
      <c r="U48" s="4" t="s">
        <v>5701</v>
      </c>
      <c r="V48" s="4" t="s">
        <v>5480</v>
      </c>
      <c r="W48" s="4"/>
      <c r="X48" s="4"/>
      <c r="Y48" s="4"/>
      <c r="Z48" s="4"/>
      <c r="AB48" s="3">
        <v>18</v>
      </c>
      <c r="AC48" s="4" t="s">
        <v>5927</v>
      </c>
      <c r="AD48" s="4" t="s">
        <v>5928</v>
      </c>
      <c r="AE48" s="4"/>
      <c r="AF48" s="4"/>
      <c r="AG48" s="4"/>
      <c r="AH48" s="4" t="s">
        <v>5723</v>
      </c>
      <c r="AI48" s="4"/>
      <c r="AK48" s="3">
        <v>18</v>
      </c>
      <c r="AL48" s="4"/>
      <c r="AM48" s="4" t="s">
        <v>5929</v>
      </c>
      <c r="AN48" s="4" t="s">
        <v>5480</v>
      </c>
      <c r="AO48" s="4"/>
      <c r="AP48" s="4" t="s">
        <v>1923</v>
      </c>
      <c r="AQ48" s="4" t="s">
        <v>5930</v>
      </c>
      <c r="AR48" s="4"/>
      <c r="AT48" s="4">
        <v>18</v>
      </c>
      <c r="AU48" s="4"/>
      <c r="AV48" s="4" t="s">
        <v>5931</v>
      </c>
      <c r="AW48" s="4" t="s">
        <v>5480</v>
      </c>
      <c r="AX48" s="4" t="s">
        <v>5932</v>
      </c>
      <c r="AY48" s="4"/>
      <c r="AZ48" s="4"/>
      <c r="BA48" s="4" t="s">
        <v>5933</v>
      </c>
      <c r="BC48" s="4">
        <v>18</v>
      </c>
      <c r="BD48" s="4"/>
      <c r="BE48" s="4"/>
      <c r="BF48" s="4"/>
      <c r="BG48" s="4"/>
      <c r="BH48" s="4"/>
      <c r="BI48" s="4"/>
      <c r="BJ48" s="4"/>
      <c r="BL48" s="4">
        <v>18</v>
      </c>
      <c r="BM48" s="4"/>
      <c r="BN48" s="4"/>
      <c r="BO48" s="4"/>
      <c r="BP48" s="4"/>
      <c r="BQ48" s="4"/>
      <c r="BR48" s="4"/>
      <c r="BS48" s="4"/>
      <c r="BU48" s="4">
        <v>18</v>
      </c>
      <c r="BV48" s="4"/>
      <c r="BW48" s="4"/>
      <c r="BX48" s="4"/>
      <c r="BY48" s="4"/>
      <c r="BZ48" s="4"/>
      <c r="CA48" s="4"/>
      <c r="CB48" s="4" t="s">
        <v>5934</v>
      </c>
      <c r="CD48" s="4">
        <v>18</v>
      </c>
      <c r="CE48" s="4" t="s">
        <v>38</v>
      </c>
      <c r="CF48" s="4"/>
      <c r="CG48" s="4" t="s">
        <v>4169</v>
      </c>
      <c r="CH48" s="4"/>
      <c r="CI48" s="4"/>
      <c r="CJ48" s="4"/>
      <c r="CK48" s="4"/>
      <c r="CM48" s="4">
        <v>18</v>
      </c>
      <c r="CN48" s="4"/>
      <c r="CO48" s="4"/>
      <c r="CP48" s="4" t="s">
        <v>4169</v>
      </c>
      <c r="CQ48" s="4"/>
      <c r="CR48" s="4"/>
      <c r="CS48" s="4"/>
      <c r="CT48" s="4" t="s">
        <v>4493</v>
      </c>
      <c r="CV48" s="4">
        <v>18</v>
      </c>
      <c r="CW48" s="4" t="s">
        <v>38</v>
      </c>
      <c r="CX48" s="4"/>
      <c r="CY48" s="4" t="s">
        <v>4169</v>
      </c>
      <c r="CZ48" s="4" t="s">
        <v>3862</v>
      </c>
      <c r="DA48" s="4"/>
      <c r="DB48" s="4"/>
      <c r="DC48" s="4"/>
    </row>
    <row r="49" spans="1:107" x14ac:dyDescent="0.35">
      <c r="A49" s="6"/>
      <c r="B49" s="7" t="s">
        <v>5935</v>
      </c>
      <c r="C49" s="7"/>
      <c r="D49" s="7" t="s">
        <v>4196</v>
      </c>
      <c r="E49" s="7" t="s">
        <v>5936</v>
      </c>
      <c r="F49" s="7" t="s">
        <v>5937</v>
      </c>
      <c r="G49" s="7"/>
      <c r="H49" s="7"/>
      <c r="J49" s="6"/>
      <c r="K49" s="7"/>
      <c r="L49" s="7"/>
      <c r="M49" s="7" t="s">
        <v>4196</v>
      </c>
      <c r="N49" s="7" t="s">
        <v>5938</v>
      </c>
      <c r="O49" s="7"/>
      <c r="P49" s="7" t="s">
        <v>5939</v>
      </c>
      <c r="Q49" s="7"/>
      <c r="S49" s="6"/>
      <c r="T49" s="7"/>
      <c r="U49" s="7" t="s">
        <v>5940</v>
      </c>
      <c r="V49" s="7" t="s">
        <v>4196</v>
      </c>
      <c r="W49" s="7"/>
      <c r="X49" s="7"/>
      <c r="Y49" s="7"/>
      <c r="Z49" s="7"/>
      <c r="AB49" s="6"/>
      <c r="AC49" s="7" t="s">
        <v>5486</v>
      </c>
      <c r="AD49" s="7" t="s">
        <v>603</v>
      </c>
      <c r="AE49" s="7"/>
      <c r="AF49" s="7"/>
      <c r="AG49" s="7"/>
      <c r="AH49" s="7" t="s">
        <v>537</v>
      </c>
      <c r="AI49" s="7"/>
      <c r="AK49" s="6"/>
      <c r="AL49" s="7"/>
      <c r="AM49" s="7" t="s">
        <v>5941</v>
      </c>
      <c r="AN49" s="7" t="s">
        <v>4196</v>
      </c>
      <c r="AO49" s="7"/>
      <c r="AP49" s="7"/>
      <c r="AQ49" s="7" t="s">
        <v>5942</v>
      </c>
      <c r="AR49" s="7"/>
      <c r="AT49" s="7"/>
      <c r="AU49" s="7" t="s">
        <v>5723</v>
      </c>
      <c r="AV49" s="7"/>
      <c r="AW49" s="7" t="s">
        <v>4196</v>
      </c>
      <c r="AX49" s="7" t="s">
        <v>5943</v>
      </c>
      <c r="AY49" s="7" t="s">
        <v>5944</v>
      </c>
      <c r="AZ49" s="7"/>
      <c r="BA49" s="7" t="s">
        <v>5945</v>
      </c>
      <c r="BC49" s="7"/>
      <c r="BD49" s="7"/>
      <c r="BE49" s="7"/>
      <c r="BF49" s="7" t="s">
        <v>1018</v>
      </c>
      <c r="BG49" s="7" t="s">
        <v>5946</v>
      </c>
      <c r="BH49" s="7"/>
      <c r="BI49" s="7" t="s">
        <v>1018</v>
      </c>
      <c r="BJ49" s="7"/>
      <c r="BL49" s="7"/>
      <c r="BM49" s="7"/>
      <c r="BN49" s="7" t="s">
        <v>5947</v>
      </c>
      <c r="BO49" s="7"/>
      <c r="BP49" s="7"/>
      <c r="BQ49" s="7"/>
      <c r="BR49" s="7" t="s">
        <v>5947</v>
      </c>
      <c r="BS49" s="7"/>
      <c r="BU49" s="7"/>
      <c r="BV49" s="7"/>
      <c r="BW49" s="7" t="s">
        <v>5764</v>
      </c>
      <c r="BX49" s="7"/>
      <c r="BY49" s="7"/>
      <c r="BZ49" s="7"/>
      <c r="CA49" s="7"/>
      <c r="CB49" s="7" t="s">
        <v>5948</v>
      </c>
      <c r="CD49" s="7"/>
      <c r="CE49" s="7"/>
      <c r="CF49" s="7"/>
      <c r="CG49" s="7" t="s">
        <v>4196</v>
      </c>
      <c r="CH49" s="7"/>
      <c r="CI49" s="7"/>
      <c r="CJ49" s="7"/>
      <c r="CK49" s="7"/>
      <c r="CM49" s="7"/>
      <c r="CN49" s="7"/>
      <c r="CO49" s="7" t="s">
        <v>5949</v>
      </c>
      <c r="CP49" s="7" t="s">
        <v>4196</v>
      </c>
      <c r="CQ49" s="7" t="s">
        <v>5489</v>
      </c>
      <c r="CR49" s="7"/>
      <c r="CS49" s="7"/>
      <c r="CT49" s="7" t="s">
        <v>1040</v>
      </c>
      <c r="CV49" s="7"/>
      <c r="CW49" s="7" t="s">
        <v>4532</v>
      </c>
      <c r="CX49" s="7"/>
      <c r="CY49" s="7" t="s">
        <v>4196</v>
      </c>
      <c r="CZ49" s="7" t="s">
        <v>5950</v>
      </c>
      <c r="DA49" s="7"/>
      <c r="DB49" s="7"/>
      <c r="DC49" s="7"/>
    </row>
    <row r="50" spans="1:107" x14ac:dyDescent="0.35">
      <c r="A50" s="2">
        <v>20</v>
      </c>
      <c r="B50" s="5" t="s">
        <v>5951</v>
      </c>
      <c r="C50" s="5"/>
      <c r="D50" s="5"/>
      <c r="E50" s="5"/>
      <c r="F50" s="5" t="s">
        <v>5952</v>
      </c>
      <c r="G50" s="5" t="s">
        <v>5953</v>
      </c>
      <c r="H50" s="5"/>
      <c r="J50" s="2">
        <v>20</v>
      </c>
      <c r="K50" s="5"/>
      <c r="L50" s="5"/>
      <c r="M50" s="5"/>
      <c r="N50" s="5" t="s">
        <v>1831</v>
      </c>
      <c r="O50" s="5"/>
      <c r="P50" s="5" t="s">
        <v>5744</v>
      </c>
      <c r="Q50" s="5" t="s">
        <v>5954</v>
      </c>
      <c r="S50" s="2">
        <v>20</v>
      </c>
      <c r="T50" s="5"/>
      <c r="U50" s="5"/>
      <c r="V50" s="5"/>
      <c r="W50" s="5"/>
      <c r="X50" s="5"/>
      <c r="Y50" s="5" t="s">
        <v>5955</v>
      </c>
      <c r="Z50" s="5"/>
      <c r="AB50" s="2">
        <v>20</v>
      </c>
      <c r="AC50" s="5"/>
      <c r="AD50" s="5" t="s">
        <v>2630</v>
      </c>
      <c r="AE50" s="5"/>
      <c r="AF50" s="5" t="s">
        <v>5733</v>
      </c>
      <c r="AG50" s="5"/>
      <c r="AH50" s="5" t="s">
        <v>5956</v>
      </c>
      <c r="AI50" s="5"/>
      <c r="AK50" s="2">
        <v>20</v>
      </c>
      <c r="AL50" s="5"/>
      <c r="AM50" s="5" t="s">
        <v>1448</v>
      </c>
      <c r="AN50" s="5" t="s">
        <v>5957</v>
      </c>
      <c r="AO50" s="5"/>
      <c r="AP50" s="5"/>
      <c r="AQ50" s="5"/>
      <c r="AR50" s="5"/>
      <c r="AT50" s="5">
        <v>20</v>
      </c>
      <c r="AU50" s="5" t="s">
        <v>5501</v>
      </c>
      <c r="AV50" s="5"/>
      <c r="AW50" s="5"/>
      <c r="AX50" s="5" t="s">
        <v>4641</v>
      </c>
      <c r="AY50" s="5" t="s">
        <v>5958</v>
      </c>
      <c r="AZ50" s="5"/>
      <c r="BA50" s="5"/>
      <c r="BC50" s="5">
        <v>20</v>
      </c>
      <c r="BD50" s="5" t="s">
        <v>5292</v>
      </c>
      <c r="BE50" s="5"/>
      <c r="BF50" s="5" t="s">
        <v>5959</v>
      </c>
      <c r="BG50" s="5" t="s">
        <v>1825</v>
      </c>
      <c r="BH50" s="5"/>
      <c r="BI50" s="5" t="s">
        <v>5960</v>
      </c>
      <c r="BJ50" s="5"/>
      <c r="BL50" s="5">
        <v>20</v>
      </c>
      <c r="BM50" s="5"/>
      <c r="BN50" s="5" t="s">
        <v>5961</v>
      </c>
      <c r="BO50" s="5"/>
      <c r="BP50" s="5"/>
      <c r="BQ50" s="5"/>
      <c r="BR50" s="5"/>
      <c r="BS50" s="5"/>
      <c r="BU50" s="5">
        <v>20</v>
      </c>
      <c r="BV50" s="5"/>
      <c r="BW50" s="5" t="s">
        <v>5962</v>
      </c>
      <c r="BX50" s="5"/>
      <c r="BY50" s="5" t="s">
        <v>1018</v>
      </c>
      <c r="BZ50" s="5"/>
      <c r="CA50" s="5" t="s">
        <v>5963</v>
      </c>
      <c r="CB50" s="5"/>
      <c r="CD50" s="5">
        <v>20</v>
      </c>
      <c r="CE50" s="5"/>
      <c r="CF50" s="5"/>
      <c r="CG50" s="5"/>
      <c r="CH50" s="5"/>
      <c r="CI50" s="5"/>
      <c r="CJ50" s="5"/>
      <c r="CK50" s="5"/>
      <c r="CM50" s="5">
        <v>20</v>
      </c>
      <c r="CN50" s="5"/>
      <c r="CO50" s="5" t="s">
        <v>2060</v>
      </c>
      <c r="CP50" s="5"/>
      <c r="CQ50" s="5"/>
      <c r="CR50" s="5" t="s">
        <v>5964</v>
      </c>
      <c r="CS50" s="5"/>
      <c r="CT50" s="5"/>
      <c r="CV50" s="5">
        <v>20</v>
      </c>
      <c r="CW50" s="5"/>
      <c r="CX50" s="5"/>
      <c r="CY50" s="5"/>
      <c r="CZ50" s="5" t="s">
        <v>5965</v>
      </c>
      <c r="DA50" s="5"/>
      <c r="DB50" s="5"/>
      <c r="DC50" s="5"/>
    </row>
    <row r="51" spans="1:107" x14ac:dyDescent="0.35">
      <c r="A51" s="6"/>
      <c r="B51" s="7"/>
      <c r="C51" s="7"/>
      <c r="D51" s="7" t="s">
        <v>5966</v>
      </c>
      <c r="E51" s="7"/>
      <c r="F51" s="7" t="s">
        <v>4067</v>
      </c>
      <c r="G51" s="7" t="s">
        <v>5967</v>
      </c>
      <c r="H51" s="7"/>
      <c r="J51" s="6"/>
      <c r="K51" s="7"/>
      <c r="L51" s="7"/>
      <c r="M51" s="7"/>
      <c r="N51" s="7"/>
      <c r="O51" s="7"/>
      <c r="P51" s="7" t="s">
        <v>4197</v>
      </c>
      <c r="Q51" s="7" t="s">
        <v>5968</v>
      </c>
      <c r="S51" s="6"/>
      <c r="T51" s="7"/>
      <c r="U51" s="7"/>
      <c r="V51" s="7"/>
      <c r="W51" s="7"/>
      <c r="X51" s="7"/>
      <c r="Y51" s="7" t="s">
        <v>5969</v>
      </c>
      <c r="Z51" s="7"/>
      <c r="AB51" s="6"/>
      <c r="AC51" s="7"/>
      <c r="AD51" s="7"/>
      <c r="AE51" s="7"/>
      <c r="AF51" s="7" t="s">
        <v>652</v>
      </c>
      <c r="AG51" s="7"/>
      <c r="AH51" s="7" t="s">
        <v>5970</v>
      </c>
      <c r="AI51" s="7"/>
      <c r="AK51" s="6"/>
      <c r="AL51" s="7"/>
      <c r="AM51" s="7"/>
      <c r="AN51" s="7" t="s">
        <v>5971</v>
      </c>
      <c r="AO51" s="7"/>
      <c r="AP51" s="7"/>
      <c r="AQ51" s="7"/>
      <c r="AR51" s="7"/>
      <c r="AT51" s="7"/>
      <c r="AU51" s="7" t="s">
        <v>102</v>
      </c>
      <c r="AV51" s="7"/>
      <c r="AW51" s="7"/>
      <c r="AX51" s="7"/>
      <c r="AY51" s="7"/>
      <c r="AZ51" s="7"/>
      <c r="BA51" s="7"/>
      <c r="BC51" s="7"/>
      <c r="BD51" s="7" t="s">
        <v>1805</v>
      </c>
      <c r="BE51" s="7"/>
      <c r="BF51" s="7"/>
      <c r="BG51" s="7"/>
      <c r="BH51" s="7"/>
      <c r="BI51" s="7" t="s">
        <v>1040</v>
      </c>
      <c r="BJ51" s="7"/>
      <c r="BL51" s="7"/>
      <c r="BM51" s="7"/>
      <c r="BN51" s="7" t="s">
        <v>2932</v>
      </c>
      <c r="BO51" s="7"/>
      <c r="BP51" s="7"/>
      <c r="BQ51" s="7"/>
      <c r="BR51" s="7"/>
      <c r="BS51" s="7"/>
      <c r="BU51" s="7"/>
      <c r="BV51" s="7"/>
      <c r="BW51" s="7"/>
      <c r="BX51" s="7"/>
      <c r="BY51" s="7" t="s">
        <v>5972</v>
      </c>
      <c r="BZ51" s="7"/>
      <c r="CA51" s="7" t="s">
        <v>5973</v>
      </c>
      <c r="CB51" s="7"/>
      <c r="CD51" s="7"/>
      <c r="CE51" s="7"/>
      <c r="CF51" s="7"/>
      <c r="CG51" s="7"/>
      <c r="CH51" s="7"/>
      <c r="CI51" s="7"/>
      <c r="CJ51" s="7"/>
      <c r="CK51" s="7"/>
      <c r="CM51" s="7"/>
      <c r="CN51" s="7"/>
      <c r="CO51" s="7"/>
      <c r="CP51" s="7"/>
      <c r="CQ51" s="7"/>
      <c r="CR51" s="7" t="s">
        <v>1045</v>
      </c>
      <c r="CS51" s="7"/>
      <c r="CT51" s="7"/>
      <c r="CV51" s="7"/>
      <c r="CW51" s="7"/>
      <c r="CX51" s="7"/>
      <c r="CY51" s="7"/>
      <c r="CZ51" s="7" t="s">
        <v>5974</v>
      </c>
      <c r="DA51" s="7"/>
      <c r="DB51" s="7"/>
      <c r="DC51" s="7"/>
    </row>
    <row r="53" spans="1:107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B54" s="2">
        <v>17</v>
      </c>
      <c r="C54" s="2">
        <v>18</v>
      </c>
      <c r="D54" s="2">
        <v>19</v>
      </c>
      <c r="E54" s="2">
        <v>20</v>
      </c>
      <c r="F54" s="2">
        <v>21</v>
      </c>
      <c r="G54" s="2">
        <v>22</v>
      </c>
      <c r="H54" s="2">
        <v>23</v>
      </c>
      <c r="K54" s="2">
        <f>Q37+1</f>
        <v>21</v>
      </c>
      <c r="L54" s="2">
        <f t="shared" ref="L54:Q54" si="23">K54+1</f>
        <v>22</v>
      </c>
      <c r="M54" s="2">
        <f t="shared" si="23"/>
        <v>23</v>
      </c>
      <c r="N54" s="2">
        <f t="shared" si="23"/>
        <v>24</v>
      </c>
      <c r="O54" s="2">
        <f t="shared" si="23"/>
        <v>25</v>
      </c>
      <c r="P54" s="2">
        <f t="shared" si="23"/>
        <v>26</v>
      </c>
      <c r="Q54" s="2">
        <f t="shared" si="23"/>
        <v>27</v>
      </c>
      <c r="T54" s="2">
        <f>Z37+1</f>
        <v>21</v>
      </c>
      <c r="U54" s="2">
        <f t="shared" ref="U54:Z54" si="24">T54+1</f>
        <v>22</v>
      </c>
      <c r="V54" s="2">
        <f t="shared" si="24"/>
        <v>23</v>
      </c>
      <c r="W54" s="2">
        <f t="shared" si="24"/>
        <v>24</v>
      </c>
      <c r="X54" s="2">
        <f t="shared" si="24"/>
        <v>25</v>
      </c>
      <c r="Y54" s="2">
        <f t="shared" si="24"/>
        <v>26</v>
      </c>
      <c r="Z54" s="2">
        <f t="shared" si="24"/>
        <v>27</v>
      </c>
      <c r="AC54" s="2">
        <f>AI37+1</f>
        <v>18</v>
      </c>
      <c r="AD54" s="2">
        <f t="shared" ref="AD54:AI54" si="25">AC54+1</f>
        <v>19</v>
      </c>
      <c r="AE54" s="2">
        <f t="shared" si="25"/>
        <v>20</v>
      </c>
      <c r="AF54" s="2">
        <f t="shared" si="25"/>
        <v>21</v>
      </c>
      <c r="AG54" s="2">
        <f t="shared" si="25"/>
        <v>22</v>
      </c>
      <c r="AH54" s="2">
        <f t="shared" si="25"/>
        <v>23</v>
      </c>
      <c r="AI54" s="2">
        <f t="shared" si="25"/>
        <v>24</v>
      </c>
      <c r="AL54" s="2">
        <f>AR37+1</f>
        <v>16</v>
      </c>
      <c r="AM54" s="2">
        <f t="shared" ref="AM54:AR54" si="26">AL54+1</f>
        <v>17</v>
      </c>
      <c r="AN54" s="2">
        <f t="shared" si="26"/>
        <v>18</v>
      </c>
      <c r="AO54" s="2">
        <f t="shared" si="26"/>
        <v>19</v>
      </c>
      <c r="AP54" s="2">
        <f t="shared" si="26"/>
        <v>20</v>
      </c>
      <c r="AQ54" s="2">
        <f t="shared" si="26"/>
        <v>21</v>
      </c>
      <c r="AR54" s="2">
        <f t="shared" si="26"/>
        <v>22</v>
      </c>
      <c r="AU54" s="2">
        <f>BA37+1</f>
        <v>20</v>
      </c>
      <c r="AV54" s="2">
        <f t="shared" ref="AV54:BA54" si="27">AU54+1</f>
        <v>21</v>
      </c>
      <c r="AW54" s="2">
        <f t="shared" si="27"/>
        <v>22</v>
      </c>
      <c r="AX54" s="2">
        <f t="shared" si="27"/>
        <v>23</v>
      </c>
      <c r="AY54" s="2">
        <f t="shared" si="27"/>
        <v>24</v>
      </c>
      <c r="AZ54" s="2">
        <f t="shared" si="27"/>
        <v>25</v>
      </c>
      <c r="BA54" s="2">
        <f t="shared" si="27"/>
        <v>26</v>
      </c>
      <c r="BD54" s="2">
        <f>BJ37+1</f>
        <v>18</v>
      </c>
      <c r="BE54" s="2">
        <f t="shared" ref="BE54:BJ54" si="28">BD54+1</f>
        <v>19</v>
      </c>
      <c r="BF54" s="2">
        <f t="shared" si="28"/>
        <v>20</v>
      </c>
      <c r="BG54" s="2">
        <f t="shared" si="28"/>
        <v>21</v>
      </c>
      <c r="BH54" s="2">
        <f t="shared" si="28"/>
        <v>22</v>
      </c>
      <c r="BI54" s="2">
        <f t="shared" si="28"/>
        <v>23</v>
      </c>
      <c r="BJ54" s="2">
        <f t="shared" si="28"/>
        <v>24</v>
      </c>
      <c r="BM54" s="2">
        <f>BS37+1</f>
        <v>22</v>
      </c>
      <c r="BN54" s="2">
        <f t="shared" ref="BN54:BS54" si="29">BM54+1</f>
        <v>23</v>
      </c>
      <c r="BO54" s="2">
        <f t="shared" si="29"/>
        <v>24</v>
      </c>
      <c r="BP54" s="2">
        <f t="shared" si="29"/>
        <v>25</v>
      </c>
      <c r="BQ54" s="2">
        <f t="shared" si="29"/>
        <v>26</v>
      </c>
      <c r="BR54" s="2">
        <f t="shared" si="29"/>
        <v>27</v>
      </c>
      <c r="BS54" s="2">
        <f t="shared" si="29"/>
        <v>28</v>
      </c>
      <c r="BV54" s="2">
        <f>CB37+1</f>
        <v>19</v>
      </c>
      <c r="BW54" s="2">
        <f t="shared" ref="BW54:CB54" si="30">BV54+1</f>
        <v>20</v>
      </c>
      <c r="BX54" s="2">
        <f t="shared" si="30"/>
        <v>21</v>
      </c>
      <c r="BY54" s="2">
        <f t="shared" si="30"/>
        <v>22</v>
      </c>
      <c r="BZ54" s="2">
        <f t="shared" si="30"/>
        <v>23</v>
      </c>
      <c r="CA54" s="2">
        <f t="shared" si="30"/>
        <v>24</v>
      </c>
      <c r="CB54" s="2">
        <f t="shared" si="30"/>
        <v>25</v>
      </c>
      <c r="CE54" s="2">
        <f>CK37+1</f>
        <v>17</v>
      </c>
      <c r="CF54" s="2">
        <f t="shared" ref="CF54:CK54" si="31">CE54+1</f>
        <v>18</v>
      </c>
      <c r="CG54" s="2">
        <f t="shared" si="31"/>
        <v>19</v>
      </c>
      <c r="CH54" s="2">
        <f t="shared" si="31"/>
        <v>20</v>
      </c>
      <c r="CI54" s="2">
        <f t="shared" si="31"/>
        <v>21</v>
      </c>
      <c r="CJ54" s="2">
        <f t="shared" si="31"/>
        <v>22</v>
      </c>
      <c r="CK54" s="2">
        <f t="shared" si="31"/>
        <v>23</v>
      </c>
      <c r="CN54" s="2">
        <f>CT37+1</f>
        <v>21</v>
      </c>
      <c r="CO54" s="2">
        <f t="shared" ref="CO54:CT54" si="32">CN54+1</f>
        <v>22</v>
      </c>
      <c r="CP54" s="2">
        <f t="shared" si="32"/>
        <v>23</v>
      </c>
      <c r="CQ54" s="2">
        <f t="shared" si="32"/>
        <v>24</v>
      </c>
      <c r="CR54" s="2">
        <f t="shared" si="32"/>
        <v>25</v>
      </c>
      <c r="CS54" s="2">
        <f t="shared" si="32"/>
        <v>26</v>
      </c>
      <c r="CT54" s="2">
        <f t="shared" si="32"/>
        <v>27</v>
      </c>
      <c r="CW54" s="2">
        <f>DC37+1</f>
        <v>19</v>
      </c>
      <c r="CX54" s="2">
        <f t="shared" ref="CX54:DC54" si="33">CW54+1</f>
        <v>20</v>
      </c>
      <c r="CY54" s="2">
        <f t="shared" si="33"/>
        <v>21</v>
      </c>
      <c r="CZ54" s="2">
        <f t="shared" si="33"/>
        <v>22</v>
      </c>
      <c r="DA54" s="2">
        <f t="shared" si="33"/>
        <v>23</v>
      </c>
      <c r="DB54" s="2">
        <f t="shared" si="33"/>
        <v>24</v>
      </c>
      <c r="DC54" s="2">
        <f t="shared" si="33"/>
        <v>25</v>
      </c>
    </row>
    <row r="55" spans="1:107" x14ac:dyDescent="0.35">
      <c r="A55" s="3">
        <v>8</v>
      </c>
      <c r="B55" s="4" t="s">
        <v>5975</v>
      </c>
      <c r="C55" s="4"/>
      <c r="D55" s="4"/>
      <c r="E55" s="4"/>
      <c r="F55" s="4"/>
      <c r="G55" s="4"/>
      <c r="H55" s="4"/>
      <c r="J55" s="3">
        <v>8</v>
      </c>
      <c r="K55" s="4"/>
      <c r="L55" s="4"/>
      <c r="M55" s="4"/>
      <c r="N55" s="4"/>
      <c r="O55" s="4"/>
      <c r="P55" s="4"/>
      <c r="Q55" s="4"/>
      <c r="S55" s="3">
        <v>8</v>
      </c>
      <c r="T55" s="4"/>
      <c r="U55" s="4"/>
      <c r="V55" s="4"/>
      <c r="W55" s="4"/>
      <c r="X55" s="4"/>
      <c r="Y55" s="4"/>
      <c r="Z55" s="4"/>
      <c r="AB55" s="3">
        <v>8</v>
      </c>
      <c r="AC55" s="4" t="s">
        <v>5976</v>
      </c>
      <c r="AD55" s="4"/>
      <c r="AE55" s="4"/>
      <c r="AF55" s="4"/>
      <c r="AG55" s="4"/>
      <c r="AH55" s="4"/>
      <c r="AI55" s="4"/>
      <c r="AK55" s="3">
        <v>8</v>
      </c>
      <c r="AL55" s="4"/>
      <c r="AM55" s="4"/>
      <c r="AN55" s="4"/>
      <c r="AO55" s="4"/>
      <c r="AP55" s="4"/>
      <c r="AQ55" s="4"/>
      <c r="AR55" s="4"/>
      <c r="AT55" s="4">
        <v>8</v>
      </c>
      <c r="AU55" s="4" t="s">
        <v>5977</v>
      </c>
      <c r="AV55" s="4" t="s">
        <v>5978</v>
      </c>
      <c r="AW55" s="4"/>
      <c r="AX55" s="4"/>
      <c r="AY55" s="4"/>
      <c r="AZ55" s="4"/>
      <c r="BA55" s="4"/>
      <c r="BC55" s="4">
        <v>8</v>
      </c>
      <c r="BD55" s="4"/>
      <c r="BE55" s="4"/>
      <c r="BF55" s="4"/>
      <c r="BG55" s="4"/>
      <c r="BH55" s="4"/>
      <c r="BI55" s="4"/>
      <c r="BJ55" s="4"/>
      <c r="BL55" s="4">
        <v>8</v>
      </c>
      <c r="BM55" s="4"/>
      <c r="BN55" s="4"/>
      <c r="BO55" s="4"/>
      <c r="BP55" s="4"/>
      <c r="BQ55" s="4"/>
      <c r="BR55" s="4"/>
      <c r="BS55" s="4"/>
      <c r="BU55" s="4">
        <v>8</v>
      </c>
      <c r="BV55" s="4"/>
      <c r="BW55" s="4"/>
      <c r="BX55" s="4"/>
      <c r="BY55" s="4"/>
      <c r="BZ55" s="4"/>
      <c r="CA55" s="4"/>
      <c r="CB55" s="4"/>
      <c r="CD55" s="4">
        <v>8</v>
      </c>
      <c r="CE55" s="4"/>
      <c r="CF55" s="4" t="s">
        <v>5979</v>
      </c>
      <c r="CG55" s="4"/>
      <c r="CH55" s="4"/>
      <c r="CI55" s="4"/>
      <c r="CJ55" s="4"/>
      <c r="CK55" s="4"/>
      <c r="CM55" s="4">
        <v>8</v>
      </c>
      <c r="CN55" s="4"/>
      <c r="CO55" s="4"/>
      <c r="CP55" s="4"/>
      <c r="CQ55" s="4"/>
      <c r="CR55" s="4"/>
      <c r="CS55" s="4"/>
      <c r="CT55" s="4"/>
      <c r="CV55" s="4">
        <v>8</v>
      </c>
      <c r="CW55" s="4"/>
      <c r="CX55" s="4"/>
      <c r="CY55" s="4"/>
      <c r="CZ55" s="4"/>
      <c r="DA55" s="4"/>
      <c r="DB55" s="4"/>
      <c r="DC55" s="4"/>
    </row>
    <row r="56" spans="1:107" x14ac:dyDescent="0.35">
      <c r="A56" s="2"/>
      <c r="B56" s="5"/>
      <c r="C56" s="5"/>
      <c r="D56" s="5"/>
      <c r="E56" s="5"/>
      <c r="F56" s="5"/>
      <c r="G56" s="5"/>
      <c r="H56" s="5"/>
      <c r="J56" s="2"/>
      <c r="K56" s="5"/>
      <c r="L56" s="5"/>
      <c r="M56" s="5" t="s">
        <v>5980</v>
      </c>
      <c r="N56" s="5"/>
      <c r="O56" s="5"/>
      <c r="P56" s="5"/>
      <c r="Q56" s="5"/>
      <c r="S56" s="2"/>
      <c r="T56" s="5"/>
      <c r="U56" s="5"/>
      <c r="V56" s="5"/>
      <c r="W56" s="5"/>
      <c r="X56" s="5"/>
      <c r="Y56" s="5"/>
      <c r="Z56" s="5"/>
      <c r="AB56" s="2"/>
      <c r="AC56" s="5" t="s">
        <v>5767</v>
      </c>
      <c r="AD56" s="5"/>
      <c r="AE56" s="5"/>
      <c r="AF56" s="5"/>
      <c r="AG56" s="5"/>
      <c r="AH56" s="5"/>
      <c r="AI56" s="5"/>
      <c r="AK56" s="2"/>
      <c r="AL56" s="5"/>
      <c r="AM56" s="5"/>
      <c r="AN56" s="5"/>
      <c r="AO56" s="5"/>
      <c r="AP56" s="5"/>
      <c r="AQ56" s="5"/>
      <c r="AR56" s="5"/>
      <c r="AT56" s="5"/>
      <c r="AU56" s="5" t="s">
        <v>5981</v>
      </c>
      <c r="AV56" s="5" t="s">
        <v>5982</v>
      </c>
      <c r="AW56" s="5"/>
      <c r="AX56" s="5"/>
      <c r="AY56" s="5"/>
      <c r="AZ56" s="5"/>
      <c r="BA56" s="5"/>
      <c r="BC56" s="5"/>
      <c r="BD56" s="5"/>
      <c r="BE56" s="5"/>
      <c r="BF56" s="5"/>
      <c r="BG56" s="5"/>
      <c r="BH56" s="5"/>
      <c r="BI56" s="5"/>
      <c r="BJ56" s="5"/>
      <c r="BL56" s="5"/>
      <c r="BM56" s="5"/>
      <c r="BN56" s="5"/>
      <c r="BO56" s="5"/>
      <c r="BP56" s="5"/>
      <c r="BQ56" s="5"/>
      <c r="BR56" s="5"/>
      <c r="BS56" s="5"/>
      <c r="BU56" s="5"/>
      <c r="BV56" s="5"/>
      <c r="BW56" s="5"/>
      <c r="BX56" s="5"/>
      <c r="BY56" s="5"/>
      <c r="BZ56" s="5"/>
      <c r="CA56" s="5"/>
      <c r="CB56" s="5"/>
      <c r="CD56" s="5"/>
      <c r="CE56" s="5"/>
      <c r="CF56" s="5" t="s">
        <v>5983</v>
      </c>
      <c r="CG56" s="5"/>
      <c r="CH56" s="5"/>
      <c r="CI56" s="5"/>
      <c r="CJ56" s="5"/>
      <c r="CK56" s="5"/>
      <c r="CM56" s="5"/>
      <c r="CN56" s="5"/>
      <c r="CO56" s="5"/>
      <c r="CP56" s="5"/>
      <c r="CQ56" s="5" t="s">
        <v>4289</v>
      </c>
      <c r="CR56" s="5" t="s">
        <v>5984</v>
      </c>
      <c r="CS56" s="5"/>
      <c r="CT56" s="5"/>
      <c r="CV56" s="5"/>
      <c r="CW56" s="5"/>
      <c r="CX56" s="5"/>
      <c r="CY56" s="5" t="s">
        <v>5985</v>
      </c>
      <c r="CZ56" s="5"/>
      <c r="DA56" s="5"/>
      <c r="DB56" s="5"/>
      <c r="DC56" s="5"/>
    </row>
    <row r="57" spans="1:107" x14ac:dyDescent="0.35">
      <c r="A57" s="3">
        <v>10</v>
      </c>
      <c r="B57" s="4"/>
      <c r="C57" s="4"/>
      <c r="D57" s="4" t="s">
        <v>5986</v>
      </c>
      <c r="E57" s="4"/>
      <c r="F57" s="4" t="s">
        <v>5987</v>
      </c>
      <c r="G57" s="4"/>
      <c r="H57" s="4"/>
      <c r="J57" s="3">
        <v>10</v>
      </c>
      <c r="K57" s="4" t="s">
        <v>5988</v>
      </c>
      <c r="L57" s="4"/>
      <c r="M57" s="4" t="s">
        <v>5989</v>
      </c>
      <c r="N57" s="4"/>
      <c r="O57" s="4"/>
      <c r="P57" s="4"/>
      <c r="Q57" s="4"/>
      <c r="S57" s="3">
        <v>10</v>
      </c>
      <c r="T57" s="4"/>
      <c r="U57" s="4"/>
      <c r="V57" s="4"/>
      <c r="W57" s="4"/>
      <c r="X57" s="4" t="s">
        <v>5524</v>
      </c>
      <c r="Y57" s="4"/>
      <c r="Z57" s="4"/>
      <c r="AB57" s="3">
        <v>10</v>
      </c>
      <c r="AC57" s="4"/>
      <c r="AD57" s="4" t="s">
        <v>5530</v>
      </c>
      <c r="AE57" s="4"/>
      <c r="AF57" s="4"/>
      <c r="AG57" s="4" t="s">
        <v>5990</v>
      </c>
      <c r="AH57" s="4" t="s">
        <v>5530</v>
      </c>
      <c r="AI57" s="4"/>
      <c r="AK57" s="3">
        <v>10</v>
      </c>
      <c r="AL57" s="4"/>
      <c r="AM57" s="4" t="s">
        <v>5530</v>
      </c>
      <c r="AN57" s="4"/>
      <c r="AO57" s="4"/>
      <c r="AP57" s="4" t="s">
        <v>5402</v>
      </c>
      <c r="AQ57" s="4"/>
      <c r="AR57" s="4"/>
      <c r="AT57" s="4">
        <v>10</v>
      </c>
      <c r="AU57" s="4" t="s">
        <v>5429</v>
      </c>
      <c r="AV57" s="4"/>
      <c r="AW57" s="4"/>
      <c r="AX57" s="4" t="s">
        <v>5406</v>
      </c>
      <c r="AY57" s="4"/>
      <c r="AZ57" s="4"/>
      <c r="BA57" s="4"/>
      <c r="BC57" s="4">
        <v>10</v>
      </c>
      <c r="BD57" s="4"/>
      <c r="BE57" s="4"/>
      <c r="BF57" s="4"/>
      <c r="BG57" s="4"/>
      <c r="BH57" s="4" t="s">
        <v>2227</v>
      </c>
      <c r="BI57" s="4"/>
      <c r="BJ57" s="4"/>
      <c r="BL57" s="4">
        <v>10</v>
      </c>
      <c r="BM57" s="4"/>
      <c r="BN57" s="4"/>
      <c r="BO57" s="4"/>
      <c r="BP57" s="4"/>
      <c r="BQ57" s="4"/>
      <c r="BR57" s="4" t="s">
        <v>2215</v>
      </c>
      <c r="BS57" s="4"/>
      <c r="BU57" s="4">
        <v>10</v>
      </c>
      <c r="BV57" s="4"/>
      <c r="BW57" s="4"/>
      <c r="BX57" s="4"/>
      <c r="BY57" s="4"/>
      <c r="BZ57" s="4"/>
      <c r="CA57" s="4" t="s">
        <v>5991</v>
      </c>
      <c r="CB57" s="4" t="s">
        <v>5992</v>
      </c>
      <c r="CD57" s="4">
        <v>10</v>
      </c>
      <c r="CE57" s="4" t="s">
        <v>5993</v>
      </c>
      <c r="CF57" s="4" t="s">
        <v>4289</v>
      </c>
      <c r="CG57" s="4"/>
      <c r="CH57" s="4"/>
      <c r="CI57" s="4"/>
      <c r="CJ57" s="4"/>
      <c r="CK57" s="4"/>
      <c r="CM57" s="4">
        <v>10</v>
      </c>
      <c r="CN57" s="4" t="s">
        <v>4289</v>
      </c>
      <c r="CO57" s="4"/>
      <c r="CP57" s="4" t="s">
        <v>5543</v>
      </c>
      <c r="CQ57" s="4" t="s">
        <v>5994</v>
      </c>
      <c r="CR57" s="4" t="s">
        <v>4149</v>
      </c>
      <c r="CS57" s="4"/>
      <c r="CT57" s="4"/>
      <c r="CV57" s="4">
        <v>10</v>
      </c>
      <c r="CW57" s="4" t="s">
        <v>38</v>
      </c>
      <c r="CX57" s="4" t="s">
        <v>38</v>
      </c>
      <c r="CY57" s="4" t="s">
        <v>5995</v>
      </c>
      <c r="CZ57" s="4"/>
      <c r="DA57" s="4"/>
      <c r="DB57" s="4" t="s">
        <v>38</v>
      </c>
      <c r="DC57" s="4"/>
    </row>
    <row r="58" spans="1:107" x14ac:dyDescent="0.35">
      <c r="A58" s="6"/>
      <c r="B58" s="7"/>
      <c r="C58" s="7"/>
      <c r="D58" s="7" t="s">
        <v>5996</v>
      </c>
      <c r="E58" s="7" t="s">
        <v>5997</v>
      </c>
      <c r="F58" s="7" t="s">
        <v>5545</v>
      </c>
      <c r="G58" s="7"/>
      <c r="H58" s="7"/>
      <c r="J58" s="6"/>
      <c r="K58" s="7" t="s">
        <v>334</v>
      </c>
      <c r="L58" s="7"/>
      <c r="M58" s="7" t="s">
        <v>2248</v>
      </c>
      <c r="N58" s="7" t="s">
        <v>5998</v>
      </c>
      <c r="O58" s="7"/>
      <c r="P58" s="7"/>
      <c r="Q58" s="7"/>
      <c r="S58" s="6"/>
      <c r="T58" s="7"/>
      <c r="U58" s="7"/>
      <c r="V58" s="7"/>
      <c r="W58" s="7"/>
      <c r="X58" s="7" t="s">
        <v>5999</v>
      </c>
      <c r="Y58" s="7"/>
      <c r="Z58" s="7"/>
      <c r="AB58" s="6"/>
      <c r="AC58" s="7"/>
      <c r="AD58" s="7"/>
      <c r="AE58" s="7"/>
      <c r="AF58" s="7"/>
      <c r="AG58" s="7" t="s">
        <v>4956</v>
      </c>
      <c r="AH58" s="7" t="s">
        <v>6000</v>
      </c>
      <c r="AI58" s="7"/>
      <c r="AK58" s="6"/>
      <c r="AL58" s="7"/>
      <c r="AM58" s="7" t="s">
        <v>5551</v>
      </c>
      <c r="AN58" s="7"/>
      <c r="AO58" s="7"/>
      <c r="AP58" s="7" t="s">
        <v>4956</v>
      </c>
      <c r="AQ58" s="7"/>
      <c r="AR58" s="7"/>
      <c r="AT58" s="7"/>
      <c r="AU58" s="7" t="s">
        <v>5801</v>
      </c>
      <c r="AV58" s="7"/>
      <c r="AW58" s="7"/>
      <c r="AX58" s="7" t="s">
        <v>6001</v>
      </c>
      <c r="AY58" s="7"/>
      <c r="AZ58" s="7"/>
      <c r="BA58" s="7"/>
      <c r="BC58" s="7"/>
      <c r="BD58" s="7"/>
      <c r="BE58" s="7"/>
      <c r="BF58" s="7" t="s">
        <v>2736</v>
      </c>
      <c r="BG58" s="7"/>
      <c r="BH58" s="7" t="s">
        <v>6002</v>
      </c>
      <c r="BI58" s="7" t="s">
        <v>6003</v>
      </c>
      <c r="BJ58" s="7"/>
      <c r="BL58" s="7"/>
      <c r="BM58" s="7"/>
      <c r="BN58" s="7" t="s">
        <v>6004</v>
      </c>
      <c r="BO58" s="7"/>
      <c r="BP58" s="7"/>
      <c r="BQ58" s="7"/>
      <c r="BR58" s="7" t="s">
        <v>2266</v>
      </c>
      <c r="BS58" s="7"/>
      <c r="BU58" s="7"/>
      <c r="BV58" s="7"/>
      <c r="BW58" s="7"/>
      <c r="BX58" s="7"/>
      <c r="BY58" s="7"/>
      <c r="BZ58" s="7"/>
      <c r="CA58" s="7" t="s">
        <v>4540</v>
      </c>
      <c r="CB58" s="7"/>
      <c r="CD58" s="7"/>
      <c r="CE58" s="7" t="s">
        <v>6005</v>
      </c>
      <c r="CF58" s="7"/>
      <c r="CG58" s="7"/>
      <c r="CH58" s="7"/>
      <c r="CI58" s="7"/>
      <c r="CJ58" s="7"/>
      <c r="CK58" s="7"/>
      <c r="CM58" s="7"/>
      <c r="CN58" s="7" t="s">
        <v>38</v>
      </c>
      <c r="CO58" s="7" t="s">
        <v>6006</v>
      </c>
      <c r="CP58" s="7" t="s">
        <v>38</v>
      </c>
      <c r="CQ58" s="7"/>
      <c r="CR58" s="7"/>
      <c r="CS58" s="7"/>
      <c r="CT58" s="7"/>
      <c r="CV58" s="7"/>
      <c r="CW58" s="7"/>
      <c r="CX58" s="7"/>
      <c r="CY58" s="7"/>
      <c r="CZ58" s="7"/>
      <c r="DA58" s="7"/>
      <c r="DB58" s="7"/>
      <c r="DC58" s="7" t="s">
        <v>6007</v>
      </c>
    </row>
    <row r="59" spans="1:107" x14ac:dyDescent="0.35">
      <c r="A59" s="2">
        <v>12</v>
      </c>
      <c r="B59" s="5"/>
      <c r="C59" s="5" t="s">
        <v>5564</v>
      </c>
      <c r="D59" s="5"/>
      <c r="E59" s="5" t="s">
        <v>6008</v>
      </c>
      <c r="F59" s="5"/>
      <c r="G59" s="5" t="s">
        <v>5566</v>
      </c>
      <c r="H59" s="5"/>
      <c r="J59" s="2">
        <v>12</v>
      </c>
      <c r="K59" s="5" t="s">
        <v>6009</v>
      </c>
      <c r="L59" s="5" t="s">
        <v>5564</v>
      </c>
      <c r="M59" s="5" t="s">
        <v>38</v>
      </c>
      <c r="N59" s="5" t="s">
        <v>6010</v>
      </c>
      <c r="O59" s="5"/>
      <c r="P59" s="5"/>
      <c r="Q59" s="5" t="s">
        <v>4390</v>
      </c>
      <c r="S59" s="2">
        <v>12</v>
      </c>
      <c r="T59" s="5"/>
      <c r="U59" s="5" t="s">
        <v>5568</v>
      </c>
      <c r="V59" s="5"/>
      <c r="W59" s="5"/>
      <c r="X59" s="5"/>
      <c r="Y59" s="5"/>
      <c r="Z59" s="5"/>
      <c r="AB59" s="2">
        <v>12</v>
      </c>
      <c r="AC59" s="5"/>
      <c r="AD59" s="5" t="s">
        <v>5416</v>
      </c>
      <c r="AE59" s="5"/>
      <c r="AF59" s="5"/>
      <c r="AG59" s="5"/>
      <c r="AH59" s="5" t="s">
        <v>4390</v>
      </c>
      <c r="AI59" s="5" t="s">
        <v>5419</v>
      </c>
      <c r="AK59" s="2">
        <v>12</v>
      </c>
      <c r="AL59" s="5"/>
      <c r="AM59" s="5" t="s">
        <v>5564</v>
      </c>
      <c r="AN59" s="5"/>
      <c r="AO59" s="5"/>
      <c r="AP59" s="5"/>
      <c r="AQ59" s="5"/>
      <c r="AR59" s="5"/>
      <c r="AT59" s="5">
        <v>12</v>
      </c>
      <c r="AU59" s="5" t="s">
        <v>6011</v>
      </c>
      <c r="AV59" s="5" t="s">
        <v>5564</v>
      </c>
      <c r="AW59" s="5"/>
      <c r="AX59" s="5" t="s">
        <v>6012</v>
      </c>
      <c r="AY59" s="5"/>
      <c r="AZ59" s="5"/>
      <c r="BA59" s="5"/>
      <c r="BC59" s="5">
        <v>12</v>
      </c>
      <c r="BD59" s="5"/>
      <c r="BE59" s="5"/>
      <c r="BF59" s="5" t="s">
        <v>6013</v>
      </c>
      <c r="BG59" s="5"/>
      <c r="BH59" s="5"/>
      <c r="BI59" s="5" t="s">
        <v>6014</v>
      </c>
      <c r="BJ59" s="5"/>
      <c r="BL59" s="5">
        <v>12</v>
      </c>
      <c r="BM59" s="5"/>
      <c r="BN59" s="5" t="s">
        <v>6015</v>
      </c>
      <c r="BO59" s="5"/>
      <c r="BP59" s="5"/>
      <c r="BQ59" s="5"/>
      <c r="BR59" s="5" t="s">
        <v>4390</v>
      </c>
      <c r="BS59" s="5" t="s">
        <v>6016</v>
      </c>
      <c r="BU59" s="5">
        <v>12</v>
      </c>
      <c r="BV59" s="5"/>
      <c r="BW59" s="4" t="s">
        <v>5416</v>
      </c>
      <c r="BX59" s="5"/>
      <c r="BY59" s="5"/>
      <c r="BZ59" s="5"/>
      <c r="CA59" s="5" t="s">
        <v>6017</v>
      </c>
      <c r="CB59" s="5"/>
      <c r="CD59" s="5">
        <v>12</v>
      </c>
      <c r="CE59" s="5" t="s">
        <v>6018</v>
      </c>
      <c r="CF59" s="5" t="s">
        <v>5824</v>
      </c>
      <c r="CG59" s="5"/>
      <c r="CH59" s="5"/>
      <c r="CI59" s="5"/>
      <c r="CJ59" s="5"/>
      <c r="CK59" s="5"/>
      <c r="CM59" s="5">
        <v>12</v>
      </c>
      <c r="CN59" s="5"/>
      <c r="CO59" s="5" t="s">
        <v>6019</v>
      </c>
      <c r="CP59" s="5"/>
      <c r="CQ59" s="5"/>
      <c r="CR59" s="5"/>
      <c r="CS59" s="5"/>
      <c r="CT59" s="5"/>
      <c r="CV59" s="5">
        <v>12</v>
      </c>
      <c r="CW59" s="5"/>
      <c r="CX59" s="5" t="s">
        <v>6020</v>
      </c>
      <c r="CY59" s="5"/>
      <c r="CZ59" s="5" t="s">
        <v>6020</v>
      </c>
      <c r="DA59" s="5"/>
      <c r="DB59" s="5" t="s">
        <v>38</v>
      </c>
      <c r="DC59" s="5" t="s">
        <v>794</v>
      </c>
    </row>
    <row r="60" spans="1:107" x14ac:dyDescent="0.35">
      <c r="A60" s="2"/>
      <c r="B60" s="5"/>
      <c r="C60" s="5" t="s">
        <v>5581</v>
      </c>
      <c r="D60" s="5"/>
      <c r="E60" s="5"/>
      <c r="F60" s="5"/>
      <c r="G60" s="5" t="s">
        <v>5865</v>
      </c>
      <c r="H60" s="5"/>
      <c r="J60" s="2"/>
      <c r="K60" s="5"/>
      <c r="L60" s="5" t="s">
        <v>5581</v>
      </c>
      <c r="M60" s="5"/>
      <c r="N60" s="5" t="s">
        <v>38</v>
      </c>
      <c r="O60" s="5"/>
      <c r="P60" s="5"/>
      <c r="Q60" s="5" t="s">
        <v>1956</v>
      </c>
      <c r="S60" s="2"/>
      <c r="T60" s="5"/>
      <c r="U60" s="5" t="s">
        <v>5581</v>
      </c>
      <c r="V60" s="5" t="s">
        <v>6021</v>
      </c>
      <c r="W60" s="5"/>
      <c r="X60" s="5"/>
      <c r="Y60" s="5"/>
      <c r="Z60" s="5"/>
      <c r="AB60" s="2"/>
      <c r="AC60" s="5"/>
      <c r="AD60" s="5" t="s">
        <v>4956</v>
      </c>
      <c r="AE60" s="5"/>
      <c r="AF60" s="5"/>
      <c r="AG60" s="5" t="s">
        <v>6022</v>
      </c>
      <c r="AH60" s="5" t="s">
        <v>1243</v>
      </c>
      <c r="AI60" s="5" t="s">
        <v>6023</v>
      </c>
      <c r="AK60" s="2"/>
      <c r="AL60" s="5"/>
      <c r="AM60" s="5" t="s">
        <v>5581</v>
      </c>
      <c r="AN60" s="5"/>
      <c r="AO60" s="5"/>
      <c r="AP60" s="5"/>
      <c r="AQ60" s="5"/>
      <c r="AR60" s="5" t="s">
        <v>6024</v>
      </c>
      <c r="AT60" s="5"/>
      <c r="AU60" s="5" t="s">
        <v>6025</v>
      </c>
      <c r="AV60" s="5" t="s">
        <v>5581</v>
      </c>
      <c r="AW60" s="5"/>
      <c r="AX60" s="5" t="s">
        <v>6026</v>
      </c>
      <c r="AY60" s="5"/>
      <c r="AZ60" s="5"/>
      <c r="BA60" s="5" t="s">
        <v>4390</v>
      </c>
      <c r="BC60" s="5"/>
      <c r="BD60" s="5" t="s">
        <v>2227</v>
      </c>
      <c r="BE60" s="5"/>
      <c r="BF60" s="5"/>
      <c r="BG60" s="5"/>
      <c r="BH60" s="5" t="s">
        <v>4390</v>
      </c>
      <c r="BI60" s="5"/>
      <c r="BJ60" s="5"/>
      <c r="BL60" s="5"/>
      <c r="BM60" s="5"/>
      <c r="BN60" s="5" t="s">
        <v>6027</v>
      </c>
      <c r="BO60" s="5"/>
      <c r="BP60" s="5"/>
      <c r="BQ60" s="5"/>
      <c r="BR60" s="5" t="s">
        <v>38</v>
      </c>
      <c r="BS60" s="5"/>
      <c r="BU60" s="5"/>
      <c r="BV60" s="5"/>
      <c r="BW60" s="5"/>
      <c r="BX60" s="5"/>
      <c r="BY60" s="5"/>
      <c r="BZ60" s="5"/>
      <c r="CA60" s="5" t="s">
        <v>4741</v>
      </c>
      <c r="CB60" s="5"/>
      <c r="CD60" s="5"/>
      <c r="CE60" s="5"/>
      <c r="CF60" s="5"/>
      <c r="CG60" s="5"/>
      <c r="CH60" s="5"/>
      <c r="CI60" s="5"/>
      <c r="CJ60" s="5"/>
      <c r="CK60" s="5" t="s">
        <v>6028</v>
      </c>
      <c r="CM60" s="5"/>
      <c r="CN60" s="5"/>
      <c r="CO60" s="5" t="s">
        <v>4768</v>
      </c>
      <c r="CP60" s="5" t="s">
        <v>6029</v>
      </c>
      <c r="CQ60" s="5"/>
      <c r="CR60" s="5"/>
      <c r="CS60" s="5"/>
      <c r="CT60" s="5"/>
      <c r="CV60" s="5"/>
      <c r="CW60" s="5"/>
      <c r="CX60" s="5" t="s">
        <v>102</v>
      </c>
      <c r="CY60" s="5"/>
      <c r="CZ60" s="5" t="s">
        <v>102</v>
      </c>
      <c r="DA60" s="5"/>
      <c r="DB60" s="5" t="s">
        <v>6030</v>
      </c>
      <c r="DC60" s="5" t="s">
        <v>694</v>
      </c>
    </row>
    <row r="61" spans="1:107" x14ac:dyDescent="0.35">
      <c r="A61" s="3">
        <v>14</v>
      </c>
      <c r="B61" s="4" t="s">
        <v>6031</v>
      </c>
      <c r="C61" s="4" t="s">
        <v>2217</v>
      </c>
      <c r="D61" s="4"/>
      <c r="E61" s="4"/>
      <c r="F61" s="4"/>
      <c r="G61" s="4" t="s">
        <v>6032</v>
      </c>
      <c r="H61" s="4"/>
      <c r="J61" s="3">
        <v>14</v>
      </c>
      <c r="K61" s="4"/>
      <c r="L61" s="4"/>
      <c r="M61" s="4"/>
      <c r="N61" s="4"/>
      <c r="O61" s="4"/>
      <c r="P61" s="4"/>
      <c r="Q61" s="4"/>
      <c r="S61" s="3">
        <v>14</v>
      </c>
      <c r="T61" s="4"/>
      <c r="U61" s="4"/>
      <c r="V61" s="4"/>
      <c r="W61" s="4"/>
      <c r="X61" s="4"/>
      <c r="Y61" s="4"/>
      <c r="Z61" s="4"/>
      <c r="AB61" s="3">
        <v>14</v>
      </c>
      <c r="AC61" s="4"/>
      <c r="AD61" s="4"/>
      <c r="AE61" s="4"/>
      <c r="AF61" s="4"/>
      <c r="AG61" s="4"/>
      <c r="AH61" s="4"/>
      <c r="AI61" s="4"/>
      <c r="AK61" s="3">
        <v>14</v>
      </c>
      <c r="AL61" s="4"/>
      <c r="AM61" s="4"/>
      <c r="AN61" s="4"/>
      <c r="AO61" s="4"/>
      <c r="AP61" s="4" t="s">
        <v>1462</v>
      </c>
      <c r="AQ61" s="4"/>
      <c r="AR61" s="4" t="s">
        <v>6033</v>
      </c>
      <c r="AT61" s="4">
        <v>14</v>
      </c>
      <c r="AU61" s="4"/>
      <c r="AV61" s="4"/>
      <c r="AW61" s="4"/>
      <c r="AX61" s="4" t="s">
        <v>425</v>
      </c>
      <c r="AY61" s="4"/>
      <c r="AZ61" s="4"/>
      <c r="BA61" s="4" t="s">
        <v>6034</v>
      </c>
      <c r="BC61" s="4">
        <v>14</v>
      </c>
      <c r="BD61" s="4" t="s">
        <v>6001</v>
      </c>
      <c r="BE61" s="4"/>
      <c r="BF61" s="4"/>
      <c r="BG61" s="4"/>
      <c r="BH61" s="4" t="s">
        <v>6035</v>
      </c>
      <c r="BI61" s="4"/>
      <c r="BJ61" s="4"/>
      <c r="BL61" s="4">
        <v>14</v>
      </c>
      <c r="BM61" s="4" t="s">
        <v>6036</v>
      </c>
      <c r="BN61" s="4" t="s">
        <v>6037</v>
      </c>
      <c r="BO61" s="4" t="s">
        <v>38</v>
      </c>
      <c r="BP61" s="4"/>
      <c r="BQ61" s="4" t="s">
        <v>6038</v>
      </c>
      <c r="BR61" s="4"/>
      <c r="BS61" s="4" t="s">
        <v>6039</v>
      </c>
      <c r="BU61" s="4">
        <v>14</v>
      </c>
      <c r="BV61" s="4" t="s">
        <v>4042</v>
      </c>
      <c r="BW61" s="4" t="s">
        <v>6040</v>
      </c>
      <c r="BX61" s="4" t="s">
        <v>3902</v>
      </c>
      <c r="BY61" s="4" t="s">
        <v>6041</v>
      </c>
      <c r="BZ61" s="4"/>
      <c r="CA61" s="4" t="s">
        <v>38</v>
      </c>
      <c r="CB61" s="4" t="s">
        <v>949</v>
      </c>
      <c r="CD61" s="4">
        <v>14</v>
      </c>
      <c r="CE61" s="4"/>
      <c r="CF61" s="4"/>
      <c r="CG61" s="4"/>
      <c r="CH61" s="4"/>
      <c r="CI61" s="4"/>
      <c r="CJ61" s="4"/>
      <c r="CK61" s="4"/>
      <c r="CM61" s="4">
        <v>14</v>
      </c>
      <c r="CN61" s="4" t="s">
        <v>6042</v>
      </c>
      <c r="CO61" s="4"/>
      <c r="CP61" s="4"/>
      <c r="CQ61" s="4" t="s">
        <v>5625</v>
      </c>
      <c r="CR61" s="4"/>
      <c r="CS61" s="4"/>
      <c r="CT61" s="4"/>
      <c r="CV61" s="4">
        <v>14</v>
      </c>
      <c r="CW61" s="4" t="s">
        <v>2208</v>
      </c>
      <c r="CX61" s="4" t="s">
        <v>4787</v>
      </c>
      <c r="CY61" s="4" t="s">
        <v>6043</v>
      </c>
      <c r="CZ61" s="4" t="s">
        <v>38</v>
      </c>
      <c r="DA61" s="4"/>
      <c r="DB61" s="4" t="s">
        <v>6044</v>
      </c>
      <c r="DC61" s="4" t="s">
        <v>6045</v>
      </c>
    </row>
    <row r="62" spans="1:107" x14ac:dyDescent="0.35">
      <c r="A62" s="6"/>
      <c r="B62" s="7"/>
      <c r="C62" s="7" t="s">
        <v>6046</v>
      </c>
      <c r="D62" s="7"/>
      <c r="E62" s="7"/>
      <c r="F62" s="7"/>
      <c r="G62" s="7"/>
      <c r="H62" s="7"/>
      <c r="J62" s="6"/>
      <c r="K62" s="7"/>
      <c r="L62" s="7"/>
      <c r="M62" s="7"/>
      <c r="N62" s="7"/>
      <c r="O62" s="7"/>
      <c r="P62" s="7"/>
      <c r="Q62" s="7"/>
      <c r="S62" s="6"/>
      <c r="T62" s="7" t="s">
        <v>6047</v>
      </c>
      <c r="U62" s="7"/>
      <c r="V62" s="7"/>
      <c r="W62" s="7"/>
      <c r="X62" s="7"/>
      <c r="Y62" s="7"/>
      <c r="Z62" s="7"/>
      <c r="AB62" s="6"/>
      <c r="AC62" s="7"/>
      <c r="AD62" s="7"/>
      <c r="AE62" s="7"/>
      <c r="AF62" s="7"/>
      <c r="AG62" s="7"/>
      <c r="AH62" s="7" t="s">
        <v>349</v>
      </c>
      <c r="AI62" s="7"/>
      <c r="AK62" s="6"/>
      <c r="AL62" s="7"/>
      <c r="AM62" s="7"/>
      <c r="AN62" s="7"/>
      <c r="AO62" s="7"/>
      <c r="AP62" s="7" t="s">
        <v>6048</v>
      </c>
      <c r="AQ62" s="7"/>
      <c r="AR62" s="7"/>
      <c r="AT62" s="7"/>
      <c r="AU62" s="7"/>
      <c r="AV62" s="7"/>
      <c r="AW62" s="7"/>
      <c r="AX62" s="7"/>
      <c r="AY62" s="7"/>
      <c r="AZ62" s="7"/>
      <c r="BA62" s="7"/>
      <c r="BC62" s="7"/>
      <c r="BD62" s="7" t="s">
        <v>6049</v>
      </c>
      <c r="BE62" s="7"/>
      <c r="BF62" s="7"/>
      <c r="BG62" s="7" t="s">
        <v>2523</v>
      </c>
      <c r="BH62" s="7"/>
      <c r="BI62" s="7"/>
      <c r="BJ62" s="7"/>
      <c r="BL62" s="7"/>
      <c r="BM62" s="7" t="s">
        <v>6050</v>
      </c>
      <c r="BN62" s="7" t="s">
        <v>6051</v>
      </c>
      <c r="BO62" s="7"/>
      <c r="BP62" s="7"/>
      <c r="BQ62" s="7" t="s">
        <v>2266</v>
      </c>
      <c r="BR62" s="7"/>
      <c r="BS62" s="7" t="s">
        <v>6052</v>
      </c>
      <c r="BU62" s="7"/>
      <c r="BV62" s="7" t="s">
        <v>6053</v>
      </c>
      <c r="BW62" s="7"/>
      <c r="BX62" s="7" t="s">
        <v>6054</v>
      </c>
      <c r="BY62" s="7" t="s">
        <v>6055</v>
      </c>
      <c r="BZ62" s="7"/>
      <c r="CA62" s="7"/>
      <c r="CB62" s="7" t="s">
        <v>983</v>
      </c>
      <c r="CD62" s="7"/>
      <c r="CE62" s="7"/>
      <c r="CF62" s="7"/>
      <c r="CG62" s="7"/>
      <c r="CH62" s="7"/>
      <c r="CI62" s="7"/>
      <c r="CJ62" s="7" t="s">
        <v>6056</v>
      </c>
      <c r="CK62" s="7" t="s">
        <v>1833</v>
      </c>
      <c r="CM62" s="7"/>
      <c r="CN62" s="7" t="s">
        <v>2676</v>
      </c>
      <c r="CO62" s="7"/>
      <c r="CP62" s="7"/>
      <c r="CQ62" s="7" t="s">
        <v>5655</v>
      </c>
      <c r="CR62" s="7"/>
      <c r="CS62" s="7"/>
      <c r="CT62" s="7"/>
      <c r="CV62" s="7"/>
      <c r="CW62" s="7" t="s">
        <v>6057</v>
      </c>
      <c r="CX62" s="7" t="s">
        <v>38</v>
      </c>
      <c r="CY62" s="7" t="s">
        <v>38</v>
      </c>
      <c r="CZ62" s="7" t="s">
        <v>6058</v>
      </c>
      <c r="DA62" s="7" t="s">
        <v>6059</v>
      </c>
      <c r="DB62" s="7" t="s">
        <v>6060</v>
      </c>
      <c r="DC62" s="7"/>
    </row>
    <row r="63" spans="1:107" x14ac:dyDescent="0.35">
      <c r="A63" s="2">
        <v>16</v>
      </c>
      <c r="B63" s="5" t="s">
        <v>6061</v>
      </c>
      <c r="C63" s="5"/>
      <c r="D63" s="5"/>
      <c r="E63" s="5"/>
      <c r="F63" s="5"/>
      <c r="G63" s="5"/>
      <c r="H63" s="5"/>
      <c r="J63" s="2">
        <v>16</v>
      </c>
      <c r="K63" s="5"/>
      <c r="L63" s="5"/>
      <c r="M63" s="5"/>
      <c r="N63" s="5"/>
      <c r="O63" s="5"/>
      <c r="P63" s="5"/>
      <c r="Q63" s="5"/>
      <c r="S63" s="2">
        <v>16</v>
      </c>
      <c r="T63" s="5" t="s">
        <v>6062</v>
      </c>
      <c r="U63" s="5"/>
      <c r="V63" s="5"/>
      <c r="W63" s="5"/>
      <c r="X63" s="5"/>
      <c r="Y63" s="5" t="s">
        <v>6063</v>
      </c>
      <c r="Z63" s="5"/>
      <c r="AB63" s="2">
        <v>16</v>
      </c>
      <c r="AC63" s="5"/>
      <c r="AD63" s="5"/>
      <c r="AE63" s="5"/>
      <c r="AF63" s="5"/>
      <c r="AG63" s="5"/>
      <c r="AH63" s="5" t="s">
        <v>4452</v>
      </c>
      <c r="AI63" s="5"/>
      <c r="AK63" s="2">
        <v>16</v>
      </c>
      <c r="AL63" s="5"/>
      <c r="AM63" s="5"/>
      <c r="AN63" s="5"/>
      <c r="AO63" s="5"/>
      <c r="AP63" s="5" t="s">
        <v>6064</v>
      </c>
      <c r="AQ63" s="5"/>
      <c r="AR63" s="5"/>
      <c r="AT63" s="5">
        <v>16</v>
      </c>
      <c r="AU63" s="5"/>
      <c r="AV63" s="5"/>
      <c r="AW63" s="5"/>
      <c r="AX63" s="5" t="s">
        <v>6065</v>
      </c>
      <c r="AY63" s="5"/>
      <c r="AZ63" s="5"/>
      <c r="BA63" s="5"/>
      <c r="BC63" s="5">
        <v>16</v>
      </c>
      <c r="BD63" s="5"/>
      <c r="BE63" s="5" t="s">
        <v>2523</v>
      </c>
      <c r="BF63" s="5" t="s">
        <v>6066</v>
      </c>
      <c r="BG63" s="5"/>
      <c r="BH63" s="5" t="s">
        <v>1825</v>
      </c>
      <c r="BI63" s="5"/>
      <c r="BJ63" s="5"/>
      <c r="BL63" s="5">
        <v>16</v>
      </c>
      <c r="BM63" s="5" t="s">
        <v>6067</v>
      </c>
      <c r="BN63" s="5" t="s">
        <v>6068</v>
      </c>
      <c r="BO63" s="5"/>
      <c r="BP63" s="5"/>
      <c r="BQ63" s="5" t="s">
        <v>6069</v>
      </c>
      <c r="BR63" s="5"/>
      <c r="BS63" s="5" t="s">
        <v>5635</v>
      </c>
      <c r="BU63" s="5">
        <v>16</v>
      </c>
      <c r="BV63" s="5" t="s">
        <v>38</v>
      </c>
      <c r="BW63" s="5" t="s">
        <v>3774</v>
      </c>
      <c r="BX63" s="5" t="s">
        <v>4142</v>
      </c>
      <c r="BY63" s="5"/>
      <c r="BZ63" s="5" t="s">
        <v>6070</v>
      </c>
      <c r="CA63" s="5" t="s">
        <v>6071</v>
      </c>
      <c r="CB63" s="5"/>
      <c r="CD63" s="5">
        <v>16</v>
      </c>
      <c r="CE63" s="5"/>
      <c r="CF63" s="5" t="s">
        <v>6072</v>
      </c>
      <c r="CG63" s="5"/>
      <c r="CH63" s="5"/>
      <c r="CI63" s="5"/>
      <c r="CJ63" s="5" t="s">
        <v>6073</v>
      </c>
      <c r="CK63" s="5" t="s">
        <v>130</v>
      </c>
      <c r="CM63" s="5">
        <v>16</v>
      </c>
      <c r="CN63" s="5"/>
      <c r="CO63" s="5" t="s">
        <v>4122</v>
      </c>
      <c r="CP63" s="5" t="s">
        <v>566</v>
      </c>
      <c r="CQ63" s="5" t="s">
        <v>6074</v>
      </c>
      <c r="CR63" s="5" t="s">
        <v>566</v>
      </c>
      <c r="CS63" s="5" t="s">
        <v>566</v>
      </c>
      <c r="CT63" s="5"/>
      <c r="CV63" s="5">
        <v>16</v>
      </c>
      <c r="CW63" s="5"/>
      <c r="CX63" s="5" t="s">
        <v>6075</v>
      </c>
      <c r="CY63" s="5" t="s">
        <v>6076</v>
      </c>
      <c r="CZ63" s="5" t="s">
        <v>443</v>
      </c>
      <c r="DA63" s="5" t="s">
        <v>6077</v>
      </c>
      <c r="DB63" s="5"/>
      <c r="DC63" s="5" t="s">
        <v>6078</v>
      </c>
    </row>
    <row r="64" spans="1:107" x14ac:dyDescent="0.35">
      <c r="A64" s="2"/>
      <c r="B64" s="5"/>
      <c r="C64" s="5"/>
      <c r="D64" s="5"/>
      <c r="E64" s="5"/>
      <c r="F64" s="5"/>
      <c r="G64" s="5"/>
      <c r="H64" s="5"/>
      <c r="J64" s="2"/>
      <c r="K64" s="5" t="s">
        <v>6079</v>
      </c>
      <c r="L64" s="5"/>
      <c r="M64" s="5"/>
      <c r="N64" s="5"/>
      <c r="O64" s="5"/>
      <c r="P64" s="5"/>
      <c r="Q64" s="5"/>
      <c r="S64" s="2"/>
      <c r="T64" s="5"/>
      <c r="U64" s="5"/>
      <c r="V64" s="5"/>
      <c r="W64" s="5"/>
      <c r="X64" s="5"/>
      <c r="Y64" s="5" t="s">
        <v>3737</v>
      </c>
      <c r="Z64" s="5"/>
      <c r="AB64" s="2"/>
      <c r="AC64" s="5"/>
      <c r="AD64" s="5"/>
      <c r="AE64" s="5"/>
      <c r="AF64" s="5"/>
      <c r="AG64" s="5"/>
      <c r="AH64" s="5"/>
      <c r="AI64" s="5"/>
      <c r="AK64" s="2"/>
      <c r="AL64" s="5"/>
      <c r="AM64" s="5"/>
      <c r="AN64" s="5"/>
      <c r="AO64" s="5"/>
      <c r="AP64" s="5"/>
      <c r="AQ64" s="5"/>
      <c r="AR64" s="5"/>
      <c r="AT64" s="5"/>
      <c r="AU64" s="5"/>
      <c r="AV64" s="5"/>
      <c r="AW64" s="5"/>
      <c r="AX64" s="5"/>
      <c r="AY64" s="5"/>
      <c r="AZ64" s="5" t="s">
        <v>6080</v>
      </c>
      <c r="BA64" s="5"/>
      <c r="BC64" s="5"/>
      <c r="BD64" s="5" t="s">
        <v>2281</v>
      </c>
      <c r="BE64" s="5"/>
      <c r="BF64" s="5"/>
      <c r="BG64" s="5"/>
      <c r="BH64" s="5" t="s">
        <v>3774</v>
      </c>
      <c r="BI64" s="5"/>
      <c r="BJ64" s="5"/>
      <c r="BL64" s="5"/>
      <c r="BM64" s="5" t="s">
        <v>6053</v>
      </c>
      <c r="BN64" s="5" t="s">
        <v>6081</v>
      </c>
      <c r="BO64" s="5"/>
      <c r="BP64" s="5"/>
      <c r="BQ64" s="5"/>
      <c r="BR64" s="5" t="s">
        <v>2205</v>
      </c>
      <c r="BS64" s="5"/>
      <c r="BU64" s="5"/>
      <c r="BV64" s="5"/>
      <c r="BW64" s="5" t="s">
        <v>4106</v>
      </c>
      <c r="BX64" s="5" t="s">
        <v>5465</v>
      </c>
      <c r="BY64" s="5"/>
      <c r="BZ64" s="5"/>
      <c r="CA64" s="5"/>
      <c r="CB64" s="5" t="s">
        <v>6082</v>
      </c>
      <c r="CD64" s="5"/>
      <c r="CE64" s="5" t="s">
        <v>6083</v>
      </c>
      <c r="CF64" s="5" t="s">
        <v>2850</v>
      </c>
      <c r="CG64" s="5"/>
      <c r="CH64" s="5"/>
      <c r="CI64" s="5"/>
      <c r="CJ64" s="5" t="s">
        <v>6084</v>
      </c>
      <c r="CK64" s="5"/>
      <c r="CM64" s="5"/>
      <c r="CN64" s="5"/>
      <c r="CO64" s="5" t="s">
        <v>38</v>
      </c>
      <c r="CP64" s="5"/>
      <c r="CQ64" s="5" t="s">
        <v>5595</v>
      </c>
      <c r="CR64" s="5"/>
      <c r="CS64" s="5" t="s">
        <v>177</v>
      </c>
      <c r="CT64" s="5"/>
      <c r="CV64" s="5"/>
      <c r="CW64" s="5" t="s">
        <v>6085</v>
      </c>
      <c r="CX64" s="5" t="s">
        <v>6086</v>
      </c>
      <c r="CY64" s="5"/>
      <c r="CZ64" s="5"/>
      <c r="DA64" s="5" t="s">
        <v>6087</v>
      </c>
      <c r="DB64" s="5"/>
      <c r="DC64" s="5" t="s">
        <v>6088</v>
      </c>
    </row>
    <row r="65" spans="1:107" x14ac:dyDescent="0.35">
      <c r="A65" s="3">
        <v>18</v>
      </c>
      <c r="B65" s="4"/>
      <c r="C65" s="4" t="s">
        <v>6089</v>
      </c>
      <c r="D65" s="4" t="s">
        <v>5480</v>
      </c>
      <c r="E65" s="4"/>
      <c r="F65" s="4"/>
      <c r="G65" s="4" t="s">
        <v>5726</v>
      </c>
      <c r="H65" s="4"/>
      <c r="J65" s="3">
        <v>18</v>
      </c>
      <c r="K65" s="4" t="s">
        <v>6090</v>
      </c>
      <c r="L65" s="4"/>
      <c r="M65" s="4" t="s">
        <v>5480</v>
      </c>
      <c r="N65" s="4"/>
      <c r="O65" s="4"/>
      <c r="P65" s="4"/>
      <c r="Q65" s="4"/>
      <c r="S65" s="3">
        <v>18</v>
      </c>
      <c r="T65" s="4"/>
      <c r="U65" s="4" t="s">
        <v>6091</v>
      </c>
      <c r="V65" s="4" t="s">
        <v>5480</v>
      </c>
      <c r="W65" s="4"/>
      <c r="X65" s="4"/>
      <c r="Y65" s="4"/>
      <c r="Z65" s="4"/>
      <c r="AB65" s="3">
        <v>18</v>
      </c>
      <c r="AC65" s="4"/>
      <c r="AD65" s="4"/>
      <c r="AE65" s="4" t="s">
        <v>5701</v>
      </c>
      <c r="AF65" s="4"/>
      <c r="AG65" s="4" t="s">
        <v>6092</v>
      </c>
      <c r="AH65" s="4"/>
      <c r="AI65" s="4"/>
      <c r="AK65" s="3">
        <v>18</v>
      </c>
      <c r="AL65" s="4"/>
      <c r="AM65" s="4"/>
      <c r="AN65" s="4" t="s">
        <v>5480</v>
      </c>
      <c r="AO65" s="4"/>
      <c r="AP65" s="4"/>
      <c r="AQ65" s="4"/>
      <c r="AR65" s="4"/>
      <c r="AT65" s="4">
        <v>18</v>
      </c>
      <c r="AU65" s="4"/>
      <c r="AV65" s="4"/>
      <c r="AW65" s="4" t="s">
        <v>5480</v>
      </c>
      <c r="AX65" s="4"/>
      <c r="AY65" s="4"/>
      <c r="AZ65" s="4" t="s">
        <v>6093</v>
      </c>
      <c r="BA65" s="4"/>
      <c r="BC65" s="4">
        <v>18</v>
      </c>
      <c r="BD65" s="4" t="s">
        <v>6049</v>
      </c>
      <c r="BE65" s="4"/>
      <c r="BF65" s="4"/>
      <c r="BG65" s="4"/>
      <c r="BH65" s="4"/>
      <c r="BI65" s="4"/>
      <c r="BJ65" s="4"/>
      <c r="BL65" s="4">
        <v>18</v>
      </c>
      <c r="BM65" s="4" t="s">
        <v>6094</v>
      </c>
      <c r="BN65" s="4" t="s">
        <v>6095</v>
      </c>
      <c r="BO65" s="4"/>
      <c r="BP65" s="4" t="s">
        <v>38</v>
      </c>
      <c r="BQ65" s="4"/>
      <c r="BR65" s="4" t="s">
        <v>1243</v>
      </c>
      <c r="BS65" s="4"/>
      <c r="BU65" s="4">
        <v>18</v>
      </c>
      <c r="BV65" s="4"/>
      <c r="BW65" s="4"/>
      <c r="BX65" s="4" t="s">
        <v>6096</v>
      </c>
      <c r="BY65" s="4" t="s">
        <v>4181</v>
      </c>
      <c r="BZ65" s="4"/>
      <c r="CA65" s="4"/>
      <c r="CB65" s="4"/>
      <c r="CD65" s="4">
        <v>18</v>
      </c>
      <c r="CE65" s="4"/>
      <c r="CF65" s="4"/>
      <c r="CG65" s="4"/>
      <c r="CH65" s="4"/>
      <c r="CI65" s="4"/>
      <c r="CJ65" s="4"/>
      <c r="CK65" s="4"/>
      <c r="CM65" s="4">
        <v>18</v>
      </c>
      <c r="CN65" s="4" t="s">
        <v>6097</v>
      </c>
      <c r="CO65" s="4"/>
      <c r="CP65" s="4" t="s">
        <v>4169</v>
      </c>
      <c r="CQ65" s="4"/>
      <c r="CR65" s="4"/>
      <c r="CS65" s="4" t="s">
        <v>6098</v>
      </c>
      <c r="CT65" s="4"/>
      <c r="CV65" s="4">
        <v>18</v>
      </c>
      <c r="CW65" s="4" t="s">
        <v>2217</v>
      </c>
      <c r="CX65" s="4"/>
      <c r="CY65" s="4" t="s">
        <v>6099</v>
      </c>
      <c r="CZ65" s="4"/>
      <c r="DA65" s="4" t="s">
        <v>6100</v>
      </c>
      <c r="DB65" s="4"/>
      <c r="DC65" s="4"/>
    </row>
    <row r="66" spans="1:107" x14ac:dyDescent="0.35">
      <c r="A66" s="6"/>
      <c r="B66" s="7"/>
      <c r="C66" s="7" t="s">
        <v>5996</v>
      </c>
      <c r="D66" s="7" t="s">
        <v>4196</v>
      </c>
      <c r="E66" s="7"/>
      <c r="F66" s="7"/>
      <c r="G66" s="7" t="s">
        <v>6101</v>
      </c>
      <c r="H66" s="7" t="s">
        <v>6102</v>
      </c>
      <c r="J66" s="6"/>
      <c r="K66" s="7" t="s">
        <v>4447</v>
      </c>
      <c r="L66" s="7"/>
      <c r="M66" s="7" t="s">
        <v>4196</v>
      </c>
      <c r="N66" s="7"/>
      <c r="O66" s="7"/>
      <c r="P66" s="7"/>
      <c r="Q66" s="7"/>
      <c r="S66" s="6"/>
      <c r="T66" s="7"/>
      <c r="U66" s="7" t="s">
        <v>5999</v>
      </c>
      <c r="V66" s="7" t="s">
        <v>4196</v>
      </c>
      <c r="W66" s="7"/>
      <c r="X66" s="7"/>
      <c r="Y66" s="7"/>
      <c r="Z66" s="7"/>
      <c r="AB66" s="6"/>
      <c r="AC66" s="7"/>
      <c r="AD66" s="7"/>
      <c r="AE66" s="7" t="s">
        <v>6103</v>
      </c>
      <c r="AF66" s="7"/>
      <c r="AG66" s="7"/>
      <c r="AH66" s="7"/>
      <c r="AI66" s="7" t="s">
        <v>6104</v>
      </c>
      <c r="AK66" s="6"/>
      <c r="AL66" s="7"/>
      <c r="AM66" s="7"/>
      <c r="AN66" s="7" t="s">
        <v>4196</v>
      </c>
      <c r="AO66" s="7"/>
      <c r="AP66" s="7"/>
      <c r="AQ66" s="7"/>
      <c r="AR66" s="7"/>
      <c r="AT66" s="7"/>
      <c r="AU66" s="7"/>
      <c r="AV66" s="7"/>
      <c r="AW66" s="7" t="s">
        <v>4196</v>
      </c>
      <c r="AX66" s="7"/>
      <c r="AY66" s="7"/>
      <c r="AZ66" s="7"/>
      <c r="BA66" s="7"/>
      <c r="BC66" s="7"/>
      <c r="BD66" s="7" t="s">
        <v>1018</v>
      </c>
      <c r="BE66" s="7"/>
      <c r="BF66" s="7"/>
      <c r="BG66" s="7"/>
      <c r="BH66" s="7"/>
      <c r="BI66" s="7"/>
      <c r="BJ66" s="7"/>
      <c r="BL66" s="7"/>
      <c r="BM66" s="7" t="s">
        <v>6105</v>
      </c>
      <c r="BN66" s="7"/>
      <c r="BO66" s="7"/>
      <c r="BP66" s="7"/>
      <c r="BQ66" s="7"/>
      <c r="BR66" s="7"/>
      <c r="BS66" s="7"/>
      <c r="BU66" s="7"/>
      <c r="BV66" s="7"/>
      <c r="BW66" s="7"/>
      <c r="BX66" s="7"/>
      <c r="BY66" s="7" t="s">
        <v>6106</v>
      </c>
      <c r="BZ66" s="7"/>
      <c r="CA66" s="7"/>
      <c r="CB66" s="7"/>
      <c r="CD66" s="7"/>
      <c r="CE66" s="7"/>
      <c r="CF66" s="7"/>
      <c r="CG66" s="7" t="s">
        <v>6107</v>
      </c>
      <c r="CH66" s="7"/>
      <c r="CI66" s="7"/>
      <c r="CJ66" s="7"/>
      <c r="CK66" s="7"/>
      <c r="CM66" s="7"/>
      <c r="CN66" s="7" t="s">
        <v>4447</v>
      </c>
      <c r="CO66" s="7" t="s">
        <v>6108</v>
      </c>
      <c r="CP66" s="7" t="s">
        <v>4196</v>
      </c>
      <c r="CQ66" s="7" t="s">
        <v>5489</v>
      </c>
      <c r="CR66" s="7"/>
      <c r="CS66" s="7"/>
      <c r="CT66" s="7"/>
      <c r="CV66" s="7"/>
      <c r="CW66" s="7" t="s">
        <v>4165</v>
      </c>
      <c r="CX66" s="7"/>
      <c r="CY66" s="7" t="s">
        <v>6107</v>
      </c>
      <c r="CZ66" s="7"/>
      <c r="DA66" s="7"/>
      <c r="DB66" s="7" t="s">
        <v>6109</v>
      </c>
      <c r="DC66" s="7"/>
    </row>
    <row r="67" spans="1:107" x14ac:dyDescent="0.35">
      <c r="A67" s="2">
        <v>20</v>
      </c>
      <c r="B67" s="5" t="s">
        <v>6110</v>
      </c>
      <c r="C67" s="5"/>
      <c r="D67" s="5" t="s">
        <v>1973</v>
      </c>
      <c r="E67" s="5" t="s">
        <v>1973</v>
      </c>
      <c r="F67" s="5"/>
      <c r="G67" s="5" t="s">
        <v>4591</v>
      </c>
      <c r="H67" s="5" t="s">
        <v>6111</v>
      </c>
      <c r="J67" s="2">
        <v>20</v>
      </c>
      <c r="K67" s="5"/>
      <c r="L67" s="5" t="s">
        <v>6112</v>
      </c>
      <c r="M67" s="5"/>
      <c r="N67" s="5" t="s">
        <v>6113</v>
      </c>
      <c r="O67" s="5"/>
      <c r="P67" s="5"/>
      <c r="Q67" s="5"/>
      <c r="S67" s="2">
        <v>20</v>
      </c>
      <c r="T67" s="5"/>
      <c r="U67" s="5"/>
      <c r="V67" s="5"/>
      <c r="W67" s="5"/>
      <c r="X67" s="5"/>
      <c r="Y67" s="5"/>
      <c r="Z67" s="5"/>
      <c r="AB67" s="2">
        <v>20</v>
      </c>
      <c r="AC67" s="5" t="s">
        <v>6114</v>
      </c>
      <c r="AD67" s="5"/>
      <c r="AE67" s="5"/>
      <c r="AF67" s="5"/>
      <c r="AG67" s="5"/>
      <c r="AH67" s="5"/>
      <c r="AI67" s="5" t="s">
        <v>6115</v>
      </c>
      <c r="AK67" s="2">
        <v>20</v>
      </c>
      <c r="AL67" s="5"/>
      <c r="AM67" s="5"/>
      <c r="AN67" s="5"/>
      <c r="AO67" s="5"/>
      <c r="AP67" s="5" t="s">
        <v>5733</v>
      </c>
      <c r="AQ67" s="5"/>
      <c r="AR67" s="5"/>
      <c r="AT67" s="5">
        <v>20</v>
      </c>
      <c r="AU67" s="5" t="s">
        <v>6116</v>
      </c>
      <c r="AV67" s="5"/>
      <c r="AW67" s="5"/>
      <c r="AX67" s="5" t="s">
        <v>1018</v>
      </c>
      <c r="AY67" s="5" t="s">
        <v>1018</v>
      </c>
      <c r="AZ67" s="5" t="s">
        <v>6117</v>
      </c>
      <c r="BA67" s="5"/>
      <c r="BC67" s="5">
        <v>20</v>
      </c>
      <c r="BD67" s="5" t="s">
        <v>6118</v>
      </c>
      <c r="BE67" s="5"/>
      <c r="BF67" s="5"/>
      <c r="BG67" s="5"/>
      <c r="BH67" s="5"/>
      <c r="BI67" s="5"/>
      <c r="BJ67" s="5"/>
      <c r="BL67" s="5">
        <v>20</v>
      </c>
      <c r="BM67" s="5" t="s">
        <v>6119</v>
      </c>
      <c r="BN67" s="5" t="s">
        <v>5292</v>
      </c>
      <c r="BO67" s="5" t="s">
        <v>659</v>
      </c>
      <c r="BP67" s="5" t="s">
        <v>6120</v>
      </c>
      <c r="BQ67" s="5"/>
      <c r="BR67" s="5"/>
      <c r="BS67" s="5"/>
      <c r="BU67" s="5">
        <v>20</v>
      </c>
      <c r="BV67" s="5"/>
      <c r="BW67" s="5"/>
      <c r="BX67" s="5"/>
      <c r="BY67" s="5"/>
      <c r="BZ67" s="5"/>
      <c r="CA67" s="5"/>
      <c r="CB67" s="5"/>
      <c r="CD67" s="5">
        <v>20</v>
      </c>
      <c r="CE67" s="5"/>
      <c r="CF67" s="5"/>
      <c r="CG67" s="5" t="s">
        <v>1942</v>
      </c>
      <c r="CH67" s="5"/>
      <c r="CI67" s="5"/>
      <c r="CJ67" s="5"/>
      <c r="CK67" s="5"/>
      <c r="CM67" s="5">
        <v>20</v>
      </c>
      <c r="CN67" s="5"/>
      <c r="CO67" s="5"/>
      <c r="CP67" s="5"/>
      <c r="CQ67" s="5"/>
      <c r="CR67" s="5"/>
      <c r="CS67" s="5"/>
      <c r="CT67" s="5"/>
      <c r="CV67" s="5">
        <v>20</v>
      </c>
      <c r="CW67" s="5" t="s">
        <v>4204</v>
      </c>
      <c r="CX67" s="5" t="s">
        <v>2404</v>
      </c>
      <c r="CY67" s="5" t="s">
        <v>6121</v>
      </c>
      <c r="CZ67" s="5"/>
      <c r="DA67" s="5" t="s">
        <v>6122</v>
      </c>
      <c r="DB67" s="5" t="s">
        <v>6123</v>
      </c>
      <c r="DC67" s="5" t="s">
        <v>659</v>
      </c>
    </row>
    <row r="68" spans="1:107" x14ac:dyDescent="0.35">
      <c r="A68" s="6"/>
      <c r="B68" s="7" t="s">
        <v>6124</v>
      </c>
      <c r="C68" s="7"/>
      <c r="D68" s="7" t="s">
        <v>5005</v>
      </c>
      <c r="E68" s="7" t="s">
        <v>5005</v>
      </c>
      <c r="F68" s="7"/>
      <c r="G68" s="7" t="s">
        <v>4980</v>
      </c>
      <c r="H68" s="7"/>
      <c r="J68" s="6"/>
      <c r="K68" s="7"/>
      <c r="L68" s="7" t="s">
        <v>6125</v>
      </c>
      <c r="M68" s="7"/>
      <c r="N68" s="7" t="s">
        <v>6126</v>
      </c>
      <c r="O68" s="7"/>
      <c r="P68" s="7"/>
      <c r="Q68" s="7"/>
      <c r="S68" s="6"/>
      <c r="T68" s="7"/>
      <c r="U68" s="7"/>
      <c r="V68" s="7"/>
      <c r="W68" s="7"/>
      <c r="X68" s="7"/>
      <c r="Y68" s="7"/>
      <c r="Z68" s="7"/>
      <c r="AB68" s="6"/>
      <c r="AC68" s="7" t="s">
        <v>5760</v>
      </c>
      <c r="AD68" s="7"/>
      <c r="AE68" s="7"/>
      <c r="AF68" s="7"/>
      <c r="AG68" s="7"/>
      <c r="AH68" s="7"/>
      <c r="AI68" s="7"/>
      <c r="AK68" s="6"/>
      <c r="AL68" s="7"/>
      <c r="AM68" s="7"/>
      <c r="AN68" s="7"/>
      <c r="AO68" s="7"/>
      <c r="AP68" s="7" t="s">
        <v>652</v>
      </c>
      <c r="AQ68" s="7"/>
      <c r="AR68" s="7"/>
      <c r="AT68" s="7"/>
      <c r="AU68" s="7" t="s">
        <v>6127</v>
      </c>
      <c r="AV68" s="7"/>
      <c r="AW68" s="7"/>
      <c r="AX68" s="7" t="s">
        <v>6128</v>
      </c>
      <c r="AY68" s="7" t="s">
        <v>6001</v>
      </c>
      <c r="AZ68" s="7"/>
      <c r="BA68" s="7"/>
      <c r="BC68" s="7"/>
      <c r="BD68" s="7"/>
      <c r="BE68" s="7"/>
      <c r="BF68" s="7"/>
      <c r="BG68" s="7"/>
      <c r="BH68" s="7"/>
      <c r="BI68" s="7"/>
      <c r="BJ68" s="7"/>
      <c r="BL68" s="7"/>
      <c r="BM68" s="7"/>
      <c r="BN68" s="7"/>
      <c r="BO68" s="7" t="s">
        <v>6129</v>
      </c>
      <c r="BP68" s="7" t="s">
        <v>1831</v>
      </c>
      <c r="BQ68" s="7"/>
      <c r="BR68" s="7"/>
      <c r="BS68" s="7"/>
      <c r="BU68" s="7"/>
      <c r="BV68" s="7"/>
      <c r="BW68" s="7"/>
      <c r="BX68" s="7"/>
      <c r="BY68" s="7"/>
      <c r="BZ68" s="7"/>
      <c r="CA68" s="7"/>
      <c r="CB68" s="7"/>
      <c r="CD68" s="7"/>
      <c r="CE68" s="7"/>
      <c r="CF68" s="7"/>
      <c r="CG68" s="7" t="s">
        <v>652</v>
      </c>
      <c r="CH68" s="7"/>
      <c r="CI68" s="7"/>
      <c r="CJ68" s="7"/>
      <c r="CK68" s="7"/>
      <c r="CM68" s="7"/>
      <c r="CN68" s="7"/>
      <c r="CO68" s="7"/>
      <c r="CP68" s="7"/>
      <c r="CQ68" s="7"/>
      <c r="CR68" s="7"/>
      <c r="CS68" s="7"/>
      <c r="CT68" s="7"/>
      <c r="CV68" s="7"/>
      <c r="CW68" s="7" t="s">
        <v>5865</v>
      </c>
      <c r="CX68" s="7" t="s">
        <v>3739</v>
      </c>
      <c r="CY68" s="7" t="s">
        <v>6130</v>
      </c>
      <c r="CZ68" s="7"/>
      <c r="DA68" s="7" t="s">
        <v>6131</v>
      </c>
      <c r="DB68" s="7" t="s">
        <v>6132</v>
      </c>
      <c r="DC68" s="7" t="s">
        <v>6133</v>
      </c>
    </row>
    <row r="70" spans="1:107" x14ac:dyDescent="0.3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K70" s="3" t="s">
        <v>12</v>
      </c>
      <c r="L70" s="3"/>
      <c r="M70" s="3"/>
      <c r="N70" s="3"/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/>
      <c r="Y70" s="3"/>
      <c r="Z70" s="3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U70" s="3" t="s">
        <v>12</v>
      </c>
      <c r="AV70" s="3" t="s">
        <v>13</v>
      </c>
      <c r="AW70" s="3" t="s">
        <v>14</v>
      </c>
      <c r="AX70" s="3" t="s">
        <v>15</v>
      </c>
      <c r="AY70" s="3"/>
      <c r="AZ70" s="3"/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M70" s="3" t="s">
        <v>12</v>
      </c>
      <c r="BN70" s="3" t="s">
        <v>13</v>
      </c>
      <c r="BO70" s="3" t="s">
        <v>14</v>
      </c>
      <c r="BP70" s="3"/>
      <c r="BQ70" s="3"/>
      <c r="BR70" s="3"/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N70" s="3" t="s">
        <v>12</v>
      </c>
      <c r="CO70" s="3" t="s">
        <v>13</v>
      </c>
      <c r="CP70" s="3" t="s">
        <v>14</v>
      </c>
      <c r="CQ70" s="3"/>
      <c r="CR70" s="3"/>
      <c r="CS70" s="3"/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/>
    </row>
    <row r="71" spans="1:107" x14ac:dyDescent="0.35">
      <c r="B71" s="2">
        <v>24</v>
      </c>
      <c r="C71" s="2">
        <v>25</v>
      </c>
      <c r="D71" s="2">
        <v>26</v>
      </c>
      <c r="E71" s="2">
        <v>27</v>
      </c>
      <c r="F71" s="2">
        <v>28</v>
      </c>
      <c r="G71" s="2">
        <v>29</v>
      </c>
      <c r="H71" s="2">
        <v>30</v>
      </c>
      <c r="K71" s="2">
        <v>28</v>
      </c>
      <c r="L71" s="2"/>
      <c r="M71" s="2"/>
      <c r="N71" s="2"/>
      <c r="O71" s="2"/>
      <c r="P71" s="2"/>
      <c r="Q71" s="2"/>
      <c r="T71" s="2">
        <f>Z54+1</f>
        <v>28</v>
      </c>
      <c r="U71" s="2">
        <f>T71+1</f>
        <v>29</v>
      </c>
      <c r="V71" s="2">
        <f>U71+1</f>
        <v>30</v>
      </c>
      <c r="W71" s="2">
        <f>V71+1</f>
        <v>31</v>
      </c>
      <c r="X71" s="2"/>
      <c r="Y71" s="2"/>
      <c r="Z71" s="2"/>
      <c r="AC71" s="2">
        <f>AI54+1</f>
        <v>25</v>
      </c>
      <c r="AD71" s="2">
        <f>AC71+1</f>
        <v>26</v>
      </c>
      <c r="AE71" s="2">
        <f>AD71+1</f>
        <v>27</v>
      </c>
      <c r="AF71" s="2">
        <f>AE71+1</f>
        <v>28</v>
      </c>
      <c r="AG71" s="2">
        <f>AF71+1</f>
        <v>29</v>
      </c>
      <c r="AH71" s="2">
        <f>AG71+1</f>
        <v>30</v>
      </c>
      <c r="AI71" s="2"/>
      <c r="AL71" s="2">
        <f>AR54+1</f>
        <v>23</v>
      </c>
      <c r="AM71" s="2">
        <f t="shared" ref="AM71:AR71" si="34">AL71+1</f>
        <v>24</v>
      </c>
      <c r="AN71" s="2">
        <f t="shared" si="34"/>
        <v>25</v>
      </c>
      <c r="AO71" s="2">
        <f t="shared" si="34"/>
        <v>26</v>
      </c>
      <c r="AP71" s="2">
        <f t="shared" si="34"/>
        <v>27</v>
      </c>
      <c r="AQ71" s="2">
        <f t="shared" si="34"/>
        <v>28</v>
      </c>
      <c r="AR71" s="2">
        <f t="shared" si="34"/>
        <v>29</v>
      </c>
      <c r="AU71" s="2">
        <f>BA54+1</f>
        <v>27</v>
      </c>
      <c r="AV71" s="2">
        <f>AU71+1</f>
        <v>28</v>
      </c>
      <c r="AW71" s="2">
        <f>AV71+1</f>
        <v>29</v>
      </c>
      <c r="AX71" s="2">
        <f>AW71+1</f>
        <v>30</v>
      </c>
      <c r="AY71" s="2"/>
      <c r="AZ71" s="2"/>
      <c r="BA71" s="2"/>
      <c r="BD71" s="2">
        <f>BJ54+1</f>
        <v>25</v>
      </c>
      <c r="BE71" s="2">
        <f t="shared" ref="BE71:BJ71" si="35">BD71+1</f>
        <v>26</v>
      </c>
      <c r="BF71" s="2">
        <f t="shared" si="35"/>
        <v>27</v>
      </c>
      <c r="BG71" s="2">
        <f t="shared" si="35"/>
        <v>28</v>
      </c>
      <c r="BH71" s="2">
        <f t="shared" si="35"/>
        <v>29</v>
      </c>
      <c r="BI71" s="2">
        <f t="shared" si="35"/>
        <v>30</v>
      </c>
      <c r="BJ71" s="2">
        <f t="shared" si="35"/>
        <v>31</v>
      </c>
      <c r="BM71" s="2">
        <f>BS54+1</f>
        <v>29</v>
      </c>
      <c r="BN71" s="2">
        <f>BM71+1</f>
        <v>30</v>
      </c>
      <c r="BO71" s="2">
        <v>31</v>
      </c>
      <c r="BP71" s="2"/>
      <c r="BQ71" s="2"/>
      <c r="BR71" s="2"/>
      <c r="BS71" s="2"/>
      <c r="BV71" s="2">
        <f>CB54+1</f>
        <v>26</v>
      </c>
      <c r="BW71" s="2">
        <f>BV71+1</f>
        <v>27</v>
      </c>
      <c r="BX71" s="2">
        <f>BW71+1</f>
        <v>28</v>
      </c>
      <c r="BY71" s="2">
        <f>BX71+1</f>
        <v>29</v>
      </c>
      <c r="BZ71" s="2">
        <f>BY71+1</f>
        <v>30</v>
      </c>
      <c r="CA71" s="2"/>
      <c r="CB71" s="2"/>
      <c r="CE71" s="2">
        <f>CK54+1</f>
        <v>24</v>
      </c>
      <c r="CF71" s="2">
        <f t="shared" ref="CF71:CK71" si="36">CE71+1</f>
        <v>25</v>
      </c>
      <c r="CG71" s="2">
        <f t="shared" si="36"/>
        <v>26</v>
      </c>
      <c r="CH71" s="2">
        <f t="shared" si="36"/>
        <v>27</v>
      </c>
      <c r="CI71" s="2">
        <f t="shared" si="36"/>
        <v>28</v>
      </c>
      <c r="CJ71" s="2">
        <f t="shared" si="36"/>
        <v>29</v>
      </c>
      <c r="CK71" s="2">
        <f t="shared" si="36"/>
        <v>30</v>
      </c>
      <c r="CN71" s="2">
        <f>CT54+1</f>
        <v>28</v>
      </c>
      <c r="CO71" s="2">
        <f>CN71+1</f>
        <v>29</v>
      </c>
      <c r="CP71" s="2">
        <f>CO71+1</f>
        <v>30</v>
      </c>
      <c r="CQ71" s="2"/>
      <c r="CR71" s="2"/>
      <c r="CS71" s="2"/>
      <c r="CT71" s="2"/>
      <c r="CW71" s="2">
        <f>DC54+1</f>
        <v>26</v>
      </c>
      <c r="CX71" s="2">
        <f>CW71+1</f>
        <v>27</v>
      </c>
      <c r="CY71" s="2">
        <f>CX71+1</f>
        <v>28</v>
      </c>
      <c r="CZ71" s="2">
        <f>CY71+1</f>
        <v>29</v>
      </c>
      <c r="DA71" s="2">
        <f>CZ71+1</f>
        <v>30</v>
      </c>
      <c r="DB71" s="2">
        <f>DA71+1</f>
        <v>31</v>
      </c>
      <c r="DC71" s="2"/>
    </row>
    <row r="72" spans="1:107" x14ac:dyDescent="0.35">
      <c r="A72" s="3">
        <v>8</v>
      </c>
      <c r="B72" s="4" t="s">
        <v>6134</v>
      </c>
      <c r="C72" s="4"/>
      <c r="D72" s="4"/>
      <c r="E72" s="4"/>
      <c r="F72" s="4"/>
      <c r="G72" s="4"/>
      <c r="H72" s="4"/>
      <c r="J72" s="3">
        <v>8</v>
      </c>
      <c r="K72" s="4"/>
      <c r="L72" s="4"/>
      <c r="M72" s="4"/>
      <c r="N72" s="4"/>
      <c r="O72" s="4"/>
      <c r="P72" s="4"/>
      <c r="Q72" s="4"/>
      <c r="S72" s="3">
        <v>8</v>
      </c>
      <c r="T72" s="4"/>
      <c r="U72" s="4"/>
      <c r="V72" s="4"/>
      <c r="W72" s="4"/>
      <c r="X72" s="4"/>
      <c r="Y72" s="4"/>
      <c r="Z72" s="4"/>
      <c r="AB72" s="3">
        <v>8</v>
      </c>
      <c r="AC72" s="4"/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/>
      <c r="AO72" s="4"/>
      <c r="AP72" s="4"/>
      <c r="AQ72" s="4"/>
      <c r="AR72" s="4"/>
      <c r="AT72" s="4">
        <v>8</v>
      </c>
      <c r="AU72" s="4"/>
      <c r="AV72" s="4"/>
      <c r="AW72" s="4"/>
      <c r="AX72" s="4"/>
      <c r="AY72" s="4"/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/>
      <c r="BX72" s="4"/>
      <c r="BY72" s="4" t="s">
        <v>1739</v>
      </c>
      <c r="BZ72" s="4"/>
      <c r="CA72" s="4"/>
      <c r="CB72" s="4"/>
      <c r="CD72" s="4">
        <v>8</v>
      </c>
      <c r="CE72" s="4"/>
      <c r="CF72" s="4"/>
      <c r="CG72" s="4"/>
      <c r="CH72" s="4"/>
      <c r="CI72" s="4"/>
      <c r="CJ72" s="4"/>
      <c r="CK72" s="4"/>
      <c r="CM72" s="4">
        <v>8</v>
      </c>
      <c r="CN72" s="4"/>
      <c r="CO72" s="4"/>
      <c r="CP72" s="4"/>
      <c r="CQ72" s="4"/>
      <c r="CR72" s="4"/>
      <c r="CS72" s="4"/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x14ac:dyDescent="0.35">
      <c r="A73" s="2"/>
      <c r="B73" s="5" t="s">
        <v>6135</v>
      </c>
      <c r="C73" s="5"/>
      <c r="D73" s="5"/>
      <c r="E73" s="5"/>
      <c r="F73" s="5"/>
      <c r="G73" s="5"/>
      <c r="H73" s="5"/>
      <c r="J73" s="2"/>
      <c r="K73" s="5"/>
      <c r="L73" s="5"/>
      <c r="M73" s="5"/>
      <c r="N73" s="5"/>
      <c r="O73" s="5"/>
      <c r="P73" s="5"/>
      <c r="Q73" s="5"/>
      <c r="S73" s="2"/>
      <c r="T73" s="5" t="s">
        <v>5510</v>
      </c>
      <c r="U73" s="5"/>
      <c r="V73" s="5"/>
      <c r="W73" s="5"/>
      <c r="X73" s="5"/>
      <c r="Y73" s="5"/>
      <c r="Z73" s="5"/>
      <c r="AB73" s="2"/>
      <c r="AC73" s="5"/>
      <c r="AD73" s="5"/>
      <c r="AE73" s="5"/>
      <c r="AF73" s="5"/>
      <c r="AG73" s="5"/>
      <c r="AH73" s="5" t="s">
        <v>508</v>
      </c>
      <c r="AI73" s="5"/>
      <c r="AK73" s="2"/>
      <c r="AL73" s="5"/>
      <c r="AM73" s="5"/>
      <c r="AN73" s="5"/>
      <c r="AO73" s="5"/>
      <c r="AP73" s="5"/>
      <c r="AQ73" s="5"/>
      <c r="AR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/>
      <c r="BF73" s="5"/>
      <c r="BG73" s="5"/>
      <c r="BH73" s="5"/>
      <c r="BI73" s="5"/>
      <c r="BJ73" s="5"/>
      <c r="BL73" s="5"/>
      <c r="BM73" s="5"/>
      <c r="BN73" s="5"/>
      <c r="BO73" s="5"/>
      <c r="BP73" s="5"/>
      <c r="BQ73" s="5"/>
      <c r="BR73" s="5"/>
      <c r="BS73" s="5"/>
      <c r="BU73" s="5"/>
      <c r="BV73" s="5"/>
      <c r="BW73" s="5"/>
      <c r="BX73" s="5"/>
      <c r="BY73" s="5"/>
      <c r="BZ73" s="5"/>
      <c r="CA73" s="5"/>
      <c r="CB73" s="5"/>
      <c r="CD73" s="5"/>
      <c r="CE73" s="5"/>
      <c r="CF73" s="5"/>
      <c r="CG73" s="5" t="s">
        <v>6136</v>
      </c>
      <c r="CH73" s="5"/>
      <c r="CI73" s="5"/>
      <c r="CJ73" s="5"/>
      <c r="CK73" s="5"/>
      <c r="CM73" s="5"/>
      <c r="CN73" s="5"/>
      <c r="CO73" s="5" t="s">
        <v>3908</v>
      </c>
      <c r="CP73" s="5" t="s">
        <v>6137</v>
      </c>
      <c r="CQ73" s="5"/>
      <c r="CR73" s="5"/>
      <c r="CS73" s="5"/>
      <c r="CT73" s="5"/>
      <c r="CV73" s="5"/>
      <c r="CW73" s="5"/>
      <c r="CX73" s="5"/>
      <c r="CY73" s="5"/>
      <c r="CZ73" s="5"/>
      <c r="DA73" s="5"/>
      <c r="DB73" s="5"/>
      <c r="DC73" s="5"/>
    </row>
    <row r="74" spans="1:107" x14ac:dyDescent="0.35">
      <c r="A74" s="3">
        <v>10</v>
      </c>
      <c r="B74" s="4"/>
      <c r="C74" s="4"/>
      <c r="D74" s="4" t="s">
        <v>38</v>
      </c>
      <c r="E74" s="4"/>
      <c r="F74" s="4"/>
      <c r="G74" s="4"/>
      <c r="H74" s="4"/>
      <c r="J74" s="3">
        <v>10</v>
      </c>
      <c r="K74" s="4"/>
      <c r="L74" s="4"/>
      <c r="M74" s="4"/>
      <c r="N74" s="4"/>
      <c r="O74" s="4"/>
      <c r="P74" s="4"/>
      <c r="Q74" s="4"/>
      <c r="S74" s="3">
        <v>10</v>
      </c>
      <c r="T74" s="4" t="s">
        <v>5565</v>
      </c>
      <c r="U74" s="4"/>
      <c r="V74" s="4"/>
      <c r="W74" s="4"/>
      <c r="X74" s="4"/>
      <c r="Y74" s="4"/>
      <c r="Z74" s="4"/>
      <c r="AB74" s="3">
        <v>10</v>
      </c>
      <c r="AC74" s="4"/>
      <c r="AD74" s="4" t="s">
        <v>6138</v>
      </c>
      <c r="AE74" s="4"/>
      <c r="AF74" s="4"/>
      <c r="AG74" s="4" t="s">
        <v>6139</v>
      </c>
      <c r="AH74" s="4" t="s">
        <v>6140</v>
      </c>
      <c r="AI74" s="4" t="s">
        <v>5404</v>
      </c>
      <c r="AK74" s="3">
        <v>10</v>
      </c>
      <c r="AL74" s="4"/>
      <c r="AM74" s="4" t="s">
        <v>5530</v>
      </c>
      <c r="AN74" s="4" t="s">
        <v>6141</v>
      </c>
      <c r="AO74" s="4"/>
      <c r="AP74" s="4"/>
      <c r="AQ74" s="4"/>
      <c r="AR74" s="4"/>
      <c r="AT74" s="4">
        <v>10</v>
      </c>
      <c r="AU74" s="4"/>
      <c r="AV74" s="4"/>
      <c r="AW74" s="4"/>
      <c r="AX74" s="4"/>
      <c r="AY74" s="4"/>
      <c r="AZ74" s="4"/>
      <c r="BA74" s="4"/>
      <c r="BC74" s="4">
        <v>10</v>
      </c>
      <c r="BD74" s="4" t="s">
        <v>5404</v>
      </c>
      <c r="BE74" s="4"/>
      <c r="BF74" s="4"/>
      <c r="BG74" s="4"/>
      <c r="BH74" s="4"/>
      <c r="BI74" s="4"/>
      <c r="BJ74" s="4"/>
      <c r="BL74" s="4">
        <v>10</v>
      </c>
      <c r="BM74" s="4"/>
      <c r="BN74" s="4"/>
      <c r="BO74" s="4"/>
      <c r="BP74" s="4"/>
      <c r="BQ74" s="4"/>
      <c r="BR74" s="4"/>
      <c r="BS74" s="4"/>
      <c r="BU74" s="4">
        <v>10</v>
      </c>
      <c r="BV74" s="4"/>
      <c r="BW74" s="4"/>
      <c r="BX74" s="4"/>
      <c r="BY74" s="4"/>
      <c r="BZ74" s="4"/>
      <c r="CA74" s="4"/>
      <c r="CB74" s="4"/>
      <c r="CD74" s="4">
        <v>10</v>
      </c>
      <c r="CE74" s="4" t="s">
        <v>6053</v>
      </c>
      <c r="CF74" s="4"/>
      <c r="CG74" s="4"/>
      <c r="CH74" s="4"/>
      <c r="CI74" s="4"/>
      <c r="CJ74" s="4"/>
      <c r="CK74" s="4"/>
      <c r="CM74" s="4">
        <v>10</v>
      </c>
      <c r="CN74" s="4" t="s">
        <v>6142</v>
      </c>
      <c r="CO74" s="4"/>
      <c r="CP74" s="4" t="s">
        <v>6143</v>
      </c>
      <c r="CQ74" s="4"/>
      <c r="CR74" s="4"/>
      <c r="CS74" s="4"/>
      <c r="CT74" s="4"/>
      <c r="CV74" s="4">
        <v>10</v>
      </c>
      <c r="CW74" s="4"/>
      <c r="CX74" s="4"/>
      <c r="CY74" s="4"/>
      <c r="CZ74" s="4"/>
      <c r="DA74" s="4" t="s">
        <v>6144</v>
      </c>
      <c r="DB74" s="4" t="s">
        <v>38</v>
      </c>
      <c r="DC74" s="4"/>
    </row>
    <row r="75" spans="1:107" x14ac:dyDescent="0.35">
      <c r="A75" s="6"/>
      <c r="B75" s="7"/>
      <c r="C75" s="7"/>
      <c r="D75" s="7"/>
      <c r="E75" s="7"/>
      <c r="F75" s="7"/>
      <c r="G75" s="7"/>
      <c r="H75" s="7"/>
      <c r="J75" s="6"/>
      <c r="K75" s="7"/>
      <c r="L75" s="7"/>
      <c r="M75" s="7"/>
      <c r="N75" s="7"/>
      <c r="O75" s="7"/>
      <c r="P75" s="7"/>
      <c r="Q75" s="7"/>
      <c r="S75" s="6"/>
      <c r="T75" s="7" t="s">
        <v>5544</v>
      </c>
      <c r="U75" s="7"/>
      <c r="V75" s="7"/>
      <c r="W75" s="7"/>
      <c r="X75" s="7"/>
      <c r="Y75" s="7"/>
      <c r="Z75" s="7"/>
      <c r="AB75" s="6"/>
      <c r="AC75" s="7"/>
      <c r="AD75" s="7" t="s">
        <v>2248</v>
      </c>
      <c r="AE75" s="7"/>
      <c r="AF75" s="7"/>
      <c r="AG75" s="7"/>
      <c r="AH75" s="7" t="s">
        <v>6145</v>
      </c>
      <c r="AI75" s="7" t="s">
        <v>5413</v>
      </c>
      <c r="AK75" s="6"/>
      <c r="AL75" s="7"/>
      <c r="AM75" s="7" t="s">
        <v>5551</v>
      </c>
      <c r="AN75" s="7" t="s">
        <v>6146</v>
      </c>
      <c r="AO75" s="7"/>
      <c r="AP75" s="7"/>
      <c r="AQ75" s="7"/>
      <c r="AR75" s="7"/>
      <c r="AT75" s="7"/>
      <c r="AU75" s="7"/>
      <c r="AV75" s="7"/>
      <c r="AW75" s="7"/>
      <c r="AX75" s="7"/>
      <c r="AY75" s="7"/>
      <c r="AZ75" s="7"/>
      <c r="BA75" s="7"/>
      <c r="BC75" s="7"/>
      <c r="BD75" s="7" t="s">
        <v>6147</v>
      </c>
      <c r="BE75" s="7"/>
      <c r="BF75" s="7"/>
      <c r="BG75" s="7"/>
      <c r="BH75" s="7"/>
      <c r="BI75" s="7"/>
      <c r="BJ75" s="7"/>
      <c r="BL75" s="7"/>
      <c r="BM75" s="7"/>
      <c r="BN75" s="7"/>
      <c r="BO75" s="7"/>
      <c r="BP75" s="7"/>
      <c r="BQ75" s="7"/>
      <c r="BR75" s="7"/>
      <c r="BS75" s="7"/>
      <c r="BU75" s="7"/>
      <c r="BV75" s="7"/>
      <c r="BW75" s="7"/>
      <c r="BX75" s="7"/>
      <c r="BY75" s="7"/>
      <c r="BZ75" s="7"/>
      <c r="CA75" s="7"/>
      <c r="CB75" s="7"/>
      <c r="CD75" s="7"/>
      <c r="CE75" s="7"/>
      <c r="CF75" s="7" t="s">
        <v>6148</v>
      </c>
      <c r="CG75" s="7"/>
      <c r="CH75" s="7"/>
      <c r="CI75" s="7"/>
      <c r="CJ75" s="7"/>
      <c r="CK75" s="7"/>
      <c r="CM75" s="7"/>
      <c r="CN75" s="7" t="s">
        <v>6149</v>
      </c>
      <c r="CO75" s="7" t="s">
        <v>6150</v>
      </c>
      <c r="CP75" s="7" t="s">
        <v>6151</v>
      </c>
      <c r="CQ75" s="7"/>
      <c r="CR75" s="7"/>
      <c r="CS75" s="7"/>
      <c r="CT75" s="7"/>
      <c r="CV75" s="7"/>
      <c r="CW75" s="7" t="s">
        <v>38</v>
      </c>
      <c r="CX75" s="7" t="s">
        <v>38</v>
      </c>
      <c r="CY75" s="7"/>
      <c r="CZ75" s="7"/>
      <c r="DA75" s="7" t="s">
        <v>6152</v>
      </c>
      <c r="DB75" s="7"/>
      <c r="DC75" s="7"/>
    </row>
    <row r="76" spans="1:107" x14ac:dyDescent="0.35">
      <c r="A76" s="2">
        <v>12</v>
      </c>
      <c r="B76" s="5"/>
      <c r="C76" s="5" t="s">
        <v>5564</v>
      </c>
      <c r="D76" s="5" t="s">
        <v>6153</v>
      </c>
      <c r="E76" s="5" t="s">
        <v>6154</v>
      </c>
      <c r="F76" s="5"/>
      <c r="G76" s="5"/>
      <c r="H76" s="5"/>
      <c r="J76" s="2">
        <v>12</v>
      </c>
      <c r="K76" s="5"/>
      <c r="L76" s="5"/>
      <c r="M76" s="5"/>
      <c r="N76" s="5"/>
      <c r="O76" s="5"/>
      <c r="P76" s="5"/>
      <c r="Q76" s="5"/>
      <c r="S76" s="2">
        <v>12</v>
      </c>
      <c r="T76" s="5"/>
      <c r="U76" s="5" t="s">
        <v>5568</v>
      </c>
      <c r="V76" s="5"/>
      <c r="W76" s="5"/>
      <c r="X76" s="5"/>
      <c r="Y76" s="5"/>
      <c r="Z76" s="5"/>
      <c r="AB76" s="2">
        <v>12</v>
      </c>
      <c r="AC76" s="5"/>
      <c r="AD76" s="5" t="s">
        <v>6155</v>
      </c>
      <c r="AE76" s="5" t="s">
        <v>425</v>
      </c>
      <c r="AF76" s="5" t="s">
        <v>4390</v>
      </c>
      <c r="AG76" s="5" t="s">
        <v>425</v>
      </c>
      <c r="AH76" s="5" t="s">
        <v>4390</v>
      </c>
      <c r="AI76" s="5" t="s">
        <v>5420</v>
      </c>
      <c r="AK76" s="2">
        <v>12</v>
      </c>
      <c r="AL76" s="5"/>
      <c r="AM76" s="5" t="s">
        <v>6156</v>
      </c>
      <c r="AN76" s="5"/>
      <c r="AO76" s="5"/>
      <c r="AP76" s="5"/>
      <c r="AQ76" s="5"/>
      <c r="AR76" s="5"/>
      <c r="AT76" s="5">
        <v>12</v>
      </c>
      <c r="AU76" s="5"/>
      <c r="AV76" s="5" t="s">
        <v>5564</v>
      </c>
      <c r="AW76" s="5"/>
      <c r="AX76" s="5" t="s">
        <v>6157</v>
      </c>
      <c r="AY76" s="5"/>
      <c r="AZ76" s="5"/>
      <c r="BA76" s="5"/>
      <c r="BC76" s="5">
        <v>12</v>
      </c>
      <c r="BD76" s="5"/>
      <c r="BE76" s="5"/>
      <c r="BF76" s="5"/>
      <c r="BG76" s="5"/>
      <c r="BH76" s="5"/>
      <c r="BI76" s="5" t="s">
        <v>6158</v>
      </c>
      <c r="BJ76" s="5" t="s">
        <v>1166</v>
      </c>
      <c r="BL76" s="5">
        <v>12</v>
      </c>
      <c r="BM76" s="5"/>
      <c r="BN76" s="5"/>
      <c r="BO76" s="5"/>
      <c r="BP76" s="5"/>
      <c r="BQ76" s="5"/>
      <c r="BR76" s="5"/>
      <c r="BS76" s="5"/>
      <c r="BU76" s="5">
        <v>12</v>
      </c>
      <c r="BV76" s="5" t="s">
        <v>6159</v>
      </c>
      <c r="BW76" s="4" t="s">
        <v>5416</v>
      </c>
      <c r="BX76" s="5" t="s">
        <v>2576</v>
      </c>
      <c r="BY76" s="5"/>
      <c r="BZ76" s="5"/>
      <c r="CA76" s="5"/>
      <c r="CB76" s="5"/>
      <c r="CD76" s="5">
        <v>12</v>
      </c>
      <c r="CE76" s="5"/>
      <c r="CF76" s="5" t="s">
        <v>6160</v>
      </c>
      <c r="CG76" s="5"/>
      <c r="CH76" s="5"/>
      <c r="CI76" s="5"/>
      <c r="CJ76" s="5"/>
      <c r="CK76" s="5"/>
      <c r="CM76" s="5">
        <v>12</v>
      </c>
      <c r="CN76" s="5" t="s">
        <v>3981</v>
      </c>
      <c r="CO76" s="5" t="s">
        <v>5578</v>
      </c>
      <c r="CP76" s="5"/>
      <c r="CQ76" s="5"/>
      <c r="CR76" s="5"/>
      <c r="CS76" s="5"/>
      <c r="CT76" s="5"/>
      <c r="CV76" s="5">
        <v>12</v>
      </c>
      <c r="CW76" s="5" t="s">
        <v>1173</v>
      </c>
      <c r="CX76" s="5" t="s">
        <v>794</v>
      </c>
      <c r="CY76" s="5" t="s">
        <v>6020</v>
      </c>
      <c r="CZ76" s="5" t="s">
        <v>6161</v>
      </c>
      <c r="DA76" s="5"/>
      <c r="DB76" s="5"/>
      <c r="DC76" s="5"/>
    </row>
    <row r="77" spans="1:107" x14ac:dyDescent="0.35">
      <c r="A77" s="2"/>
      <c r="B77" s="5"/>
      <c r="C77" s="5" t="s">
        <v>5581</v>
      </c>
      <c r="D77" s="5" t="s">
        <v>6011</v>
      </c>
      <c r="E77" s="5"/>
      <c r="F77" s="5"/>
      <c r="G77" s="5"/>
      <c r="H77" s="5"/>
      <c r="J77" s="2"/>
      <c r="K77" s="5"/>
      <c r="L77" s="5"/>
      <c r="M77" s="5"/>
      <c r="N77" s="5"/>
      <c r="O77" s="5"/>
      <c r="P77" s="5"/>
      <c r="Q77" s="5"/>
      <c r="S77" s="2"/>
      <c r="T77" s="5"/>
      <c r="U77" s="5" t="s">
        <v>5581</v>
      </c>
      <c r="V77" s="5"/>
      <c r="W77" s="5"/>
      <c r="X77" s="5"/>
      <c r="Y77" s="5"/>
      <c r="Z77" s="5"/>
      <c r="AB77" s="2"/>
      <c r="AC77" s="5"/>
      <c r="AD77" s="5"/>
      <c r="AE77" s="5" t="s">
        <v>6162</v>
      </c>
      <c r="AF77" s="5" t="s">
        <v>6163</v>
      </c>
      <c r="AG77" s="5" t="s">
        <v>6164</v>
      </c>
      <c r="AH77" s="5" t="s">
        <v>6165</v>
      </c>
      <c r="AI77" s="5" t="s">
        <v>4390</v>
      </c>
      <c r="AK77" s="2"/>
      <c r="AL77" s="5"/>
      <c r="AM77" s="5" t="s">
        <v>3599</v>
      </c>
      <c r="AN77" s="5"/>
      <c r="AO77" s="5"/>
      <c r="AP77" s="5"/>
      <c r="AQ77" s="5" t="s">
        <v>6166</v>
      </c>
      <c r="AR77" s="5"/>
      <c r="AT77" s="5"/>
      <c r="AU77" s="5"/>
      <c r="AV77" s="5" t="s">
        <v>5581</v>
      </c>
      <c r="AW77" s="5"/>
      <c r="AX77" s="5" t="s">
        <v>6167</v>
      </c>
      <c r="AY77" s="5"/>
      <c r="AZ77" s="5"/>
      <c r="BA77" s="5"/>
      <c r="BC77" s="5"/>
      <c r="BD77" s="5"/>
      <c r="BE77" s="5"/>
      <c r="BF77" s="5"/>
      <c r="BG77" s="5"/>
      <c r="BH77" s="5"/>
      <c r="BI77" s="5" t="s">
        <v>6168</v>
      </c>
      <c r="BJ77" s="5"/>
      <c r="BL77" s="5"/>
      <c r="BM77" s="5" t="s">
        <v>3862</v>
      </c>
      <c r="BN77" s="5" t="s">
        <v>3862</v>
      </c>
      <c r="BO77" s="5" t="s">
        <v>3862</v>
      </c>
      <c r="BP77" s="5"/>
      <c r="BQ77" s="5"/>
      <c r="BR77" s="5"/>
      <c r="BS77" s="5"/>
      <c r="BU77" s="5"/>
      <c r="BV77" s="5" t="s">
        <v>1973</v>
      </c>
      <c r="BW77" s="5" t="s">
        <v>6169</v>
      </c>
      <c r="BX77" s="5"/>
      <c r="BY77" s="5"/>
      <c r="BZ77" s="5"/>
      <c r="CA77" s="5"/>
      <c r="CB77" s="5"/>
      <c r="CD77" s="5"/>
      <c r="CE77" s="5"/>
      <c r="CF77" s="5"/>
      <c r="CG77" s="5"/>
      <c r="CH77" s="5"/>
      <c r="CI77" s="5"/>
      <c r="CJ77" s="5"/>
      <c r="CK77" s="5"/>
      <c r="CM77" s="5"/>
      <c r="CN77" s="5"/>
      <c r="CO77" s="11" t="s">
        <v>6170</v>
      </c>
      <c r="CP77" s="5"/>
      <c r="CQ77" s="5"/>
      <c r="CR77" s="5"/>
      <c r="CS77" s="5"/>
      <c r="CT77" s="5"/>
      <c r="CV77" s="5"/>
      <c r="CW77" s="5" t="s">
        <v>6045</v>
      </c>
      <c r="CX77" s="5" t="s">
        <v>6171</v>
      </c>
      <c r="CY77" s="5" t="s">
        <v>102</v>
      </c>
      <c r="CZ77" s="5" t="s">
        <v>4834</v>
      </c>
      <c r="DA77" s="5" t="s">
        <v>6172</v>
      </c>
      <c r="DB77" s="5"/>
      <c r="DC77" s="5"/>
    </row>
    <row r="78" spans="1:107" x14ac:dyDescent="0.35">
      <c r="A78" s="3">
        <v>14</v>
      </c>
      <c r="B78" s="4"/>
      <c r="C78" s="4" t="s">
        <v>6173</v>
      </c>
      <c r="D78" s="4" t="s">
        <v>102</v>
      </c>
      <c r="E78" s="4"/>
      <c r="F78" s="4" t="s">
        <v>6174</v>
      </c>
      <c r="G78" s="4"/>
      <c r="H78" s="4"/>
      <c r="J78" s="3">
        <v>14</v>
      </c>
      <c r="K78" s="4"/>
      <c r="L78" s="4"/>
      <c r="M78" s="4"/>
      <c r="N78" s="4"/>
      <c r="O78" s="4"/>
      <c r="P78" s="4"/>
      <c r="Q78" s="4"/>
      <c r="S78" s="3">
        <v>14</v>
      </c>
      <c r="T78" s="4"/>
      <c r="U78" s="4"/>
      <c r="V78" s="4"/>
      <c r="W78" s="4"/>
      <c r="X78" s="4"/>
      <c r="Y78" s="4"/>
      <c r="Z78" s="4"/>
      <c r="AB78" s="3">
        <v>14</v>
      </c>
      <c r="AC78" s="4"/>
      <c r="AD78" s="4" t="s">
        <v>6175</v>
      </c>
      <c r="AE78" s="4" t="s">
        <v>6176</v>
      </c>
      <c r="AF78" s="4" t="s">
        <v>5124</v>
      </c>
      <c r="AG78" s="4"/>
      <c r="AH78" s="4" t="s">
        <v>6177</v>
      </c>
      <c r="AI78" s="4" t="s">
        <v>5445</v>
      </c>
      <c r="AK78" s="3">
        <v>14</v>
      </c>
      <c r="AL78" s="4"/>
      <c r="AM78" s="4" t="s">
        <v>6178</v>
      </c>
      <c r="AN78" s="4"/>
      <c r="AO78" s="4"/>
      <c r="AP78" s="4" t="s">
        <v>6179</v>
      </c>
      <c r="AQ78" s="4" t="s">
        <v>6180</v>
      </c>
      <c r="AR78" s="4"/>
      <c r="AT78" s="4">
        <v>14</v>
      </c>
      <c r="AU78" s="4" t="s">
        <v>6181</v>
      </c>
      <c r="AV78" s="4"/>
      <c r="AW78" s="4"/>
      <c r="AX78" s="4"/>
      <c r="AY78" s="4"/>
      <c r="AZ78" s="4"/>
      <c r="BA78" s="4"/>
      <c r="BC78" s="4">
        <v>14</v>
      </c>
      <c r="BD78" s="4"/>
      <c r="BE78" s="4"/>
      <c r="BF78" s="4"/>
      <c r="BG78" s="4"/>
      <c r="BH78" s="4"/>
      <c r="BI78" s="4"/>
      <c r="BJ78" s="4" t="s">
        <v>5368</v>
      </c>
      <c r="BL78" s="4">
        <v>14</v>
      </c>
      <c r="BM78" s="4" t="s">
        <v>2266</v>
      </c>
      <c r="BN78" s="4" t="s">
        <v>2266</v>
      </c>
      <c r="BO78" s="4" t="s">
        <v>6182</v>
      </c>
      <c r="BP78" s="4"/>
      <c r="BQ78" s="4"/>
      <c r="BR78" s="4"/>
      <c r="BS78" s="4"/>
      <c r="BU78" s="4">
        <v>14</v>
      </c>
      <c r="BV78" s="4"/>
      <c r="BW78" s="4" t="s">
        <v>4160</v>
      </c>
      <c r="BX78" s="4"/>
      <c r="BY78" s="4" t="s">
        <v>6183</v>
      </c>
      <c r="BZ78" s="4"/>
      <c r="CA78" s="4"/>
      <c r="CB78" s="4"/>
      <c r="CD78" s="4">
        <v>14</v>
      </c>
      <c r="CE78" s="4"/>
      <c r="CF78" s="4"/>
      <c r="CG78" s="4"/>
      <c r="CH78" s="4"/>
      <c r="CI78" s="4"/>
      <c r="CJ78" s="4"/>
      <c r="CK78" s="4"/>
      <c r="CM78" s="4">
        <v>14</v>
      </c>
      <c r="CN78" s="4" t="s">
        <v>6184</v>
      </c>
      <c r="CO78" s="4"/>
      <c r="CP78" s="4"/>
      <c r="CQ78" s="4"/>
      <c r="CR78" s="4"/>
      <c r="CS78" s="4"/>
      <c r="CT78" s="4"/>
      <c r="CV78" s="4">
        <v>14</v>
      </c>
      <c r="CW78" s="4" t="s">
        <v>2217</v>
      </c>
      <c r="CX78" s="4"/>
      <c r="CY78" s="4" t="s">
        <v>6185</v>
      </c>
      <c r="CZ78" s="4" t="s">
        <v>6186</v>
      </c>
      <c r="DA78" s="4" t="s">
        <v>430</v>
      </c>
      <c r="DB78" s="4"/>
      <c r="DC78" s="4"/>
    </row>
    <row r="79" spans="1:107" x14ac:dyDescent="0.35">
      <c r="A79" s="6"/>
      <c r="B79" s="7" t="s">
        <v>2206</v>
      </c>
      <c r="C79" s="7" t="s">
        <v>6187</v>
      </c>
      <c r="D79" s="7" t="s">
        <v>6188</v>
      </c>
      <c r="E79" s="7"/>
      <c r="F79" s="7"/>
      <c r="G79" s="7"/>
      <c r="H79" s="7"/>
      <c r="J79" s="6"/>
      <c r="K79" s="7"/>
      <c r="L79" s="7"/>
      <c r="M79" s="7"/>
      <c r="N79" s="7"/>
      <c r="O79" s="7"/>
      <c r="P79" s="7"/>
      <c r="Q79" s="7"/>
      <c r="S79" s="6"/>
      <c r="T79" s="7"/>
      <c r="U79" s="7"/>
      <c r="V79" s="7"/>
      <c r="W79" s="7"/>
      <c r="X79" s="7"/>
      <c r="Y79" s="7"/>
      <c r="Z79" s="7"/>
      <c r="AB79" s="6"/>
      <c r="AC79" s="7" t="s">
        <v>508</v>
      </c>
      <c r="AD79" s="7" t="s">
        <v>6189</v>
      </c>
      <c r="AE79" s="7" t="s">
        <v>6190</v>
      </c>
      <c r="AF79" s="7"/>
      <c r="AG79" s="7" t="s">
        <v>6191</v>
      </c>
      <c r="AH79" s="7" t="s">
        <v>6192</v>
      </c>
      <c r="AI79" s="7" t="s">
        <v>5451</v>
      </c>
      <c r="AK79" s="6"/>
      <c r="AL79" s="7"/>
      <c r="AM79" s="7" t="s">
        <v>5927</v>
      </c>
      <c r="AN79" s="7"/>
      <c r="AO79" s="7"/>
      <c r="AP79" s="7"/>
      <c r="AQ79" s="7" t="s">
        <v>6193</v>
      </c>
      <c r="AR79" s="7"/>
      <c r="AT79" s="7"/>
      <c r="AU79" s="7" t="s">
        <v>6194</v>
      </c>
      <c r="AV79" s="7" t="s">
        <v>5710</v>
      </c>
      <c r="AW79" s="7"/>
      <c r="AX79" s="7"/>
      <c r="AY79" s="7"/>
      <c r="AZ79" s="7"/>
      <c r="BA79" s="7"/>
      <c r="BC79" s="7"/>
      <c r="BD79" s="7"/>
      <c r="BE79" s="7"/>
      <c r="BF79" s="7"/>
      <c r="BG79" s="7"/>
      <c r="BH79" s="7"/>
      <c r="BI79" s="7" t="s">
        <v>6195</v>
      </c>
      <c r="BJ79" s="7" t="s">
        <v>6196</v>
      </c>
      <c r="BL79" s="7"/>
      <c r="BM79" s="7"/>
      <c r="BN79" s="7" t="s">
        <v>6197</v>
      </c>
      <c r="BO79" s="7" t="s">
        <v>6198</v>
      </c>
      <c r="BP79" s="7"/>
      <c r="BQ79" s="7"/>
      <c r="BR79" s="7"/>
      <c r="BS79" s="7"/>
      <c r="BU79" s="7"/>
      <c r="BV79" s="7"/>
      <c r="BW79" s="7"/>
      <c r="BX79" s="7" t="s">
        <v>4142</v>
      </c>
      <c r="BY79" s="7" t="s">
        <v>652</v>
      </c>
      <c r="BZ79" s="7"/>
      <c r="CA79" s="7"/>
      <c r="CB79" s="7"/>
      <c r="CD79" s="7"/>
      <c r="CE79" s="7"/>
      <c r="CF79" s="7"/>
      <c r="CG79" s="7"/>
      <c r="CH79" s="7"/>
      <c r="CI79" s="7"/>
      <c r="CJ79" s="7"/>
      <c r="CK79" s="7"/>
      <c r="CM79" s="7"/>
      <c r="CN79" s="7" t="s">
        <v>6199</v>
      </c>
      <c r="CO79" s="7" t="s">
        <v>6200</v>
      </c>
      <c r="CP79" s="7" t="s">
        <v>6201</v>
      </c>
      <c r="CQ79" s="7"/>
      <c r="CR79" s="7"/>
      <c r="CS79" s="7"/>
      <c r="CT79" s="7"/>
      <c r="CV79" s="7"/>
      <c r="CW79" s="7"/>
      <c r="CX79" s="7" t="s">
        <v>130</v>
      </c>
      <c r="CY79" s="7" t="s">
        <v>1322</v>
      </c>
      <c r="CZ79" s="7" t="s">
        <v>6202</v>
      </c>
      <c r="DA79" s="7"/>
      <c r="DB79" s="7" t="s">
        <v>537</v>
      </c>
      <c r="DC79" s="7"/>
    </row>
    <row r="80" spans="1:107" x14ac:dyDescent="0.35">
      <c r="A80" s="2">
        <v>16</v>
      </c>
      <c r="B80" s="5"/>
      <c r="C80" s="5" t="s">
        <v>6203</v>
      </c>
      <c r="D80" s="5" t="s">
        <v>6204</v>
      </c>
      <c r="E80" s="5"/>
      <c r="F80" s="5" t="s">
        <v>6205</v>
      </c>
      <c r="G80" s="5"/>
      <c r="H80" s="5"/>
      <c r="J80" s="2">
        <v>16</v>
      </c>
      <c r="K80" s="5"/>
      <c r="L80" s="5"/>
      <c r="M80" s="5"/>
      <c r="N80" s="5"/>
      <c r="O80" s="5"/>
      <c r="P80" s="5"/>
      <c r="Q80" s="5"/>
      <c r="S80" s="2">
        <v>16</v>
      </c>
      <c r="T80" s="5"/>
      <c r="U80" s="5" t="s">
        <v>6206</v>
      </c>
      <c r="V80" s="5"/>
      <c r="W80" s="5"/>
      <c r="X80" s="5"/>
      <c r="Y80" s="5"/>
      <c r="Z80" s="5"/>
      <c r="AB80" s="2">
        <v>16</v>
      </c>
      <c r="AC80" s="5" t="s">
        <v>6207</v>
      </c>
      <c r="AD80" s="5"/>
      <c r="AE80" s="5"/>
      <c r="AF80" s="5"/>
      <c r="AG80" s="5" t="s">
        <v>6208</v>
      </c>
      <c r="AH80" s="5" t="s">
        <v>6209</v>
      </c>
      <c r="AI80" s="5"/>
      <c r="AK80" s="2">
        <v>16</v>
      </c>
      <c r="AL80" s="5"/>
      <c r="AM80" s="5" t="s">
        <v>2267</v>
      </c>
      <c r="AN80" s="5"/>
      <c r="AO80" s="5" t="s">
        <v>6210</v>
      </c>
      <c r="AP80" s="5"/>
      <c r="AQ80" s="5"/>
      <c r="AR80" s="5" t="s">
        <v>4105</v>
      </c>
      <c r="AT80" s="5">
        <v>16</v>
      </c>
      <c r="AU80" s="5"/>
      <c r="AV80" s="5" t="s">
        <v>566</v>
      </c>
      <c r="AW80" s="5"/>
      <c r="AX80" s="5"/>
      <c r="AY80" s="5"/>
      <c r="AZ80" s="5"/>
      <c r="BA80" s="5"/>
      <c r="BC80" s="5">
        <v>16</v>
      </c>
      <c r="BD80" s="5"/>
      <c r="BE80" s="5"/>
      <c r="BF80" s="5"/>
      <c r="BG80" s="5"/>
      <c r="BH80" s="5"/>
      <c r="BI80" s="5"/>
      <c r="BJ80" s="5" t="s">
        <v>3813</v>
      </c>
      <c r="BL80" s="5">
        <v>16</v>
      </c>
      <c r="BM80" s="5"/>
      <c r="BN80" s="5"/>
      <c r="BO80" s="5" t="s">
        <v>6211</v>
      </c>
      <c r="BP80" s="5"/>
      <c r="BQ80" s="5"/>
      <c r="BR80" s="5"/>
      <c r="BS80" s="5"/>
      <c r="BU80" s="5">
        <v>16</v>
      </c>
      <c r="BV80" s="5"/>
      <c r="BW80" s="5" t="s">
        <v>6212</v>
      </c>
      <c r="BX80" s="5" t="s">
        <v>6213</v>
      </c>
      <c r="BY80" s="5" t="s">
        <v>6214</v>
      </c>
      <c r="BZ80" s="5"/>
      <c r="CA80" s="5"/>
      <c r="CB80" s="5"/>
      <c r="CD80" s="5">
        <v>16</v>
      </c>
      <c r="CE80" s="5"/>
      <c r="CF80" s="5" t="s">
        <v>6215</v>
      </c>
      <c r="CG80" s="5"/>
      <c r="CH80" s="5"/>
      <c r="CI80" s="5"/>
      <c r="CJ80" s="5"/>
      <c r="CK80" s="5"/>
      <c r="CM80" s="5">
        <v>16</v>
      </c>
      <c r="CN80" s="5"/>
      <c r="CO80" s="5" t="s">
        <v>5477</v>
      </c>
      <c r="CP80" s="5"/>
      <c r="CQ80" s="5"/>
      <c r="CR80" s="5"/>
      <c r="CS80" s="5"/>
      <c r="CT80" s="5"/>
      <c r="CV80" s="5">
        <v>16</v>
      </c>
      <c r="CW80" s="5" t="s">
        <v>6216</v>
      </c>
      <c r="CX80" s="5"/>
      <c r="CY80" s="5" t="s">
        <v>6217</v>
      </c>
      <c r="CZ80" s="5"/>
      <c r="DA80" s="5"/>
      <c r="DB80" s="5" t="s">
        <v>4452</v>
      </c>
      <c r="DC80" s="5"/>
    </row>
    <row r="81" spans="1:107" x14ac:dyDescent="0.35">
      <c r="A81" s="2"/>
      <c r="B81" s="5"/>
      <c r="C81" s="5" t="s">
        <v>6218</v>
      </c>
      <c r="D81" s="5" t="s">
        <v>6219</v>
      </c>
      <c r="E81" s="5"/>
      <c r="F81" s="5"/>
      <c r="G81" s="5"/>
      <c r="H81" s="5"/>
      <c r="J81" s="2"/>
      <c r="K81" s="5"/>
      <c r="L81" s="5"/>
      <c r="M81" s="5"/>
      <c r="N81" s="5"/>
      <c r="O81" s="5"/>
      <c r="P81" s="5"/>
      <c r="Q81" s="5"/>
      <c r="S81" s="2"/>
      <c r="T81" s="5"/>
      <c r="U81" s="5" t="s">
        <v>6220</v>
      </c>
      <c r="V81" s="5"/>
      <c r="W81" s="5"/>
      <c r="X81" s="5"/>
      <c r="Y81" s="5"/>
      <c r="Z81" s="5"/>
      <c r="AB81" s="2"/>
      <c r="AC81" s="5" t="s">
        <v>4197</v>
      </c>
      <c r="AD81" s="5"/>
      <c r="AE81" s="5"/>
      <c r="AF81" s="5"/>
      <c r="AG81" s="5" t="s">
        <v>6221</v>
      </c>
      <c r="AH81" s="5" t="s">
        <v>6222</v>
      </c>
      <c r="AI81" s="5"/>
      <c r="AK81" s="2"/>
      <c r="AL81" s="5"/>
      <c r="AM81" s="5"/>
      <c r="AN81" s="5"/>
      <c r="AO81" s="5" t="s">
        <v>5472</v>
      </c>
      <c r="AP81" s="5"/>
      <c r="AQ81" s="5"/>
      <c r="AR81" s="5" t="s">
        <v>6223</v>
      </c>
      <c r="AT81" s="5"/>
      <c r="AU81" s="5"/>
      <c r="AV81" s="5" t="s">
        <v>308</v>
      </c>
      <c r="AW81" s="5"/>
      <c r="AX81" s="5"/>
      <c r="AY81" s="5"/>
      <c r="AZ81" s="5"/>
      <c r="BA81" s="5"/>
      <c r="BC81" s="5"/>
      <c r="BD81" s="5"/>
      <c r="BE81" s="5"/>
      <c r="BF81" s="5"/>
      <c r="BG81" s="5"/>
      <c r="BH81" s="5"/>
      <c r="BI81" s="5" t="s">
        <v>2149</v>
      </c>
      <c r="BJ81" s="5" t="s">
        <v>6224</v>
      </c>
      <c r="BL81" s="5"/>
      <c r="BM81" s="5"/>
      <c r="BN81" s="5"/>
      <c r="BO81" s="5"/>
      <c r="BP81" s="5"/>
      <c r="BQ81" s="5"/>
      <c r="BR81" s="5"/>
      <c r="BS81" s="5"/>
      <c r="BU81" s="5"/>
      <c r="BV81" s="5"/>
      <c r="BW81" s="5"/>
      <c r="BX81" s="5" t="s">
        <v>6225</v>
      </c>
      <c r="BY81" s="5" t="s">
        <v>6226</v>
      </c>
      <c r="BZ81" s="5"/>
      <c r="CA81" s="5"/>
      <c r="CB81" s="5"/>
      <c r="CD81" s="5"/>
      <c r="CE81" s="5"/>
      <c r="CF81" s="5" t="s">
        <v>6227</v>
      </c>
      <c r="CG81" s="5"/>
      <c r="CH81" s="5"/>
      <c r="CI81" s="5"/>
      <c r="CJ81" s="5"/>
      <c r="CK81" s="5"/>
      <c r="CM81" s="5"/>
      <c r="CN81" s="5"/>
      <c r="CO81" s="5" t="s">
        <v>6228</v>
      </c>
      <c r="CP81" s="5"/>
      <c r="CQ81" s="5"/>
      <c r="CR81" s="5"/>
      <c r="CS81" s="5"/>
      <c r="CT81" s="5"/>
      <c r="CV81" s="5"/>
      <c r="CW81" s="5"/>
      <c r="CX81" s="5" t="s">
        <v>333</v>
      </c>
      <c r="CY81" s="5" t="s">
        <v>6229</v>
      </c>
      <c r="CZ81" s="5"/>
      <c r="DA81" s="5"/>
      <c r="DB81" s="5"/>
      <c r="DC81" s="5"/>
    </row>
    <row r="82" spans="1:107" x14ac:dyDescent="0.35">
      <c r="A82" s="3">
        <v>18</v>
      </c>
      <c r="B82" s="4"/>
      <c r="C82" s="4" t="s">
        <v>5701</v>
      </c>
      <c r="D82" s="4" t="s">
        <v>5480</v>
      </c>
      <c r="E82" s="4"/>
      <c r="F82" s="4"/>
      <c r="G82" s="4"/>
      <c r="H82" s="4"/>
      <c r="J82" s="3">
        <v>18</v>
      </c>
      <c r="K82" s="4" t="s">
        <v>6230</v>
      </c>
      <c r="L82" s="4"/>
      <c r="M82" s="4"/>
      <c r="N82" s="4"/>
      <c r="O82" s="4"/>
      <c r="P82" s="4"/>
      <c r="Q82" s="4"/>
      <c r="S82" s="3">
        <v>18</v>
      </c>
      <c r="T82" s="4" t="s">
        <v>5701</v>
      </c>
      <c r="U82" s="4" t="s">
        <v>6231</v>
      </c>
      <c r="V82" s="4" t="s">
        <v>5480</v>
      </c>
      <c r="W82" s="4"/>
      <c r="X82" s="4"/>
      <c r="Y82" s="4"/>
      <c r="Z82" s="4"/>
      <c r="AB82" s="3">
        <v>18</v>
      </c>
      <c r="AC82" s="4" t="s">
        <v>1833</v>
      </c>
      <c r="AD82" s="4"/>
      <c r="AE82" s="4"/>
      <c r="AF82" s="4"/>
      <c r="AG82" s="4" t="s">
        <v>6232</v>
      </c>
      <c r="AH82" s="4"/>
      <c r="AI82" s="4" t="s">
        <v>4105</v>
      </c>
      <c r="AK82" s="3">
        <v>18</v>
      </c>
      <c r="AL82" s="4" t="s">
        <v>6233</v>
      </c>
      <c r="AM82" s="4" t="s">
        <v>6234</v>
      </c>
      <c r="AN82" s="4"/>
      <c r="AO82" s="4" t="s">
        <v>6235</v>
      </c>
      <c r="AP82" s="4" t="s">
        <v>6236</v>
      </c>
      <c r="AQ82" s="4"/>
      <c r="AR82" s="4"/>
      <c r="AT82" s="4">
        <v>18</v>
      </c>
      <c r="AU82" s="4" t="s">
        <v>6233</v>
      </c>
      <c r="AV82" s="4"/>
      <c r="AW82" s="4" t="s">
        <v>6237</v>
      </c>
      <c r="AX82" s="4"/>
      <c r="AY82" s="4"/>
      <c r="AZ82" s="4"/>
      <c r="BA82" s="4"/>
      <c r="BC82" s="4">
        <v>18</v>
      </c>
      <c r="BD82" s="4"/>
      <c r="BE82" s="4"/>
      <c r="BF82" s="4"/>
      <c r="BG82" s="4"/>
      <c r="BH82" s="4"/>
      <c r="BI82" s="4"/>
      <c r="BJ82" s="4" t="s">
        <v>6238</v>
      </c>
      <c r="BL82" s="4">
        <v>18</v>
      </c>
      <c r="BM82" s="4"/>
      <c r="BN82" s="4"/>
      <c r="BO82" s="4"/>
      <c r="BP82" s="4"/>
      <c r="BQ82" s="4"/>
      <c r="BR82" s="4"/>
      <c r="BS82" s="4"/>
      <c r="BU82" s="4">
        <v>18</v>
      </c>
      <c r="BV82" s="4"/>
      <c r="BW82" s="4" t="s">
        <v>6239</v>
      </c>
      <c r="BX82" s="4" t="s">
        <v>4169</v>
      </c>
      <c r="BY82" s="4"/>
      <c r="BZ82" s="4"/>
      <c r="CA82" s="4"/>
      <c r="CB82" s="4"/>
      <c r="CD82" s="4">
        <v>18</v>
      </c>
      <c r="CE82" s="4"/>
      <c r="CF82" s="4" t="s">
        <v>6084</v>
      </c>
      <c r="CG82" s="4"/>
      <c r="CH82" s="4"/>
      <c r="CI82" s="4"/>
      <c r="CJ82" s="4"/>
      <c r="CK82" s="4"/>
      <c r="CM82" s="4">
        <v>18</v>
      </c>
      <c r="CN82" s="4"/>
      <c r="CO82" s="4"/>
      <c r="CP82" s="4" t="s">
        <v>223</v>
      </c>
      <c r="CQ82" s="4"/>
      <c r="CR82" s="4"/>
      <c r="CS82" s="4"/>
      <c r="CT82" s="4"/>
      <c r="CV82" s="4">
        <v>18</v>
      </c>
      <c r="CW82" s="4" t="s">
        <v>4852</v>
      </c>
      <c r="CX82" s="4"/>
      <c r="CY82" s="4"/>
      <c r="CZ82" s="4"/>
      <c r="DA82" s="4"/>
      <c r="DB82" s="4"/>
      <c r="DC82" s="4"/>
    </row>
    <row r="83" spans="1:107" x14ac:dyDescent="0.35">
      <c r="A83" s="6"/>
      <c r="B83" s="7"/>
      <c r="C83" s="7" t="s">
        <v>4447</v>
      </c>
      <c r="D83" s="7" t="s">
        <v>4196</v>
      </c>
      <c r="E83" s="7"/>
      <c r="F83" s="7"/>
      <c r="G83" s="7"/>
      <c r="H83" s="7"/>
      <c r="J83" s="6"/>
      <c r="K83" s="7" t="s">
        <v>5999</v>
      </c>
      <c r="L83" s="7"/>
      <c r="M83" s="7"/>
      <c r="N83" s="7"/>
      <c r="O83" s="7"/>
      <c r="P83" s="7"/>
      <c r="Q83" s="7"/>
      <c r="S83" s="6"/>
      <c r="T83" s="7" t="s">
        <v>5940</v>
      </c>
      <c r="U83" s="7" t="s">
        <v>6240</v>
      </c>
      <c r="V83" s="7" t="s">
        <v>4196</v>
      </c>
      <c r="W83" s="7"/>
      <c r="X83" s="7"/>
      <c r="Y83" s="7"/>
      <c r="Z83" s="7"/>
      <c r="AB83" s="6"/>
      <c r="AC83" s="7"/>
      <c r="AD83" s="7" t="s">
        <v>1018</v>
      </c>
      <c r="AE83" s="7" t="s">
        <v>1018</v>
      </c>
      <c r="AF83" s="7" t="s">
        <v>1018</v>
      </c>
      <c r="AG83" s="7" t="s">
        <v>1018</v>
      </c>
      <c r="AH83" s="7" t="s">
        <v>1018</v>
      </c>
      <c r="AI83" s="7" t="s">
        <v>2248</v>
      </c>
      <c r="AK83" s="6"/>
      <c r="AL83" s="7" t="s">
        <v>4447</v>
      </c>
      <c r="AM83" s="7" t="s">
        <v>6241</v>
      </c>
      <c r="AN83" s="7" t="s">
        <v>6242</v>
      </c>
      <c r="AO83" s="7" t="s">
        <v>6243</v>
      </c>
      <c r="AP83" s="7" t="s">
        <v>6244</v>
      </c>
      <c r="AQ83" s="7"/>
      <c r="AR83" s="7"/>
      <c r="AT83" s="7"/>
      <c r="AU83" s="7" t="s">
        <v>4447</v>
      </c>
      <c r="AV83" s="7"/>
      <c r="AW83" s="7" t="s">
        <v>6245</v>
      </c>
      <c r="AX83" s="7"/>
      <c r="AY83" s="7"/>
      <c r="AZ83" s="7"/>
      <c r="BA83" s="7"/>
      <c r="BC83" s="7"/>
      <c r="BD83" s="7"/>
      <c r="BE83" s="7"/>
      <c r="BF83" s="7"/>
      <c r="BG83" s="7"/>
      <c r="BH83" s="7"/>
      <c r="BI83" s="7" t="s">
        <v>1948</v>
      </c>
      <c r="BJ83" s="7"/>
      <c r="BL83" s="7"/>
      <c r="BM83" s="7"/>
      <c r="BN83" s="7"/>
      <c r="BO83" s="7"/>
      <c r="BP83" s="7"/>
      <c r="BQ83" s="7"/>
      <c r="BR83" s="7"/>
      <c r="BS83" s="7"/>
      <c r="BU83" s="7"/>
      <c r="BV83" s="7"/>
      <c r="BW83" s="7" t="s">
        <v>6246</v>
      </c>
      <c r="BX83" s="7" t="s">
        <v>4196</v>
      </c>
      <c r="BY83" s="7"/>
      <c r="BZ83" s="7"/>
      <c r="CA83" s="7"/>
      <c r="CB83" s="7"/>
      <c r="CD83" s="7"/>
      <c r="CE83" s="7" t="s">
        <v>6247</v>
      </c>
      <c r="CF83" s="7"/>
      <c r="CG83" s="7"/>
      <c r="CH83" s="7"/>
      <c r="CI83" s="7"/>
      <c r="CJ83" s="7"/>
      <c r="CK83" s="7"/>
      <c r="CM83" s="7"/>
      <c r="CN83" s="7"/>
      <c r="CO83" s="7"/>
      <c r="CP83" s="7" t="s">
        <v>5489</v>
      </c>
      <c r="CQ83" s="7"/>
      <c r="CR83" s="7"/>
      <c r="CS83" s="7"/>
      <c r="CT83" s="7"/>
      <c r="CV83" s="7"/>
      <c r="CW83" s="7" t="s">
        <v>6248</v>
      </c>
      <c r="CX83" s="7"/>
      <c r="CY83" s="7"/>
      <c r="CZ83" s="7"/>
      <c r="DA83" s="7"/>
      <c r="DB83" s="7" t="s">
        <v>6109</v>
      </c>
      <c r="DC83" s="7"/>
    </row>
    <row r="84" spans="1:107" x14ac:dyDescent="0.35">
      <c r="A84" s="2">
        <v>20</v>
      </c>
      <c r="B84" s="5" t="s">
        <v>5733</v>
      </c>
      <c r="C84" s="5"/>
      <c r="D84" s="5"/>
      <c r="E84" s="5"/>
      <c r="F84" s="5"/>
      <c r="G84" s="5"/>
      <c r="H84" s="5"/>
      <c r="J84" s="2">
        <v>20</v>
      </c>
      <c r="K84" s="5"/>
      <c r="L84" s="5"/>
      <c r="M84" s="5"/>
      <c r="N84" s="5"/>
      <c r="O84" s="5"/>
      <c r="P84" s="5"/>
      <c r="Q84" s="5"/>
      <c r="S84" s="2">
        <v>20</v>
      </c>
      <c r="T84" s="5"/>
      <c r="U84" s="5" t="s">
        <v>6249</v>
      </c>
      <c r="V84" s="5"/>
      <c r="W84" s="5"/>
      <c r="X84" s="5"/>
      <c r="Y84" s="5"/>
      <c r="Z84" s="5"/>
      <c r="AB84" s="2">
        <v>20</v>
      </c>
      <c r="AC84" s="5"/>
      <c r="AD84" s="5" t="s">
        <v>6250</v>
      </c>
      <c r="AE84" s="5" t="s">
        <v>6251</v>
      </c>
      <c r="AF84" s="5" t="s">
        <v>6251</v>
      </c>
      <c r="AG84" s="5" t="s">
        <v>6252</v>
      </c>
      <c r="AH84" s="5" t="s">
        <v>6253</v>
      </c>
      <c r="AI84" s="5"/>
      <c r="AK84" s="2">
        <v>20</v>
      </c>
      <c r="AL84" s="5"/>
      <c r="AM84" s="5" t="s">
        <v>6254</v>
      </c>
      <c r="AN84" s="5" t="s">
        <v>1225</v>
      </c>
      <c r="AO84" s="5"/>
      <c r="AP84" s="5"/>
      <c r="AQ84" s="5"/>
      <c r="AR84" s="5"/>
      <c r="AT84" s="5">
        <v>20</v>
      </c>
      <c r="AU84" s="5"/>
      <c r="AV84" s="5" t="s">
        <v>6255</v>
      </c>
      <c r="AW84" s="5" t="s">
        <v>2294</v>
      </c>
      <c r="AX84" s="5" t="s">
        <v>6256</v>
      </c>
      <c r="AY84" s="5"/>
      <c r="AZ84" s="5"/>
      <c r="BA84" s="5"/>
      <c r="BC84" s="5">
        <v>20</v>
      </c>
      <c r="BD84" s="5"/>
      <c r="BE84" s="5"/>
      <c r="BF84" s="5"/>
      <c r="BG84" s="5"/>
      <c r="BH84" s="5"/>
      <c r="BI84" s="5"/>
      <c r="BJ84" s="5"/>
      <c r="BL84" s="5">
        <v>20</v>
      </c>
      <c r="BM84" s="5"/>
      <c r="BN84" s="5" t="s">
        <v>6257</v>
      </c>
      <c r="BO84" s="5"/>
      <c r="BP84" s="5"/>
      <c r="BQ84" s="5"/>
      <c r="BR84" s="5"/>
      <c r="BS84" s="5"/>
      <c r="BU84" s="5">
        <v>20</v>
      </c>
      <c r="BV84" s="5"/>
      <c r="BW84" s="5"/>
      <c r="BX84" s="5"/>
      <c r="BY84" s="5"/>
      <c r="BZ84" s="5"/>
      <c r="CA84" s="5"/>
      <c r="CB84" s="5"/>
      <c r="CD84" s="5">
        <v>20</v>
      </c>
      <c r="CE84" s="5" t="s">
        <v>6258</v>
      </c>
      <c r="CF84" s="5"/>
      <c r="CG84" s="5"/>
      <c r="CH84" s="5"/>
      <c r="CI84" s="5"/>
      <c r="CJ84" s="5"/>
      <c r="CK84" s="5"/>
      <c r="CM84" s="5">
        <v>20</v>
      </c>
      <c r="CN84" s="5"/>
      <c r="CO84" s="5"/>
      <c r="CP84" s="5"/>
      <c r="CQ84" s="5"/>
      <c r="CR84" s="5"/>
      <c r="CS84" s="5"/>
      <c r="CT84" s="5"/>
      <c r="CV84" s="5">
        <v>20</v>
      </c>
      <c r="CW84" s="5"/>
      <c r="CX84" s="5"/>
      <c r="CY84" s="5"/>
      <c r="CZ84" s="5"/>
      <c r="DA84" s="5"/>
      <c r="DB84" s="5" t="s">
        <v>102</v>
      </c>
      <c r="DC84" s="5"/>
    </row>
    <row r="85" spans="1:107" x14ac:dyDescent="0.35">
      <c r="A85" s="6"/>
      <c r="B85" s="7" t="s">
        <v>652</v>
      </c>
      <c r="C85" s="7"/>
      <c r="D85" s="7"/>
      <c r="E85" s="7"/>
      <c r="F85" s="7"/>
      <c r="G85" s="7"/>
      <c r="H85" s="7"/>
      <c r="J85" s="6"/>
      <c r="K85" s="7"/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/>
      <c r="Z85" s="7"/>
      <c r="AB85" s="6"/>
      <c r="AC85" s="7"/>
      <c r="AD85" s="7"/>
      <c r="AE85" s="7"/>
      <c r="AF85" s="7" t="s">
        <v>6259</v>
      </c>
      <c r="AG85" s="7" t="s">
        <v>6259</v>
      </c>
      <c r="AH85" s="7" t="s">
        <v>6259</v>
      </c>
      <c r="AI85" s="7"/>
      <c r="AK85" s="6"/>
      <c r="AL85" s="7"/>
      <c r="AM85" s="7"/>
      <c r="AN85" s="7" t="s">
        <v>6260</v>
      </c>
      <c r="AO85" s="7"/>
      <c r="AP85" s="7"/>
      <c r="AQ85" s="7"/>
      <c r="AR85" s="7"/>
      <c r="AT85" s="7"/>
      <c r="AU85" s="7"/>
      <c r="AV85" s="7" t="s">
        <v>6261</v>
      </c>
      <c r="AW85" s="7"/>
      <c r="AX85" s="7" t="s">
        <v>6262</v>
      </c>
      <c r="AY85" s="7"/>
      <c r="AZ85" s="7"/>
      <c r="BA85" s="7"/>
      <c r="BC85" s="7"/>
      <c r="BD85" s="7"/>
      <c r="BE85" s="7"/>
      <c r="BF85" s="7"/>
      <c r="BG85" s="7"/>
      <c r="BH85" s="7"/>
      <c r="BI85" s="7"/>
      <c r="BJ85" s="7"/>
      <c r="BL85" s="7"/>
      <c r="BM85" s="7"/>
      <c r="BN85" s="7" t="s">
        <v>3149</v>
      </c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/>
      <c r="CS85" s="7"/>
      <c r="CT85" s="7"/>
      <c r="CV85" s="7"/>
      <c r="CW85" s="7"/>
      <c r="CX85" s="7"/>
      <c r="CY85" s="7"/>
      <c r="CZ85" s="7"/>
      <c r="DA85" s="7"/>
      <c r="DB85" s="7" t="s">
        <v>3132</v>
      </c>
      <c r="DC85" s="7"/>
    </row>
    <row r="87" spans="1:107" x14ac:dyDescent="0.35">
      <c r="B87" s="3" t="s">
        <v>12</v>
      </c>
      <c r="C87" s="3"/>
      <c r="D87" s="3"/>
      <c r="E87" s="3"/>
      <c r="F87" s="3"/>
      <c r="G87" s="3"/>
      <c r="H87" s="3"/>
      <c r="AL87" s="3" t="s">
        <v>12</v>
      </c>
      <c r="AM87" s="3" t="s">
        <v>13</v>
      </c>
      <c r="AN87" s="3"/>
      <c r="AO87" s="3"/>
      <c r="AP87" s="3"/>
      <c r="AQ87" s="3"/>
      <c r="AR87" s="3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BV87" s="1"/>
      <c r="BW87" s="1"/>
      <c r="BX87" s="1"/>
      <c r="BY87" s="1"/>
      <c r="BZ87" s="1"/>
      <c r="CA87" s="1"/>
      <c r="CB87" s="1"/>
      <c r="CE87" s="3" t="s">
        <v>12</v>
      </c>
      <c r="CF87" s="3"/>
      <c r="CG87" s="3"/>
      <c r="CH87" s="3"/>
      <c r="CI87" s="3"/>
      <c r="CJ87" s="3"/>
      <c r="CK87" s="3"/>
      <c r="CN87" s="1"/>
      <c r="CO87" s="1"/>
      <c r="CP87" s="1"/>
      <c r="CQ87" s="1"/>
      <c r="CR87" s="1"/>
      <c r="CS87" s="1"/>
      <c r="CT87" s="1"/>
      <c r="CW87" s="1"/>
      <c r="CX87" s="1"/>
      <c r="CY87" s="1"/>
      <c r="CZ87" s="1"/>
      <c r="DA87" s="1"/>
      <c r="DB87" s="1"/>
      <c r="DC87" s="1"/>
    </row>
    <row r="88" spans="1:107" x14ac:dyDescent="0.35">
      <c r="B88" s="2">
        <v>31</v>
      </c>
      <c r="C88" s="2"/>
      <c r="D88" s="2"/>
      <c r="E88" s="2"/>
      <c r="F88" s="2"/>
      <c r="G88" s="2"/>
      <c r="H88" s="2"/>
      <c r="AL88" s="2">
        <f>AR71+1</f>
        <v>30</v>
      </c>
      <c r="AM88" s="2">
        <f>AL88+1</f>
        <v>31</v>
      </c>
      <c r="AN88" s="2"/>
      <c r="AO88" s="2"/>
      <c r="AP88" s="2"/>
      <c r="AQ88" s="2"/>
      <c r="AR88" s="2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BV88" s="1"/>
      <c r="BW88" s="1"/>
      <c r="BX88" s="1"/>
      <c r="BY88" s="1"/>
      <c r="BZ88" s="1"/>
      <c r="CA88" s="1"/>
      <c r="CB88" s="1"/>
      <c r="CE88" s="2">
        <f>CK71+1</f>
        <v>31</v>
      </c>
      <c r="CF88" s="2"/>
      <c r="CG88" s="2"/>
      <c r="CH88" s="2"/>
      <c r="CI88" s="2"/>
      <c r="CJ88" s="2"/>
      <c r="CK88" s="2"/>
      <c r="CN88" s="1"/>
      <c r="CO88" s="1"/>
      <c r="CP88" s="1"/>
      <c r="CQ88" s="1"/>
      <c r="CR88" s="1"/>
      <c r="CS88" s="1"/>
      <c r="CT88" s="1"/>
      <c r="CW88" s="1"/>
      <c r="CX88" s="1"/>
      <c r="CY88" s="1"/>
      <c r="CZ88" s="1"/>
      <c r="DA88" s="1"/>
      <c r="DB88" s="1"/>
      <c r="DC88" s="1"/>
    </row>
    <row r="89" spans="1:107" x14ac:dyDescent="0.35">
      <c r="A89" s="3">
        <v>8</v>
      </c>
      <c r="B89" s="4"/>
      <c r="C89" s="4"/>
      <c r="D89" s="4"/>
      <c r="E89" s="4"/>
      <c r="F89" s="4"/>
      <c r="G89" s="4"/>
      <c r="H89" s="4"/>
      <c r="AK89" s="3">
        <v>8</v>
      </c>
      <c r="AL89" s="4"/>
      <c r="AM89" s="4"/>
      <c r="AN89" s="4"/>
      <c r="AO89" s="4"/>
      <c r="AP89" s="4"/>
      <c r="AQ89" s="4"/>
      <c r="AR89" s="4"/>
      <c r="CD89" s="4">
        <v>8</v>
      </c>
      <c r="CE89" s="4"/>
      <c r="CF89" s="4"/>
      <c r="CG89" s="4"/>
      <c r="CH89" s="4"/>
      <c r="CI89" s="4"/>
      <c r="CJ89" s="4"/>
      <c r="CK89" s="4"/>
    </row>
    <row r="90" spans="1:107" x14ac:dyDescent="0.35">
      <c r="A90" s="2"/>
      <c r="B90" s="5"/>
      <c r="C90" s="5"/>
      <c r="D90" s="5"/>
      <c r="E90" s="5"/>
      <c r="F90" s="5"/>
      <c r="G90" s="5"/>
      <c r="H90" s="5"/>
      <c r="AK90" s="2"/>
      <c r="AL90" s="5"/>
      <c r="AM90" s="5"/>
      <c r="AN90" s="5"/>
      <c r="AO90" s="5"/>
      <c r="AP90" s="5"/>
      <c r="AQ90" s="5"/>
      <c r="AR90" s="5"/>
      <c r="CD90" s="5"/>
      <c r="CE90" s="5"/>
      <c r="CF90" s="5"/>
      <c r="CG90" s="5"/>
      <c r="CH90" s="5"/>
      <c r="CI90" s="5"/>
      <c r="CJ90" s="5"/>
      <c r="CK90" s="5"/>
    </row>
    <row r="91" spans="1:107" x14ac:dyDescent="0.35">
      <c r="A91" s="3">
        <v>10</v>
      </c>
      <c r="B91" s="4"/>
      <c r="C91" s="4"/>
      <c r="D91" s="4"/>
      <c r="E91" s="4"/>
      <c r="F91" s="4"/>
      <c r="G91" s="4"/>
      <c r="H91" s="4"/>
      <c r="AK91" s="3">
        <v>10</v>
      </c>
      <c r="AL91" s="4"/>
      <c r="AM91" s="4"/>
      <c r="AN91" s="4"/>
      <c r="AO91" s="4"/>
      <c r="AP91" s="4"/>
      <c r="AQ91" s="4"/>
      <c r="AR91" s="4"/>
      <c r="CD91" s="4">
        <v>10</v>
      </c>
      <c r="CE91" s="4"/>
      <c r="CF91" s="4"/>
      <c r="CG91" s="4"/>
      <c r="CH91" s="4"/>
      <c r="CI91" s="4"/>
      <c r="CJ91" s="4"/>
      <c r="CK91" s="4"/>
    </row>
    <row r="92" spans="1:107" x14ac:dyDescent="0.35">
      <c r="A92" s="6"/>
      <c r="B92" s="7"/>
      <c r="C92" s="7"/>
      <c r="D92" s="7"/>
      <c r="E92" s="7"/>
      <c r="F92" s="7"/>
      <c r="G92" s="7"/>
      <c r="H92" s="7"/>
      <c r="AK92" s="6"/>
      <c r="AL92" s="7"/>
      <c r="AM92" s="7"/>
      <c r="AN92" s="7"/>
      <c r="AO92" s="7"/>
      <c r="AP92" s="7"/>
      <c r="AQ92" s="7"/>
      <c r="AR92" s="7"/>
      <c r="CD92" s="7"/>
      <c r="CE92" s="7"/>
      <c r="CF92" s="7"/>
      <c r="CG92" s="7"/>
      <c r="CH92" s="7"/>
      <c r="CI92" s="7"/>
      <c r="CJ92" s="7"/>
      <c r="CK92" s="7"/>
    </row>
    <row r="93" spans="1:107" x14ac:dyDescent="0.35">
      <c r="A93" s="2">
        <v>12</v>
      </c>
      <c r="B93" s="5"/>
      <c r="C93" s="5"/>
      <c r="D93" s="5"/>
      <c r="E93" s="5"/>
      <c r="F93" s="5"/>
      <c r="G93" s="5"/>
      <c r="H93" s="5"/>
      <c r="AK93" s="2">
        <v>12</v>
      </c>
      <c r="AL93" s="5"/>
      <c r="AM93" s="5" t="s">
        <v>5564</v>
      </c>
      <c r="AN93" s="5"/>
      <c r="AO93" s="5"/>
      <c r="AP93" s="5"/>
      <c r="AQ93" s="5"/>
      <c r="AR93" s="5"/>
      <c r="CD93" s="5">
        <v>12</v>
      </c>
      <c r="CE93" s="5"/>
      <c r="CF93" s="5"/>
      <c r="CG93" s="5"/>
      <c r="CH93" s="5"/>
      <c r="CI93" s="5"/>
      <c r="CJ93" s="5"/>
      <c r="CK93" s="5"/>
    </row>
    <row r="94" spans="1:107" x14ac:dyDescent="0.35">
      <c r="A94" s="2"/>
      <c r="B94" s="5"/>
      <c r="C94" s="5"/>
      <c r="D94" s="5"/>
      <c r="E94" s="5"/>
      <c r="F94" s="5"/>
      <c r="G94" s="5"/>
      <c r="H94" s="5"/>
      <c r="AK94" s="2"/>
      <c r="AL94" s="5"/>
      <c r="AM94" s="5" t="s">
        <v>5581</v>
      </c>
      <c r="AN94" s="5"/>
      <c r="AO94" s="5"/>
      <c r="AP94" s="5"/>
      <c r="AQ94" s="5"/>
      <c r="AR94" s="5"/>
      <c r="CD94" s="5"/>
      <c r="CE94" s="5"/>
      <c r="CF94" s="5"/>
      <c r="CG94" s="5"/>
      <c r="CH94" s="5"/>
      <c r="CI94" s="5"/>
      <c r="CJ94" s="5"/>
      <c r="CK94" s="5"/>
    </row>
    <row r="95" spans="1:107" x14ac:dyDescent="0.35">
      <c r="A95" s="3">
        <v>14</v>
      </c>
      <c r="B95" s="4"/>
      <c r="C95" s="4"/>
      <c r="D95" s="4"/>
      <c r="E95" s="4"/>
      <c r="F95" s="4"/>
      <c r="G95" s="4"/>
      <c r="H95" s="4"/>
      <c r="AK95" s="3">
        <v>14</v>
      </c>
      <c r="AL95" s="4"/>
      <c r="AM95" s="4"/>
      <c r="AN95" s="4"/>
      <c r="AO95" s="4"/>
      <c r="AP95" s="4"/>
      <c r="AQ95" s="4"/>
      <c r="AR95" s="4"/>
      <c r="CD95" s="4">
        <v>14</v>
      </c>
      <c r="CE95" s="4"/>
      <c r="CF95" s="4"/>
      <c r="CG95" s="4"/>
      <c r="CH95" s="4"/>
      <c r="CI95" s="4"/>
      <c r="CJ95" s="4"/>
      <c r="CK95" s="4"/>
    </row>
    <row r="96" spans="1:107" x14ac:dyDescent="0.35">
      <c r="A96" s="6"/>
      <c r="B96" s="7" t="s">
        <v>6263</v>
      </c>
      <c r="C96" s="7"/>
      <c r="D96" s="7"/>
      <c r="E96" s="7"/>
      <c r="F96" s="7"/>
      <c r="G96" s="7"/>
      <c r="H96" s="7"/>
      <c r="AK96" s="6"/>
      <c r="AL96" s="7"/>
      <c r="AM96" s="7"/>
      <c r="AN96" s="7"/>
      <c r="AO96" s="7"/>
      <c r="AP96" s="7"/>
      <c r="AQ96" s="7"/>
      <c r="AR96" s="7"/>
      <c r="CD96" s="7"/>
      <c r="CE96" s="7"/>
      <c r="CF96" s="7"/>
      <c r="CG96" s="7"/>
      <c r="CH96" s="7"/>
      <c r="CI96" s="7"/>
      <c r="CJ96" s="7"/>
      <c r="CK96" s="7"/>
    </row>
    <row r="97" spans="1:89" x14ac:dyDescent="0.35">
      <c r="A97" s="2">
        <v>16</v>
      </c>
      <c r="B97" s="5" t="s">
        <v>5253</v>
      </c>
      <c r="C97" s="5"/>
      <c r="D97" s="5"/>
      <c r="E97" s="5"/>
      <c r="F97" s="5"/>
      <c r="G97" s="5"/>
      <c r="H97" s="5"/>
      <c r="AK97" s="2">
        <v>16</v>
      </c>
      <c r="AL97" s="5"/>
      <c r="AM97" s="5"/>
      <c r="AN97" s="5"/>
      <c r="AO97" s="5"/>
      <c r="AP97" s="5"/>
      <c r="AQ97" s="5"/>
      <c r="AR97" s="5"/>
      <c r="CD97" s="5">
        <v>16</v>
      </c>
      <c r="CE97" s="5"/>
      <c r="CF97" s="5"/>
      <c r="CG97" s="5"/>
      <c r="CH97" s="5"/>
      <c r="CI97" s="5"/>
      <c r="CJ97" s="5"/>
      <c r="CK97" s="5"/>
    </row>
    <row r="98" spans="1:89" x14ac:dyDescent="0.35">
      <c r="A98" s="2"/>
      <c r="B98" s="5"/>
      <c r="C98" s="5"/>
      <c r="D98" s="5"/>
      <c r="E98" s="5"/>
      <c r="F98" s="5"/>
      <c r="G98" s="5"/>
      <c r="H98" s="5"/>
      <c r="AK98" s="2"/>
      <c r="AL98" s="5"/>
      <c r="AM98" s="5"/>
      <c r="AN98" s="5"/>
      <c r="AO98" s="5"/>
      <c r="AP98" s="5"/>
      <c r="AQ98" s="5"/>
      <c r="AR98" s="5"/>
      <c r="CD98" s="5"/>
      <c r="CE98" s="5"/>
      <c r="CF98" s="5"/>
      <c r="CG98" s="5"/>
      <c r="CH98" s="5"/>
      <c r="CI98" s="5"/>
      <c r="CJ98" s="5"/>
      <c r="CK98" s="5"/>
    </row>
    <row r="99" spans="1:89" x14ac:dyDescent="0.35">
      <c r="A99" s="3">
        <v>18</v>
      </c>
      <c r="B99" s="4"/>
      <c r="C99" s="4"/>
      <c r="D99" s="4"/>
      <c r="E99" s="4"/>
      <c r="F99" s="4"/>
      <c r="G99" s="4"/>
      <c r="H99" s="4"/>
      <c r="AK99" s="3">
        <v>18</v>
      </c>
      <c r="AL99" s="4"/>
      <c r="AM99" s="4"/>
      <c r="AN99" s="4"/>
      <c r="AO99" s="4"/>
      <c r="AP99" s="4"/>
      <c r="AQ99" s="4"/>
      <c r="AR99" s="4"/>
      <c r="CD99" s="4">
        <v>18</v>
      </c>
      <c r="CE99" s="4"/>
      <c r="CF99" s="4"/>
      <c r="CG99" s="4"/>
      <c r="CH99" s="4"/>
      <c r="CI99" s="4"/>
      <c r="CJ99" s="4"/>
      <c r="CK99" s="4"/>
    </row>
    <row r="100" spans="1:89" x14ac:dyDescent="0.35">
      <c r="A100" s="6"/>
      <c r="B100" s="7"/>
      <c r="C100" s="7"/>
      <c r="D100" s="7"/>
      <c r="E100" s="7"/>
      <c r="F100" s="7"/>
      <c r="G100" s="7"/>
      <c r="H100" s="7"/>
      <c r="AK100" s="6"/>
      <c r="AL100" s="7" t="s">
        <v>5723</v>
      </c>
      <c r="AM100" s="7"/>
      <c r="AN100" s="7"/>
      <c r="AO100" s="7"/>
      <c r="AP100" s="7"/>
      <c r="AQ100" s="7"/>
      <c r="AR100" s="7"/>
      <c r="CD100" s="7"/>
      <c r="CE100" s="7"/>
      <c r="CF100" s="7"/>
      <c r="CG100" s="7"/>
      <c r="CH100" s="7"/>
      <c r="CI100" s="7"/>
      <c r="CJ100" s="7"/>
      <c r="CK100" s="7"/>
    </row>
    <row r="101" spans="1:89" x14ac:dyDescent="0.35">
      <c r="A101" s="2">
        <v>20</v>
      </c>
      <c r="B101" s="5"/>
      <c r="C101" s="5"/>
      <c r="D101" s="5"/>
      <c r="E101" s="5"/>
      <c r="F101" s="5"/>
      <c r="G101" s="5"/>
      <c r="H101" s="5"/>
      <c r="AK101" s="2">
        <v>20</v>
      </c>
      <c r="AL101" s="5" t="s">
        <v>4956</v>
      </c>
      <c r="AM101" s="5"/>
      <c r="AN101" s="5"/>
      <c r="AO101" s="5"/>
      <c r="AP101" s="5"/>
      <c r="AQ101" s="5"/>
      <c r="AR101" s="5"/>
      <c r="CD101" s="5">
        <v>20</v>
      </c>
      <c r="CE101" s="5"/>
      <c r="CF101" s="5"/>
      <c r="CG101" s="5"/>
      <c r="CH101" s="5"/>
      <c r="CI101" s="5"/>
      <c r="CJ101" s="5"/>
      <c r="CK101" s="5"/>
    </row>
    <row r="102" spans="1:89" x14ac:dyDescent="0.35">
      <c r="A102" s="6"/>
      <c r="B102" s="7"/>
      <c r="C102" s="7"/>
      <c r="D102" s="7"/>
      <c r="E102" s="7"/>
      <c r="F102" s="7"/>
      <c r="G102" s="7"/>
      <c r="H102" s="7"/>
      <c r="AK102" s="6"/>
      <c r="AL102" s="7" t="s">
        <v>6264</v>
      </c>
      <c r="AM102" s="7"/>
      <c r="AN102" s="7"/>
      <c r="AO102" s="7"/>
      <c r="AP102" s="7"/>
      <c r="AQ102" s="7"/>
      <c r="AR102" s="7"/>
      <c r="CD102" s="7"/>
      <c r="CE102" s="7"/>
      <c r="CF102" s="7"/>
      <c r="CG102" s="7"/>
      <c r="CH102" s="7"/>
      <c r="CI102" s="7"/>
      <c r="CJ102" s="7"/>
      <c r="CK102" s="7"/>
    </row>
    <row r="105" spans="1:89" x14ac:dyDescent="0.35">
      <c r="A105" s="20" t="s">
        <v>6265</v>
      </c>
    </row>
    <row r="106" spans="1:89" x14ac:dyDescent="0.35">
      <c r="A106" s="13"/>
      <c r="B106" s="13" t="s">
        <v>1699</v>
      </c>
      <c r="C106" s="13" t="s">
        <v>1700</v>
      </c>
      <c r="D106" s="13" t="s">
        <v>1701</v>
      </c>
      <c r="E106" s="13" t="s">
        <v>1702</v>
      </c>
      <c r="F106" s="13" t="s">
        <v>1703</v>
      </c>
      <c r="G106" s="13" t="s">
        <v>1704</v>
      </c>
      <c r="H106" s="1"/>
    </row>
    <row r="107" spans="1:89" x14ac:dyDescent="0.35">
      <c r="A107" s="3" t="s">
        <v>1705</v>
      </c>
      <c r="B107" s="14">
        <v>40423</v>
      </c>
      <c r="C107" s="14">
        <v>40474</v>
      </c>
      <c r="D107" s="14">
        <v>40530</v>
      </c>
      <c r="E107" s="14">
        <v>40235</v>
      </c>
      <c r="F107" s="14">
        <v>40291</v>
      </c>
      <c r="G107" s="14">
        <v>40361</v>
      </c>
      <c r="H107" s="1"/>
    </row>
    <row r="108" spans="1:89" x14ac:dyDescent="0.35">
      <c r="A108" s="6"/>
      <c r="B108" s="15"/>
      <c r="C108" s="15">
        <v>40486</v>
      </c>
      <c r="D108" s="15">
        <v>40181</v>
      </c>
      <c r="E108" s="15">
        <v>40251</v>
      </c>
      <c r="F108" s="15">
        <v>40307</v>
      </c>
      <c r="G108" s="15"/>
      <c r="H108" s="1"/>
    </row>
    <row r="109" spans="1:89" x14ac:dyDescent="0.35">
      <c r="A109" s="3" t="s">
        <v>1709</v>
      </c>
      <c r="B109" s="14">
        <v>40423</v>
      </c>
      <c r="C109" s="14">
        <v>40474</v>
      </c>
      <c r="D109" s="14">
        <v>40530</v>
      </c>
      <c r="E109" s="14">
        <v>40228</v>
      </c>
      <c r="F109" s="14">
        <v>40284</v>
      </c>
      <c r="G109" s="14">
        <v>40361</v>
      </c>
      <c r="H109" s="1"/>
    </row>
    <row r="110" spans="1:89" x14ac:dyDescent="0.35">
      <c r="A110" s="6"/>
      <c r="B110" s="15"/>
      <c r="C110" s="15">
        <v>40486</v>
      </c>
      <c r="D110" s="15">
        <v>40181</v>
      </c>
      <c r="E110" s="15">
        <v>40244</v>
      </c>
      <c r="F110" s="15">
        <v>40300</v>
      </c>
      <c r="G110" s="15"/>
      <c r="H110" s="1"/>
    </row>
    <row r="111" spans="1:89" x14ac:dyDescent="0.35">
      <c r="A111" s="3" t="s">
        <v>1713</v>
      </c>
      <c r="B111" s="14">
        <v>40423</v>
      </c>
      <c r="C111" s="14">
        <v>40474</v>
      </c>
      <c r="D111" s="14">
        <v>40530</v>
      </c>
      <c r="E111" s="14">
        <v>40221</v>
      </c>
      <c r="F111" s="14">
        <v>40277</v>
      </c>
      <c r="G111" s="14">
        <v>40361</v>
      </c>
      <c r="H111" s="1"/>
    </row>
    <row r="112" spans="1:89" x14ac:dyDescent="0.35">
      <c r="A112" s="6"/>
      <c r="B112" s="6"/>
      <c r="C112" s="15">
        <v>40486</v>
      </c>
      <c r="D112" s="15">
        <v>40181</v>
      </c>
      <c r="E112" s="15">
        <v>40237</v>
      </c>
      <c r="F112" s="15">
        <v>40294</v>
      </c>
      <c r="G112" s="15"/>
      <c r="H112" s="1"/>
    </row>
    <row r="113" spans="1:8" x14ac:dyDescent="0.35">
      <c r="B113" s="1"/>
      <c r="C113" s="1"/>
      <c r="D113" s="1"/>
      <c r="E113" s="1"/>
      <c r="F113" s="1"/>
      <c r="G113" s="1"/>
      <c r="H113" s="1"/>
    </row>
    <row r="114" spans="1:8" x14ac:dyDescent="0.35">
      <c r="A114" s="20" t="s">
        <v>5377</v>
      </c>
      <c r="H114" s="1"/>
    </row>
    <row r="115" spans="1:8" x14ac:dyDescent="0.35">
      <c r="A115" s="13"/>
      <c r="B115" s="13" t="s">
        <v>1699</v>
      </c>
      <c r="C115" s="13" t="s">
        <v>1700</v>
      </c>
      <c r="D115" s="13" t="s">
        <v>1701</v>
      </c>
      <c r="E115" s="13" t="s">
        <v>1702</v>
      </c>
      <c r="F115" s="13" t="s">
        <v>1703</v>
      </c>
      <c r="G115" s="13" t="s">
        <v>1704</v>
      </c>
      <c r="H115" s="1"/>
    </row>
    <row r="116" spans="1:8" x14ac:dyDescent="0.35">
      <c r="A116" s="3" t="s">
        <v>1705</v>
      </c>
      <c r="B116" s="14">
        <v>40426</v>
      </c>
      <c r="C116" s="14">
        <v>40473</v>
      </c>
      <c r="D116" s="14">
        <v>40529</v>
      </c>
      <c r="E116" s="14">
        <v>40220</v>
      </c>
      <c r="F116" s="14">
        <v>40275</v>
      </c>
      <c r="G116" s="14">
        <v>40364</v>
      </c>
      <c r="H116" s="1"/>
    </row>
    <row r="117" spans="1:8" x14ac:dyDescent="0.35">
      <c r="A117" s="6"/>
      <c r="B117" s="15"/>
      <c r="C117" s="15">
        <v>40485</v>
      </c>
      <c r="D117" s="15">
        <v>40181</v>
      </c>
      <c r="E117" s="15">
        <v>40236</v>
      </c>
      <c r="F117" s="15">
        <v>40291</v>
      </c>
      <c r="G117" s="15"/>
      <c r="H117" s="1"/>
    </row>
    <row r="118" spans="1:8" x14ac:dyDescent="0.35">
      <c r="A118" s="3" t="s">
        <v>1709</v>
      </c>
      <c r="B118" s="14">
        <v>40426</v>
      </c>
      <c r="C118" s="14">
        <v>40473</v>
      </c>
      <c r="D118" s="14">
        <v>40529</v>
      </c>
      <c r="E118" s="14">
        <v>40234</v>
      </c>
      <c r="F118" s="14">
        <v>40289</v>
      </c>
      <c r="G118" s="14">
        <v>40364</v>
      </c>
    </row>
    <row r="119" spans="1:8" x14ac:dyDescent="0.35">
      <c r="A119" s="6"/>
      <c r="B119" s="15"/>
      <c r="C119" s="15">
        <v>40485</v>
      </c>
      <c r="D119" s="15">
        <v>40181</v>
      </c>
      <c r="E119" s="15">
        <v>40249</v>
      </c>
      <c r="F119" s="15">
        <v>40304</v>
      </c>
      <c r="G119" s="15"/>
    </row>
    <row r="120" spans="1:8" x14ac:dyDescent="0.35">
      <c r="A120" s="3" t="s">
        <v>1713</v>
      </c>
      <c r="B120" s="14">
        <v>40426</v>
      </c>
      <c r="C120" s="14">
        <v>40473</v>
      </c>
      <c r="D120" s="14">
        <v>40529</v>
      </c>
      <c r="E120" s="14">
        <v>40227</v>
      </c>
      <c r="F120" s="14">
        <v>40282</v>
      </c>
      <c r="G120" s="14">
        <v>40364</v>
      </c>
    </row>
    <row r="121" spans="1:8" x14ac:dyDescent="0.35">
      <c r="A121" s="6"/>
      <c r="B121" s="6"/>
      <c r="C121" s="15">
        <v>40485</v>
      </c>
      <c r="D121" s="15">
        <v>40181</v>
      </c>
      <c r="E121" s="15">
        <v>40242</v>
      </c>
      <c r="F121" s="15">
        <v>40298</v>
      </c>
      <c r="G121" s="15"/>
    </row>
    <row r="123" spans="1:8" x14ac:dyDescent="0.35">
      <c r="A123" s="1" t="s">
        <v>1717</v>
      </c>
    </row>
    <row r="124" spans="1:8" x14ac:dyDescent="0.35">
      <c r="A124" s="1" t="s">
        <v>1718</v>
      </c>
    </row>
    <row r="125" spans="1:8" x14ac:dyDescent="0.35">
      <c r="A125" s="1" t="s">
        <v>1720</v>
      </c>
    </row>
  </sheetData>
  <mergeCells count="12"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K102"/>
  <sheetViews>
    <sheetView workbookViewId="0">
      <selection activeCell="L6" sqref="L6"/>
    </sheetView>
  </sheetViews>
  <sheetFormatPr baseColWidth="10" defaultColWidth="10.6328125" defaultRowHeight="14.5" x14ac:dyDescent="0.35"/>
  <cols>
    <col min="9" max="9" width="5.90625" customWidth="1"/>
    <col min="18" max="18" width="5.90625" customWidth="1"/>
    <col min="27" max="27" width="5.08984375" customWidth="1"/>
    <col min="36" max="36" width="5.36328125" customWidth="1"/>
    <col min="45" max="45" width="5.36328125" customWidth="1"/>
    <col min="54" max="54" width="5.453125" customWidth="1"/>
    <col min="63" max="63" width="5.54296875" customWidth="1"/>
    <col min="72" max="72" width="5" customWidth="1"/>
    <col min="81" max="81" width="7" customWidth="1"/>
  </cols>
  <sheetData>
    <row r="1" spans="1:89" x14ac:dyDescent="0.35">
      <c r="A1" s="213" t="s">
        <v>6266</v>
      </c>
      <c r="B1" s="214"/>
      <c r="C1" s="214"/>
      <c r="D1" s="214"/>
      <c r="E1" s="214"/>
      <c r="F1" s="214"/>
      <c r="G1" s="214"/>
      <c r="H1" s="215"/>
      <c r="J1" s="213" t="s">
        <v>6267</v>
      </c>
      <c r="K1" s="214"/>
      <c r="L1" s="214"/>
      <c r="M1" s="214"/>
      <c r="N1" s="214"/>
      <c r="O1" s="214"/>
      <c r="P1" s="214"/>
      <c r="Q1" s="215"/>
      <c r="S1" s="213" t="s">
        <v>6268</v>
      </c>
      <c r="T1" s="214"/>
      <c r="U1" s="214"/>
      <c r="V1" s="214"/>
      <c r="W1" s="214"/>
      <c r="X1" s="214"/>
      <c r="Y1" s="214"/>
      <c r="Z1" s="215"/>
      <c r="AB1" s="213" t="s">
        <v>6269</v>
      </c>
      <c r="AC1" s="214"/>
      <c r="AD1" s="214"/>
      <c r="AE1" s="214"/>
      <c r="AF1" s="214"/>
      <c r="AG1" s="214"/>
      <c r="AH1" s="214"/>
      <c r="AI1" s="215"/>
      <c r="AK1" s="213" t="s">
        <v>6270</v>
      </c>
      <c r="AL1" s="214"/>
      <c r="AM1" s="214"/>
      <c r="AN1" s="214"/>
      <c r="AO1" s="214"/>
      <c r="AP1" s="214"/>
      <c r="AQ1" s="214"/>
      <c r="AR1" s="215"/>
      <c r="AT1" s="213" t="s">
        <v>6271</v>
      </c>
      <c r="AU1" s="214"/>
      <c r="AV1" s="214"/>
      <c r="AW1" s="214"/>
      <c r="AX1" s="214"/>
      <c r="AY1" s="214"/>
      <c r="AZ1" s="214"/>
      <c r="BA1" s="215"/>
      <c r="BC1" s="213" t="s">
        <v>6272</v>
      </c>
      <c r="BD1" s="214"/>
      <c r="BE1" s="214"/>
      <c r="BF1" s="214"/>
      <c r="BG1" s="214"/>
      <c r="BH1" s="214"/>
      <c r="BI1" s="214"/>
      <c r="BJ1" s="215"/>
      <c r="BL1" s="213" t="s">
        <v>6273</v>
      </c>
      <c r="BM1" s="214"/>
      <c r="BN1" s="214"/>
      <c r="BO1" s="214"/>
      <c r="BP1" s="214"/>
      <c r="BQ1" s="214"/>
      <c r="BR1" s="214"/>
      <c r="BS1" s="215"/>
      <c r="BU1" s="213" t="s">
        <v>6274</v>
      </c>
      <c r="BV1" s="214"/>
      <c r="BW1" s="214"/>
      <c r="BX1" s="214"/>
      <c r="BY1" s="214"/>
      <c r="BZ1" s="214"/>
      <c r="CA1" s="214"/>
      <c r="CB1" s="215"/>
      <c r="CD1" s="213" t="s">
        <v>6275</v>
      </c>
      <c r="CE1" s="214"/>
      <c r="CF1" s="214"/>
      <c r="CG1" s="214"/>
      <c r="CH1" s="214"/>
      <c r="CI1" s="214"/>
      <c r="CJ1" s="214"/>
      <c r="CK1" s="215"/>
    </row>
    <row r="2" spans="1:89" x14ac:dyDescent="0.35"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K2" s="3"/>
      <c r="L2" s="3"/>
      <c r="M2" s="3"/>
      <c r="N2" s="3" t="s">
        <v>15</v>
      </c>
      <c r="O2" s="3" t="s">
        <v>16</v>
      </c>
      <c r="P2" s="3" t="s">
        <v>17</v>
      </c>
      <c r="Q2" s="3" t="s">
        <v>18</v>
      </c>
      <c r="T2" s="3"/>
      <c r="U2" s="3"/>
      <c r="V2" s="3"/>
      <c r="W2" s="3"/>
      <c r="X2" s="3"/>
      <c r="Y2" s="3" t="s">
        <v>17</v>
      </c>
      <c r="Z2" s="3" t="s">
        <v>18</v>
      </c>
      <c r="AC2" s="3"/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3"/>
      <c r="AM2" s="3"/>
      <c r="AN2" s="3"/>
      <c r="AO2" s="3" t="s">
        <v>15</v>
      </c>
      <c r="AP2" s="3" t="s">
        <v>16</v>
      </c>
      <c r="AQ2" s="3" t="s">
        <v>17</v>
      </c>
      <c r="AR2" s="3" t="s">
        <v>18</v>
      </c>
      <c r="AU2" s="3"/>
      <c r="AV2" s="3"/>
      <c r="AW2" s="3"/>
      <c r="AX2" s="3"/>
      <c r="AY2" s="3"/>
      <c r="AZ2" s="3"/>
      <c r="BA2" s="3" t="s">
        <v>18</v>
      </c>
      <c r="BD2" s="3"/>
      <c r="BE2" s="3"/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/>
      <c r="BQ2" s="3" t="s">
        <v>16</v>
      </c>
      <c r="BR2" s="3" t="s">
        <v>17</v>
      </c>
      <c r="BS2" s="3" t="s">
        <v>18</v>
      </c>
      <c r="BV2" s="3" t="s">
        <v>12</v>
      </c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</row>
    <row r="3" spans="1:89" x14ac:dyDescent="0.3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K3" s="2"/>
      <c r="L3" s="2"/>
      <c r="M3" s="2"/>
      <c r="N3" s="2">
        <v>1</v>
      </c>
      <c r="O3" s="2">
        <v>2</v>
      </c>
      <c r="P3" s="2">
        <v>3</v>
      </c>
      <c r="Q3" s="2">
        <v>4</v>
      </c>
      <c r="T3" s="2"/>
      <c r="U3" s="2"/>
      <c r="V3" s="2"/>
      <c r="W3" s="2"/>
      <c r="X3" s="2"/>
      <c r="Y3" s="2">
        <v>1</v>
      </c>
      <c r="Z3" s="2">
        <v>2</v>
      </c>
      <c r="AC3" s="2"/>
      <c r="AD3" s="2">
        <v>1</v>
      </c>
      <c r="AE3" s="2">
        <v>2</v>
      </c>
      <c r="AF3" s="2">
        <v>3</v>
      </c>
      <c r="AG3" s="2">
        <v>4</v>
      </c>
      <c r="AH3" s="2">
        <v>5</v>
      </c>
      <c r="AI3" s="2">
        <v>6</v>
      </c>
      <c r="AL3" s="2"/>
      <c r="AM3" s="2"/>
      <c r="AN3" s="2"/>
      <c r="AO3" s="2">
        <v>1</v>
      </c>
      <c r="AP3" s="2">
        <v>2</v>
      </c>
      <c r="AQ3" s="2">
        <v>3</v>
      </c>
      <c r="AR3" s="2">
        <v>4</v>
      </c>
      <c r="AU3" s="2"/>
      <c r="AV3" s="2"/>
      <c r="AW3" s="2"/>
      <c r="AX3" s="2"/>
      <c r="AY3" s="2"/>
      <c r="AZ3" s="2"/>
      <c r="BA3" s="2">
        <v>1</v>
      </c>
      <c r="BD3" s="2"/>
      <c r="BE3" s="2"/>
      <c r="BF3" s="2">
        <v>1</v>
      </c>
      <c r="BG3" s="2">
        <v>2</v>
      </c>
      <c r="BH3" s="2">
        <v>3</v>
      </c>
      <c r="BI3" s="2">
        <v>4</v>
      </c>
      <c r="BJ3" s="2">
        <v>5</v>
      </c>
      <c r="BM3" s="2"/>
      <c r="BN3" s="2"/>
      <c r="BO3" s="2"/>
      <c r="BP3" s="2"/>
      <c r="BQ3" s="2">
        <v>1</v>
      </c>
      <c r="BR3" s="2">
        <v>2</v>
      </c>
      <c r="BS3" s="2">
        <v>3</v>
      </c>
      <c r="BV3" s="2">
        <v>1</v>
      </c>
      <c r="BW3" s="2">
        <v>2</v>
      </c>
      <c r="BX3" s="2">
        <v>3</v>
      </c>
      <c r="BY3" s="2">
        <v>4</v>
      </c>
      <c r="BZ3" s="2">
        <v>5</v>
      </c>
      <c r="CA3" s="2">
        <v>6</v>
      </c>
      <c r="CB3" s="2">
        <v>7</v>
      </c>
      <c r="CE3" s="2"/>
      <c r="CF3" s="2"/>
      <c r="CG3" s="2">
        <v>1</v>
      </c>
      <c r="CH3" s="2">
        <v>2</v>
      </c>
      <c r="CI3" s="2">
        <v>3</v>
      </c>
      <c r="CJ3" s="2">
        <v>4</v>
      </c>
      <c r="CK3" s="2">
        <v>5</v>
      </c>
    </row>
    <row r="4" spans="1:89" x14ac:dyDescent="0.35">
      <c r="A4" s="4">
        <v>8</v>
      </c>
      <c r="B4" s="4"/>
      <c r="C4" s="4"/>
      <c r="D4" s="4"/>
      <c r="E4" s="4"/>
      <c r="F4" s="4"/>
      <c r="G4" s="4"/>
      <c r="H4" s="4"/>
      <c r="J4" s="4">
        <v>8</v>
      </c>
      <c r="K4" s="4"/>
      <c r="L4" s="4"/>
      <c r="M4" s="4"/>
      <c r="N4" s="4"/>
      <c r="O4" s="4"/>
      <c r="P4" s="4"/>
      <c r="Q4" s="4"/>
      <c r="S4" s="4">
        <v>8</v>
      </c>
      <c r="T4" s="4"/>
      <c r="U4" s="4"/>
      <c r="V4" s="4"/>
      <c r="W4" s="4"/>
      <c r="X4" s="4"/>
      <c r="Y4" s="4"/>
      <c r="Z4" s="4"/>
      <c r="AB4" s="4">
        <v>8</v>
      </c>
      <c r="AC4" s="4"/>
      <c r="AD4" s="4"/>
      <c r="AE4" s="4"/>
      <c r="AF4" s="4"/>
      <c r="AG4" s="4"/>
      <c r="AH4" s="4" t="s">
        <v>19186</v>
      </c>
      <c r="AI4" s="4"/>
      <c r="AK4" s="4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/>
      <c r="AW4" s="4"/>
      <c r="AX4" s="4"/>
      <c r="AY4" s="4"/>
      <c r="AZ4" s="4"/>
      <c r="BA4" s="4"/>
      <c r="BC4" s="4">
        <v>8</v>
      </c>
      <c r="BD4" s="4"/>
      <c r="BE4" s="4"/>
      <c r="BF4" s="4"/>
      <c r="BG4" s="4"/>
      <c r="BH4" s="4"/>
      <c r="BI4" s="4"/>
      <c r="BJ4" s="4"/>
      <c r="BL4" s="4">
        <v>8</v>
      </c>
      <c r="BM4" s="4"/>
      <c r="BN4" s="4"/>
      <c r="BO4" s="4"/>
      <c r="BP4" s="4"/>
      <c r="BQ4" s="4"/>
      <c r="BR4" s="4"/>
      <c r="BS4" s="4" t="s">
        <v>6276</v>
      </c>
      <c r="BU4" s="4">
        <v>8</v>
      </c>
      <c r="BV4" s="4"/>
      <c r="BW4" s="4"/>
      <c r="BX4" s="4"/>
      <c r="BY4" s="4"/>
      <c r="BZ4" s="4"/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</row>
    <row r="5" spans="1:89" x14ac:dyDescent="0.35">
      <c r="A5" s="5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  <c r="O5" s="5"/>
      <c r="P5" s="5"/>
      <c r="Q5" s="5"/>
      <c r="S5" s="5"/>
      <c r="T5" s="5"/>
      <c r="U5" s="5"/>
      <c r="V5" s="5"/>
      <c r="W5" s="5"/>
      <c r="X5" s="5"/>
      <c r="Y5" s="5"/>
      <c r="Z5" s="5"/>
      <c r="AB5" s="5"/>
      <c r="AC5" s="5" t="s">
        <v>6277</v>
      </c>
      <c r="AD5" s="5"/>
      <c r="AE5" s="5"/>
      <c r="AF5" s="5"/>
      <c r="AG5" s="5"/>
      <c r="AH5" s="5"/>
      <c r="AI5" s="5"/>
      <c r="AK5" s="5"/>
      <c r="AL5" s="5"/>
      <c r="AM5" s="5"/>
      <c r="AN5" s="5"/>
      <c r="AO5" s="5" t="s">
        <v>6278</v>
      </c>
      <c r="AP5" s="5"/>
      <c r="AQ5" s="5"/>
      <c r="AR5" s="5"/>
      <c r="AT5" s="5"/>
      <c r="AU5" s="5"/>
      <c r="AV5" s="5"/>
      <c r="AW5" s="5"/>
      <c r="AX5" s="5"/>
      <c r="AY5" s="5"/>
      <c r="AZ5" s="5"/>
      <c r="BA5" s="5"/>
      <c r="BC5" s="5"/>
      <c r="BD5" s="5"/>
      <c r="BE5" s="5"/>
      <c r="BF5" s="5"/>
      <c r="BG5" s="5"/>
      <c r="BH5" s="5"/>
      <c r="BI5" s="5"/>
      <c r="BJ5" s="5"/>
      <c r="BL5" s="5"/>
      <c r="BM5" s="5"/>
      <c r="BN5" s="5"/>
      <c r="BO5" s="5"/>
      <c r="BP5" s="5"/>
      <c r="BQ5" s="5"/>
      <c r="BR5" s="5"/>
      <c r="BS5" s="5" t="s">
        <v>6279</v>
      </c>
      <c r="BU5" s="5"/>
      <c r="BV5" s="5"/>
      <c r="BW5" s="5"/>
      <c r="BX5" s="5"/>
      <c r="BY5" s="5"/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</row>
    <row r="6" spans="1:89" x14ac:dyDescent="0.35">
      <c r="A6" s="4">
        <v>10</v>
      </c>
      <c r="B6" s="4"/>
      <c r="C6" s="4"/>
      <c r="D6" s="4"/>
      <c r="E6" s="4"/>
      <c r="F6" s="4"/>
      <c r="G6" s="4"/>
      <c r="H6" s="4"/>
      <c r="J6" s="4">
        <v>10</v>
      </c>
      <c r="K6" s="4"/>
      <c r="L6" s="4"/>
      <c r="M6" s="4"/>
      <c r="N6" s="4"/>
      <c r="O6" s="4"/>
      <c r="P6" s="4"/>
      <c r="Q6" s="4"/>
      <c r="S6" s="4">
        <v>10</v>
      </c>
      <c r="T6" s="4"/>
      <c r="U6" s="4"/>
      <c r="V6" s="4"/>
      <c r="W6" s="4"/>
      <c r="X6" s="4"/>
      <c r="Y6" s="4"/>
      <c r="Z6" s="4"/>
      <c r="AB6" s="4">
        <v>10</v>
      </c>
      <c r="AC6" s="4" t="s">
        <v>6161</v>
      </c>
      <c r="AD6" s="4" t="s">
        <v>6280</v>
      </c>
      <c r="AE6" s="4" t="s">
        <v>6281</v>
      </c>
      <c r="AF6" s="4"/>
      <c r="AG6" s="4"/>
      <c r="AH6" s="4"/>
      <c r="AI6" s="4"/>
      <c r="AK6" s="4">
        <v>10</v>
      </c>
      <c r="AL6" s="4"/>
      <c r="AM6" s="4"/>
      <c r="AN6" s="4"/>
      <c r="AO6" s="4" t="s">
        <v>6282</v>
      </c>
      <c r="AP6" s="4"/>
      <c r="AQ6" s="4"/>
      <c r="AR6" s="4"/>
      <c r="AT6" s="4">
        <v>10</v>
      </c>
      <c r="AU6" s="4"/>
      <c r="AV6" s="4"/>
      <c r="AW6" s="4"/>
      <c r="AX6" s="4"/>
      <c r="AY6" s="4"/>
      <c r="AZ6" s="4"/>
      <c r="BA6" s="4"/>
      <c r="BC6" s="4">
        <v>10</v>
      </c>
      <c r="BD6" s="4"/>
      <c r="BE6" s="4"/>
      <c r="BF6" s="4"/>
      <c r="BG6" s="4" t="s">
        <v>2523</v>
      </c>
      <c r="BH6" s="4" t="s">
        <v>719</v>
      </c>
      <c r="BI6" s="4" t="s">
        <v>2523</v>
      </c>
      <c r="BJ6" s="4" t="s">
        <v>2523</v>
      </c>
      <c r="BL6" s="4">
        <v>10</v>
      </c>
      <c r="BM6" s="4"/>
      <c r="BN6" s="4"/>
      <c r="BO6" s="4"/>
      <c r="BP6" s="4"/>
      <c r="BQ6" s="4"/>
      <c r="BR6" s="4"/>
      <c r="BS6" s="4"/>
      <c r="BU6" s="4">
        <v>10</v>
      </c>
      <c r="BV6" s="4"/>
      <c r="BW6" s="4"/>
      <c r="BX6" s="4"/>
      <c r="BY6" s="4"/>
      <c r="BZ6" s="4"/>
      <c r="CA6" s="4"/>
      <c r="CB6" s="4"/>
      <c r="CD6" s="4">
        <v>10</v>
      </c>
      <c r="CE6" s="4"/>
      <c r="CF6" s="4"/>
      <c r="CG6" s="4" t="s">
        <v>6283</v>
      </c>
      <c r="CH6" s="4"/>
      <c r="CI6" s="4"/>
      <c r="CJ6" s="4"/>
      <c r="CK6" s="4"/>
    </row>
    <row r="7" spans="1:89" x14ac:dyDescent="0.35">
      <c r="A7" s="7"/>
      <c r="B7" s="7"/>
      <c r="C7" s="7"/>
      <c r="D7" s="7"/>
      <c r="E7" s="7"/>
      <c r="F7" s="7"/>
      <c r="G7" s="7"/>
      <c r="H7" s="7"/>
      <c r="J7" s="7"/>
      <c r="K7" s="7"/>
      <c r="L7" s="7"/>
      <c r="M7" s="7"/>
      <c r="N7" s="7"/>
      <c r="O7" s="7"/>
      <c r="P7" s="7"/>
      <c r="Q7" s="7"/>
      <c r="S7" s="7"/>
      <c r="T7" s="7"/>
      <c r="U7" s="7"/>
      <c r="V7" s="7"/>
      <c r="W7" s="7"/>
      <c r="X7" s="7"/>
      <c r="Y7" s="7"/>
      <c r="Z7" s="7" t="s">
        <v>6284</v>
      </c>
      <c r="AB7" s="7"/>
      <c r="AC7" s="7" t="s">
        <v>6285</v>
      </c>
      <c r="AD7" s="7" t="s">
        <v>6286</v>
      </c>
      <c r="AE7" s="7" t="s">
        <v>6287</v>
      </c>
      <c r="AF7" s="7"/>
      <c r="AG7" s="7"/>
      <c r="AH7" s="7" t="s">
        <v>6288</v>
      </c>
      <c r="AI7" s="7" t="s">
        <v>6289</v>
      </c>
      <c r="AK7" s="7"/>
      <c r="AL7" s="7"/>
      <c r="AM7" s="7"/>
      <c r="AN7" s="7"/>
      <c r="AO7" s="7" t="s">
        <v>6290</v>
      </c>
      <c r="AP7" s="7"/>
      <c r="AQ7" s="7"/>
      <c r="AR7" s="7"/>
      <c r="AT7" s="7"/>
      <c r="AU7" s="7"/>
      <c r="AV7" s="7"/>
      <c r="AW7" s="7"/>
      <c r="AX7" s="7"/>
      <c r="AY7" s="7"/>
      <c r="AZ7" s="7"/>
      <c r="BA7" s="7"/>
      <c r="BC7" s="7"/>
      <c r="BD7" s="7"/>
      <c r="BE7" s="7"/>
      <c r="BF7" s="7"/>
      <c r="BG7" s="7"/>
      <c r="BH7" s="7" t="s">
        <v>6291</v>
      </c>
      <c r="BI7" s="7"/>
      <c r="BJ7" s="7"/>
      <c r="BL7" s="7"/>
      <c r="BM7" s="7"/>
      <c r="BN7" s="7"/>
      <c r="BO7" s="7"/>
      <c r="BP7" s="7"/>
      <c r="BQ7" s="7"/>
      <c r="BR7" s="7"/>
      <c r="BS7" s="7"/>
      <c r="BU7" s="7"/>
      <c r="BV7" s="7"/>
      <c r="BW7" s="7"/>
      <c r="BX7" s="7"/>
      <c r="BY7" s="7"/>
      <c r="BZ7" s="7"/>
      <c r="CA7" s="7" t="s">
        <v>6292</v>
      </c>
      <c r="CB7" s="7"/>
      <c r="CD7" s="7"/>
      <c r="CE7" s="7"/>
      <c r="CF7" s="7"/>
      <c r="CG7" s="7" t="s">
        <v>6293</v>
      </c>
      <c r="CH7" s="7"/>
      <c r="CI7" s="7"/>
      <c r="CJ7" s="7"/>
      <c r="CK7" s="7"/>
    </row>
    <row r="8" spans="1:89" x14ac:dyDescent="0.35">
      <c r="A8" s="5">
        <v>12</v>
      </c>
      <c r="B8" s="5"/>
      <c r="C8" s="5" t="s">
        <v>6294</v>
      </c>
      <c r="D8" s="5"/>
      <c r="E8" s="5" t="s">
        <v>5419</v>
      </c>
      <c r="F8" s="5"/>
      <c r="G8" s="5" t="s">
        <v>5419</v>
      </c>
      <c r="H8" s="5"/>
      <c r="J8" s="5">
        <v>12</v>
      </c>
      <c r="K8" s="5"/>
      <c r="L8" s="5"/>
      <c r="M8" s="5"/>
      <c r="N8" s="5"/>
      <c r="O8" s="5"/>
      <c r="P8" s="5"/>
      <c r="Q8" s="5" t="s">
        <v>6294</v>
      </c>
      <c r="S8" s="5">
        <v>12</v>
      </c>
      <c r="T8" s="5"/>
      <c r="U8" s="5"/>
      <c r="V8" s="5"/>
      <c r="W8" s="5"/>
      <c r="X8" s="5"/>
      <c r="Y8" s="5"/>
      <c r="Z8" s="5" t="s">
        <v>6295</v>
      </c>
      <c r="AB8" s="5">
        <v>12</v>
      </c>
      <c r="AC8" s="5" t="s">
        <v>5913</v>
      </c>
      <c r="AD8" s="5" t="s">
        <v>6294</v>
      </c>
      <c r="AE8" s="5"/>
      <c r="AF8" s="5"/>
      <c r="AG8" s="5" t="s">
        <v>6296</v>
      </c>
      <c r="AH8" s="5"/>
      <c r="AI8" s="5" t="s">
        <v>6297</v>
      </c>
      <c r="AK8" s="5">
        <v>12</v>
      </c>
      <c r="AL8" s="5"/>
      <c r="AM8" s="5"/>
      <c r="AN8" s="5"/>
      <c r="AO8" s="5" t="s">
        <v>4390</v>
      </c>
      <c r="AP8" s="5" t="s">
        <v>6298</v>
      </c>
      <c r="AQ8" s="5"/>
      <c r="AR8" s="5"/>
      <c r="AT8" s="5">
        <v>12</v>
      </c>
      <c r="AU8" s="5"/>
      <c r="AV8" s="5"/>
      <c r="AW8" s="5"/>
      <c r="AX8" s="5"/>
      <c r="AY8" s="5"/>
      <c r="AZ8" s="5"/>
      <c r="BA8" s="5"/>
      <c r="BC8" s="5">
        <v>12</v>
      </c>
      <c r="BD8" s="5"/>
      <c r="BE8" s="5"/>
      <c r="BF8" s="5"/>
      <c r="BG8" s="5"/>
      <c r="BH8" s="5" t="s">
        <v>6299</v>
      </c>
      <c r="BI8" s="5"/>
      <c r="BJ8" s="5" t="s">
        <v>4390</v>
      </c>
      <c r="BL8" s="5">
        <v>12</v>
      </c>
      <c r="BM8" s="5"/>
      <c r="BN8" s="5"/>
      <c r="BO8" s="5"/>
      <c r="BP8" s="5"/>
      <c r="BQ8" s="5"/>
      <c r="BR8" s="5"/>
      <c r="BS8" s="5"/>
      <c r="BU8" s="5">
        <v>12</v>
      </c>
      <c r="BV8" s="5"/>
      <c r="BW8" s="5" t="s">
        <v>4250</v>
      </c>
      <c r="BX8" s="5"/>
      <c r="BY8" s="5"/>
      <c r="BZ8" s="5"/>
      <c r="CA8" s="5" t="s">
        <v>6300</v>
      </c>
      <c r="CB8" s="5"/>
      <c r="CD8" s="5">
        <v>12</v>
      </c>
      <c r="CE8" s="5"/>
      <c r="CF8" s="5"/>
      <c r="CG8" s="5"/>
      <c r="CH8" s="5"/>
      <c r="CI8" s="5"/>
      <c r="CJ8" s="5"/>
      <c r="CK8" s="5"/>
    </row>
    <row r="9" spans="1:89" x14ac:dyDescent="0.35">
      <c r="A9" s="5"/>
      <c r="B9" s="5"/>
      <c r="C9" s="5" t="s">
        <v>5940</v>
      </c>
      <c r="D9" s="5"/>
      <c r="E9" s="5" t="s">
        <v>6301</v>
      </c>
      <c r="F9" s="5"/>
      <c r="G9" s="5" t="s">
        <v>4540</v>
      </c>
      <c r="H9" s="5"/>
      <c r="J9" s="5"/>
      <c r="K9" s="5"/>
      <c r="L9" s="5"/>
      <c r="M9" s="5"/>
      <c r="N9" s="5"/>
      <c r="O9" s="5"/>
      <c r="P9" s="5"/>
      <c r="Q9" s="5" t="s">
        <v>4390</v>
      </c>
      <c r="S9" s="5"/>
      <c r="T9" s="5"/>
      <c r="U9" s="5"/>
      <c r="V9" s="5"/>
      <c r="W9" s="5"/>
      <c r="X9" s="5"/>
      <c r="Y9" s="5"/>
      <c r="Z9" s="5" t="s">
        <v>4197</v>
      </c>
      <c r="AB9" s="5"/>
      <c r="AC9" s="5" t="s">
        <v>6302</v>
      </c>
      <c r="AD9" s="5" t="s">
        <v>5826</v>
      </c>
      <c r="AE9" s="5"/>
      <c r="AF9" s="5"/>
      <c r="AG9" s="5" t="s">
        <v>102</v>
      </c>
      <c r="AH9" s="5"/>
      <c r="AI9" s="5" t="s">
        <v>4390</v>
      </c>
      <c r="AK9" s="5"/>
      <c r="AL9" s="5"/>
      <c r="AM9" s="5"/>
      <c r="AN9" s="5"/>
      <c r="AO9" s="5"/>
      <c r="AP9" s="5"/>
      <c r="AQ9" s="5"/>
      <c r="AR9" s="5"/>
      <c r="AT9" s="5"/>
      <c r="AU9" s="5"/>
      <c r="AV9" s="5"/>
      <c r="AW9" s="5"/>
      <c r="AX9" s="5"/>
      <c r="AY9" s="5"/>
      <c r="AZ9" s="5"/>
      <c r="BA9" s="5"/>
      <c r="BC9" s="5"/>
      <c r="BD9" s="5"/>
      <c r="BE9" s="5"/>
      <c r="BF9" s="5"/>
      <c r="BG9" s="5"/>
      <c r="BH9" s="5"/>
      <c r="BI9" s="5"/>
      <c r="BJ9" s="5" t="s">
        <v>2815</v>
      </c>
      <c r="BL9" s="5"/>
      <c r="BM9" s="5"/>
      <c r="BN9" s="5"/>
      <c r="BO9" s="5"/>
      <c r="BP9" s="5"/>
      <c r="BQ9" s="5"/>
      <c r="BR9" s="5"/>
      <c r="BS9" s="5"/>
      <c r="BU9" s="5"/>
      <c r="BV9" s="5"/>
      <c r="BW9" s="5" t="s">
        <v>102</v>
      </c>
      <c r="BX9" s="5"/>
      <c r="BY9" s="5"/>
      <c r="BZ9" s="5"/>
      <c r="CA9" s="5" t="s">
        <v>6303</v>
      </c>
      <c r="CB9" s="5"/>
      <c r="CD9" s="5"/>
      <c r="CE9" s="5"/>
      <c r="CF9" s="5"/>
      <c r="CG9" s="5"/>
      <c r="CH9" s="5"/>
      <c r="CI9" s="5"/>
      <c r="CJ9" s="5"/>
      <c r="CK9" s="5"/>
    </row>
    <row r="10" spans="1:89" x14ac:dyDescent="0.35">
      <c r="A10" s="4">
        <v>14</v>
      </c>
      <c r="B10" s="4"/>
      <c r="C10" s="4" t="s">
        <v>5581</v>
      </c>
      <c r="D10" s="4"/>
      <c r="E10" s="4" t="s">
        <v>4526</v>
      </c>
      <c r="F10" s="4"/>
      <c r="G10" s="4" t="s">
        <v>4502</v>
      </c>
      <c r="H10" s="4"/>
      <c r="J10" s="4">
        <v>14</v>
      </c>
      <c r="K10" s="4"/>
      <c r="L10" s="4"/>
      <c r="M10" s="4"/>
      <c r="N10" s="4"/>
      <c r="O10" s="4" t="s">
        <v>6304</v>
      </c>
      <c r="P10" s="4"/>
      <c r="Q10" s="4" t="s">
        <v>700</v>
      </c>
      <c r="S10" s="4">
        <v>14</v>
      </c>
      <c r="T10" s="4"/>
      <c r="U10" s="4"/>
      <c r="V10" s="4"/>
      <c r="W10" s="4"/>
      <c r="X10" s="4"/>
      <c r="Y10" s="4"/>
      <c r="Z10" s="4" t="s">
        <v>6305</v>
      </c>
      <c r="AB10" s="4">
        <v>14</v>
      </c>
      <c r="AC10" s="4"/>
      <c r="AD10" s="4"/>
      <c r="AE10" s="4" t="s">
        <v>6306</v>
      </c>
      <c r="AF10" s="4"/>
      <c r="AG10" s="4"/>
      <c r="AH10" s="4"/>
      <c r="AI10" s="4" t="s">
        <v>5124</v>
      </c>
      <c r="AK10" s="4">
        <v>14</v>
      </c>
      <c r="AL10" s="4"/>
      <c r="AM10" s="4"/>
      <c r="AN10" s="4"/>
      <c r="AO10" s="4"/>
      <c r="AP10" s="4"/>
      <c r="AQ10" s="4"/>
      <c r="AR10" s="4" t="s">
        <v>6307</v>
      </c>
      <c r="AT10" s="4">
        <v>14</v>
      </c>
      <c r="AU10" s="4"/>
      <c r="AV10" s="4"/>
      <c r="AW10" s="4"/>
      <c r="AX10" s="4"/>
      <c r="AY10" s="4"/>
      <c r="AZ10" s="4"/>
      <c r="BA10" s="4"/>
      <c r="BC10" s="4">
        <v>14</v>
      </c>
      <c r="BD10" s="4"/>
      <c r="BE10" s="4"/>
      <c r="BF10" s="4" t="s">
        <v>6118</v>
      </c>
      <c r="BG10" s="4" t="s">
        <v>6308</v>
      </c>
      <c r="BH10" s="4"/>
      <c r="BI10" s="4"/>
      <c r="BJ10" s="4" t="s">
        <v>6309</v>
      </c>
      <c r="BL10" s="4">
        <v>14</v>
      </c>
      <c r="BM10" s="4"/>
      <c r="BN10" s="4"/>
      <c r="BO10" s="4"/>
      <c r="BP10" s="4"/>
      <c r="BQ10" s="4"/>
      <c r="BR10" s="4" t="s">
        <v>6310</v>
      </c>
      <c r="BS10" s="4"/>
      <c r="BU10" s="4">
        <v>14</v>
      </c>
      <c r="BV10" s="4"/>
      <c r="BW10" s="4" t="s">
        <v>3132</v>
      </c>
      <c r="BX10" s="4"/>
      <c r="BY10" s="4" t="s">
        <v>6311</v>
      </c>
      <c r="BZ10" s="4"/>
      <c r="CA10" s="4"/>
      <c r="CB10" s="4"/>
      <c r="CD10" s="4">
        <v>14</v>
      </c>
      <c r="CE10" s="4"/>
      <c r="CF10" s="4"/>
      <c r="CG10" s="4"/>
      <c r="CH10" s="4" t="s">
        <v>6312</v>
      </c>
      <c r="CI10" s="4"/>
      <c r="CJ10" s="4"/>
      <c r="CK10" s="4"/>
    </row>
    <row r="11" spans="1:89" x14ac:dyDescent="0.35">
      <c r="A11" s="7"/>
      <c r="B11" s="7"/>
      <c r="C11" s="7"/>
      <c r="D11" s="7"/>
      <c r="E11" s="7" t="s">
        <v>6313</v>
      </c>
      <c r="F11" s="7"/>
      <c r="G11" s="7"/>
      <c r="H11" s="7"/>
      <c r="J11" s="7"/>
      <c r="K11" s="7"/>
      <c r="L11" s="7"/>
      <c r="M11" s="7"/>
      <c r="N11" s="7"/>
      <c r="O11" s="7" t="s">
        <v>6314</v>
      </c>
      <c r="P11" s="7"/>
      <c r="Q11" s="7" t="s">
        <v>537</v>
      </c>
      <c r="S11" s="7"/>
      <c r="T11" s="7"/>
      <c r="U11" s="7"/>
      <c r="V11" s="7"/>
      <c r="W11" s="7"/>
      <c r="X11" s="7"/>
      <c r="Y11" s="7" t="s">
        <v>6298</v>
      </c>
      <c r="Z11" s="7" t="s">
        <v>6315</v>
      </c>
      <c r="AB11" s="7"/>
      <c r="AC11" s="7"/>
      <c r="AD11" s="7" t="s">
        <v>6277</v>
      </c>
      <c r="AE11" s="7" t="s">
        <v>4197</v>
      </c>
      <c r="AF11" s="7"/>
      <c r="AG11" s="7"/>
      <c r="AH11" s="7"/>
      <c r="AI11" s="7"/>
      <c r="AK11" s="7"/>
      <c r="AL11" s="7"/>
      <c r="AM11" s="7"/>
      <c r="AN11" s="7"/>
      <c r="AO11" s="7"/>
      <c r="AP11" s="7"/>
      <c r="AQ11" s="7"/>
      <c r="AR11" s="7" t="s">
        <v>6316</v>
      </c>
      <c r="AT11" s="7"/>
      <c r="AU11" s="7"/>
      <c r="AV11" s="7"/>
      <c r="AW11" s="7"/>
      <c r="AX11" s="7"/>
      <c r="AY11" s="7"/>
      <c r="AZ11" s="7"/>
      <c r="BA11" s="7"/>
      <c r="BC11" s="7"/>
      <c r="BD11" s="7"/>
      <c r="BE11" s="7"/>
      <c r="BF11" s="7"/>
      <c r="BG11" s="7"/>
      <c r="BH11" s="7"/>
      <c r="BI11" s="7"/>
      <c r="BJ11" s="7" t="s">
        <v>2248</v>
      </c>
      <c r="BL11" s="7"/>
      <c r="BM11" s="7"/>
      <c r="BN11" s="7"/>
      <c r="BO11" s="7"/>
      <c r="BP11" s="7"/>
      <c r="BQ11" s="7"/>
      <c r="BR11" s="7" t="s">
        <v>6317</v>
      </c>
      <c r="BS11" s="7"/>
      <c r="BU11" s="7"/>
      <c r="BV11" s="7"/>
      <c r="BW11" s="7" t="s">
        <v>102</v>
      </c>
      <c r="BX11" s="7"/>
      <c r="BY11" s="7" t="s">
        <v>1923</v>
      </c>
      <c r="BZ11" s="7"/>
      <c r="CA11" s="7"/>
      <c r="CB11" s="7"/>
      <c r="CD11" s="7"/>
      <c r="CE11" s="7"/>
      <c r="CF11" s="7"/>
      <c r="CG11" s="7"/>
      <c r="CH11" s="7" t="s">
        <v>1923</v>
      </c>
      <c r="CI11" s="7"/>
      <c r="CJ11" s="7"/>
      <c r="CK11" s="7"/>
    </row>
    <row r="12" spans="1:89" x14ac:dyDescent="0.35">
      <c r="A12" s="5">
        <v>16</v>
      </c>
      <c r="B12" s="5"/>
      <c r="C12" s="5"/>
      <c r="D12" s="5"/>
      <c r="E12" s="5" t="s">
        <v>866</v>
      </c>
      <c r="F12" s="5"/>
      <c r="G12" s="5"/>
      <c r="H12" s="5"/>
      <c r="J12" s="5">
        <v>16</v>
      </c>
      <c r="K12" s="5"/>
      <c r="L12" s="5"/>
      <c r="M12" s="5"/>
      <c r="N12" s="5"/>
      <c r="O12" s="5" t="s">
        <v>5581</v>
      </c>
      <c r="P12" s="5"/>
      <c r="Q12" s="5"/>
      <c r="S12" s="5">
        <v>16</v>
      </c>
      <c r="T12" s="5"/>
      <c r="U12" s="5"/>
      <c r="V12" s="5"/>
      <c r="W12" s="5"/>
      <c r="X12" s="5"/>
      <c r="Y12" s="5" t="s">
        <v>3464</v>
      </c>
      <c r="Z12" s="5" t="s">
        <v>3464</v>
      </c>
      <c r="AB12" s="5">
        <v>16</v>
      </c>
      <c r="AC12" s="5"/>
      <c r="AD12" s="5" t="s">
        <v>4122</v>
      </c>
      <c r="AE12" s="5" t="s">
        <v>6287</v>
      </c>
      <c r="AF12" s="5"/>
      <c r="AG12" s="5"/>
      <c r="AH12" s="5" t="s">
        <v>6318</v>
      </c>
      <c r="AI12" s="5"/>
      <c r="AK12" s="5">
        <v>16</v>
      </c>
      <c r="AL12" s="5"/>
      <c r="AM12" s="5"/>
      <c r="AN12" s="5"/>
      <c r="AO12" s="5"/>
      <c r="AP12" s="5" t="s">
        <v>6319</v>
      </c>
      <c r="AQ12" s="5"/>
      <c r="AR12" s="5" t="s">
        <v>6320</v>
      </c>
      <c r="AT12" s="5">
        <v>16</v>
      </c>
      <c r="AU12" s="5"/>
      <c r="AV12" s="5"/>
      <c r="AW12" s="5"/>
      <c r="AX12" s="5"/>
      <c r="AY12" s="5"/>
      <c r="AZ12" s="5"/>
      <c r="BA12" s="5"/>
      <c r="BC12" s="5">
        <v>16</v>
      </c>
      <c r="BD12" s="5"/>
      <c r="BE12" s="5"/>
      <c r="BF12" s="5"/>
      <c r="BG12" s="5"/>
      <c r="BH12" s="5" t="s">
        <v>6321</v>
      </c>
      <c r="BI12" s="5"/>
      <c r="BJ12" s="5"/>
      <c r="BL12" s="5">
        <v>16</v>
      </c>
      <c r="BM12" s="5"/>
      <c r="BN12" s="5"/>
      <c r="BO12" s="5"/>
      <c r="BP12" s="5"/>
      <c r="BQ12" s="5"/>
      <c r="BR12" s="5" t="s">
        <v>6322</v>
      </c>
      <c r="BS12" s="5" t="s">
        <v>6323</v>
      </c>
      <c r="BU12" s="5">
        <v>16</v>
      </c>
      <c r="BV12" s="5"/>
      <c r="BW12" s="5"/>
      <c r="BX12" s="5"/>
      <c r="BY12" s="5"/>
      <c r="BZ12" s="5"/>
      <c r="CA12" s="5"/>
      <c r="CB12" s="5"/>
      <c r="CD12" s="5">
        <v>16</v>
      </c>
      <c r="CE12" s="5"/>
      <c r="CF12" s="5"/>
      <c r="CG12" s="5"/>
      <c r="CH12" s="5"/>
      <c r="CI12" s="5"/>
      <c r="CJ12" s="5"/>
      <c r="CK12" s="5"/>
    </row>
    <row r="13" spans="1:89" x14ac:dyDescent="0.35">
      <c r="A13" s="5"/>
      <c r="B13" s="5"/>
      <c r="C13" s="5"/>
      <c r="D13" s="5"/>
      <c r="E13" s="5" t="s">
        <v>6324</v>
      </c>
      <c r="F13" s="5"/>
      <c r="G13" s="5"/>
      <c r="H13" s="5"/>
      <c r="J13" s="5"/>
      <c r="K13" s="5"/>
      <c r="L13" s="5"/>
      <c r="M13" s="5"/>
      <c r="N13" s="5"/>
      <c r="O13" s="5" t="s">
        <v>6325</v>
      </c>
      <c r="P13" s="5"/>
      <c r="Q13" s="5"/>
      <c r="S13" s="5"/>
      <c r="T13" s="5"/>
      <c r="U13" s="5"/>
      <c r="V13" s="5"/>
      <c r="W13" s="5"/>
      <c r="X13" s="5"/>
      <c r="Y13" s="5"/>
      <c r="Z13" s="5"/>
      <c r="AB13" s="5"/>
      <c r="AC13" s="5" t="s">
        <v>6326</v>
      </c>
      <c r="AD13" s="5" t="s">
        <v>6327</v>
      </c>
      <c r="AE13" s="5"/>
      <c r="AF13" s="5"/>
      <c r="AG13" s="5"/>
      <c r="AH13" s="5" t="s">
        <v>6328</v>
      </c>
      <c r="AI13" s="5"/>
      <c r="AK13" s="5"/>
      <c r="AL13" s="5"/>
      <c r="AM13" s="5"/>
      <c r="AN13" s="5"/>
      <c r="AO13" s="5" t="s">
        <v>6329</v>
      </c>
      <c r="AP13" s="5" t="s">
        <v>6330</v>
      </c>
      <c r="AQ13" s="5"/>
      <c r="AR13" s="5" t="s">
        <v>6331</v>
      </c>
      <c r="AT13" s="5"/>
      <c r="AU13" s="5"/>
      <c r="AV13" s="5"/>
      <c r="AW13" s="5"/>
      <c r="AX13" s="5"/>
      <c r="AY13" s="5"/>
      <c r="AZ13" s="5"/>
      <c r="BA13" s="5"/>
      <c r="BC13" s="5"/>
      <c r="BD13" s="5"/>
      <c r="BE13" s="5"/>
      <c r="BF13" s="5"/>
      <c r="BG13" s="5"/>
      <c r="BH13" s="5"/>
      <c r="BI13" s="5"/>
      <c r="BJ13" s="5"/>
      <c r="BL13" s="5"/>
      <c r="BM13" s="5"/>
      <c r="BN13" s="5"/>
      <c r="BO13" s="5"/>
      <c r="BP13" s="5"/>
      <c r="BQ13" s="5"/>
      <c r="BR13" s="5" t="s">
        <v>6332</v>
      </c>
      <c r="BS13" s="5" t="s">
        <v>6333</v>
      </c>
      <c r="BU13" s="5"/>
      <c r="BV13" s="5"/>
      <c r="BW13" s="5"/>
      <c r="BX13" s="5"/>
      <c r="BY13" s="5"/>
      <c r="BZ13" s="5"/>
      <c r="CA13" s="5"/>
      <c r="CB13" s="5"/>
      <c r="CD13" s="5"/>
      <c r="CE13" s="5"/>
      <c r="CF13" s="5"/>
      <c r="CG13" s="5"/>
      <c r="CH13" s="5"/>
      <c r="CI13" s="5"/>
      <c r="CJ13" s="5"/>
      <c r="CK13" s="5"/>
    </row>
    <row r="14" spans="1:89" x14ac:dyDescent="0.35">
      <c r="A14" s="4">
        <v>18</v>
      </c>
      <c r="B14" s="4"/>
      <c r="C14" s="4"/>
      <c r="D14" s="4" t="s">
        <v>6334</v>
      </c>
      <c r="E14" s="4"/>
      <c r="F14" s="4"/>
      <c r="G14" s="4"/>
      <c r="H14" s="4"/>
      <c r="J14" s="4">
        <v>18</v>
      </c>
      <c r="K14" s="4"/>
      <c r="L14" s="4"/>
      <c r="M14" s="4"/>
      <c r="N14" s="4" t="s">
        <v>6335</v>
      </c>
      <c r="O14" s="4"/>
      <c r="P14" s="4"/>
      <c r="Q14" s="4"/>
      <c r="S14" s="4">
        <v>18</v>
      </c>
      <c r="T14" s="4"/>
      <c r="U14" s="4"/>
      <c r="V14" s="4"/>
      <c r="W14" s="4"/>
      <c r="X14" s="4"/>
      <c r="Y14" s="4"/>
      <c r="Z14" s="4"/>
      <c r="AB14" s="4">
        <v>18</v>
      </c>
      <c r="AC14" s="4" t="s">
        <v>5695</v>
      </c>
      <c r="AD14" s="4" t="s">
        <v>743</v>
      </c>
      <c r="AE14" s="4"/>
      <c r="AF14" s="4" t="s">
        <v>6336</v>
      </c>
      <c r="AG14" s="4"/>
      <c r="AH14" s="4"/>
      <c r="AI14" s="4"/>
      <c r="AK14" s="4">
        <v>18</v>
      </c>
      <c r="AL14" s="4"/>
      <c r="AM14" s="4"/>
      <c r="AN14" s="4"/>
      <c r="AO14" s="4" t="s">
        <v>6337</v>
      </c>
      <c r="AP14" s="4"/>
      <c r="AQ14" s="4"/>
      <c r="AR14" s="4" t="s">
        <v>6338</v>
      </c>
      <c r="AT14" s="4">
        <v>18</v>
      </c>
      <c r="AU14" s="4"/>
      <c r="AV14" s="4"/>
      <c r="AW14" s="4"/>
      <c r="AX14" s="4"/>
      <c r="AY14" s="4"/>
      <c r="AZ14" s="4"/>
      <c r="BA14" s="4"/>
      <c r="BC14" s="4">
        <v>18</v>
      </c>
      <c r="BD14" s="4"/>
      <c r="BE14" s="4"/>
      <c r="BF14" s="4"/>
      <c r="BG14" s="4"/>
      <c r="BH14" s="4"/>
      <c r="BI14" s="4"/>
      <c r="BJ14" s="4" t="s">
        <v>6339</v>
      </c>
      <c r="BL14" s="4">
        <v>18</v>
      </c>
      <c r="BM14" s="4"/>
      <c r="BN14" s="4"/>
      <c r="BO14" s="4"/>
      <c r="BP14" s="4"/>
      <c r="BQ14" s="4"/>
      <c r="BR14" s="4"/>
      <c r="BS14" s="4"/>
      <c r="BU14" s="4">
        <v>18</v>
      </c>
      <c r="BV14" s="4"/>
      <c r="BW14" s="4" t="s">
        <v>1018</v>
      </c>
      <c r="BX14" s="4"/>
      <c r="BY14" s="4"/>
      <c r="BZ14" s="4"/>
      <c r="CA14" s="4"/>
      <c r="CB14" s="4"/>
      <c r="CD14" s="4">
        <v>18</v>
      </c>
      <c r="CE14" s="4"/>
      <c r="CF14" s="4"/>
      <c r="CG14" s="4" t="s">
        <v>5480</v>
      </c>
      <c r="CH14" s="4"/>
      <c r="CI14" s="4"/>
      <c r="CJ14" s="4"/>
      <c r="CK14" s="4"/>
    </row>
    <row r="15" spans="1:89" x14ac:dyDescent="0.35">
      <c r="A15" s="7"/>
      <c r="B15" s="7"/>
      <c r="C15" s="7"/>
      <c r="D15" s="7" t="s">
        <v>6340</v>
      </c>
      <c r="E15" s="7"/>
      <c r="F15" s="7"/>
      <c r="G15" s="7"/>
      <c r="H15" s="7"/>
      <c r="J15" s="7"/>
      <c r="K15" s="7"/>
      <c r="L15" s="7"/>
      <c r="M15" s="7"/>
      <c r="N15" s="7" t="s">
        <v>6341</v>
      </c>
      <c r="O15" s="7"/>
      <c r="P15" s="7"/>
      <c r="Q15" s="7"/>
      <c r="S15" s="7"/>
      <c r="T15" s="7"/>
      <c r="U15" s="7"/>
      <c r="V15" s="7"/>
      <c r="W15" s="7"/>
      <c r="X15" s="7"/>
      <c r="Y15" s="7"/>
      <c r="Z15" s="7"/>
      <c r="AB15" s="7"/>
      <c r="AC15" s="7"/>
      <c r="AD15" s="7"/>
      <c r="AE15" s="7"/>
      <c r="AF15" s="7" t="s">
        <v>6342</v>
      </c>
      <c r="AG15" s="7"/>
      <c r="AH15" s="7"/>
      <c r="AI15" s="7"/>
      <c r="AK15" s="7"/>
      <c r="AL15" s="7"/>
      <c r="AM15" s="7"/>
      <c r="AN15" s="7"/>
      <c r="AO15" s="7"/>
      <c r="AP15" s="7"/>
      <c r="AQ15" s="7"/>
      <c r="AR15" s="7"/>
      <c r="AT15" s="7"/>
      <c r="AU15" s="7"/>
      <c r="AV15" s="7"/>
      <c r="AW15" s="7"/>
      <c r="AX15" s="7"/>
      <c r="AY15" s="7"/>
      <c r="AZ15" s="7"/>
      <c r="BA15" s="7"/>
      <c r="BC15" s="7"/>
      <c r="BD15" s="7"/>
      <c r="BE15" s="7"/>
      <c r="BF15" s="7"/>
      <c r="BG15" s="7"/>
      <c r="BH15" s="7"/>
      <c r="BI15" s="7"/>
      <c r="BJ15" s="7" t="s">
        <v>5634</v>
      </c>
      <c r="BL15" s="7"/>
      <c r="BM15" s="7"/>
      <c r="BN15" s="7"/>
      <c r="BO15" s="7"/>
      <c r="BP15" s="7"/>
      <c r="BQ15" s="7"/>
      <c r="BR15" s="7"/>
      <c r="BS15" s="7"/>
      <c r="BU15" s="7"/>
      <c r="BV15" s="7"/>
      <c r="BW15" s="7" t="s">
        <v>3132</v>
      </c>
      <c r="BX15" s="7"/>
      <c r="BY15" s="7"/>
      <c r="BZ15" s="7"/>
      <c r="CA15" s="7"/>
      <c r="CB15" s="7"/>
      <c r="CD15" s="7"/>
      <c r="CE15" s="7"/>
      <c r="CF15" s="7"/>
      <c r="CG15" s="7" t="s">
        <v>4196</v>
      </c>
      <c r="CH15" s="7"/>
      <c r="CI15" s="7"/>
      <c r="CJ15" s="7"/>
      <c r="CK15" s="7"/>
    </row>
    <row r="16" spans="1:89" x14ac:dyDescent="0.35">
      <c r="A16" s="5">
        <v>20</v>
      </c>
      <c r="B16" s="5"/>
      <c r="C16" s="5"/>
      <c r="D16" s="5" t="s">
        <v>4196</v>
      </c>
      <c r="E16" s="5"/>
      <c r="F16" s="5"/>
      <c r="G16" s="5"/>
      <c r="H16" s="5"/>
      <c r="J16" s="5">
        <v>20</v>
      </c>
      <c r="K16" s="5"/>
      <c r="L16" s="5"/>
      <c r="M16" s="5"/>
      <c r="N16" s="5" t="s">
        <v>6343</v>
      </c>
      <c r="O16" s="5"/>
      <c r="P16" s="5"/>
      <c r="Q16" s="5"/>
      <c r="S16" s="5">
        <v>20</v>
      </c>
      <c r="T16" s="5"/>
      <c r="U16" s="5"/>
      <c r="V16" s="5"/>
      <c r="W16" s="5"/>
      <c r="X16" s="5"/>
      <c r="Y16" s="5" t="s">
        <v>5734</v>
      </c>
      <c r="Z16" s="5" t="s">
        <v>5734</v>
      </c>
      <c r="AB16" s="5">
        <v>20</v>
      </c>
      <c r="AC16" s="5"/>
      <c r="AD16" s="5"/>
      <c r="AE16" s="5"/>
      <c r="AF16" s="5" t="s">
        <v>6344</v>
      </c>
      <c r="AG16" s="5"/>
      <c r="AH16" s="5"/>
      <c r="AI16" s="5" t="s">
        <v>6345</v>
      </c>
      <c r="AK16" s="5">
        <v>20</v>
      </c>
      <c r="AL16" s="5"/>
      <c r="AM16" s="5"/>
      <c r="AN16" s="5"/>
      <c r="AO16" s="5" t="s">
        <v>5734</v>
      </c>
      <c r="AP16" s="5"/>
      <c r="AQ16" s="5"/>
      <c r="AR16" s="5"/>
      <c r="AT16" s="5">
        <v>20</v>
      </c>
      <c r="AU16" s="5"/>
      <c r="AV16" s="5"/>
      <c r="AW16" s="5"/>
      <c r="AX16" s="5"/>
      <c r="AY16" s="5"/>
      <c r="AZ16" s="5"/>
      <c r="BA16" s="5"/>
      <c r="BC16" s="5">
        <v>20</v>
      </c>
      <c r="BD16" s="5"/>
      <c r="BE16" s="5"/>
      <c r="BF16" s="5"/>
      <c r="BG16" s="5" t="s">
        <v>1018</v>
      </c>
      <c r="BH16" s="5"/>
      <c r="BI16" s="5"/>
      <c r="BJ16" s="5"/>
      <c r="BL16" s="5">
        <v>20</v>
      </c>
      <c r="BM16" s="5"/>
      <c r="BN16" s="5"/>
      <c r="BO16" s="5"/>
      <c r="BP16" s="5"/>
      <c r="BQ16" s="5"/>
      <c r="BR16" s="5" t="s">
        <v>6346</v>
      </c>
      <c r="BS16" s="5" t="s">
        <v>6347</v>
      </c>
      <c r="BU16" s="5">
        <v>20</v>
      </c>
      <c r="BV16" s="5"/>
      <c r="BW16" s="5" t="s">
        <v>102</v>
      </c>
      <c r="BX16" s="5"/>
      <c r="BY16" s="5"/>
      <c r="BZ16" s="5"/>
      <c r="CA16" s="5"/>
      <c r="CB16" s="5"/>
      <c r="CD16" s="5">
        <v>20</v>
      </c>
      <c r="CE16" s="5"/>
      <c r="CF16" s="5"/>
      <c r="CG16" s="5"/>
      <c r="CH16" s="5"/>
      <c r="CI16" s="5"/>
      <c r="CJ16" s="5"/>
      <c r="CK16" s="5"/>
    </row>
    <row r="17" spans="1:89" x14ac:dyDescent="0.35">
      <c r="A17" s="7"/>
      <c r="B17" s="7"/>
      <c r="C17" s="7"/>
      <c r="D17" s="7"/>
      <c r="E17" s="7"/>
      <c r="F17" s="7"/>
      <c r="G17" s="7"/>
      <c r="H17" s="7"/>
      <c r="J17" s="7"/>
      <c r="K17" s="7"/>
      <c r="L17" s="7"/>
      <c r="M17" s="7"/>
      <c r="N17" s="7" t="s">
        <v>1831</v>
      </c>
      <c r="O17" s="7"/>
      <c r="P17" s="7"/>
      <c r="Q17" s="7"/>
      <c r="S17" s="7"/>
      <c r="T17" s="7"/>
      <c r="U17" s="7"/>
      <c r="V17" s="7"/>
      <c r="W17" s="7"/>
      <c r="X17" s="7"/>
      <c r="Y17" s="7" t="s">
        <v>6348</v>
      </c>
      <c r="Z17" s="7" t="s">
        <v>6348</v>
      </c>
      <c r="AB17" s="7"/>
      <c r="AC17" s="7"/>
      <c r="AD17" s="7"/>
      <c r="AE17" s="7"/>
      <c r="AF17" s="7" t="s">
        <v>6349</v>
      </c>
      <c r="AG17" s="7"/>
      <c r="AH17" s="7"/>
      <c r="AI17" s="7" t="s">
        <v>2248</v>
      </c>
      <c r="AK17" s="7"/>
      <c r="AL17" s="7"/>
      <c r="AM17" s="7"/>
      <c r="AN17" s="7"/>
      <c r="AO17" s="7" t="s">
        <v>6350</v>
      </c>
      <c r="AP17" s="7"/>
      <c r="AQ17" s="7"/>
      <c r="AR17" s="7"/>
      <c r="AT17" s="7"/>
      <c r="AU17" s="7"/>
      <c r="AV17" s="7"/>
      <c r="AW17" s="7"/>
      <c r="AX17" s="7"/>
      <c r="AY17" s="7"/>
      <c r="AZ17" s="7"/>
      <c r="BA17" s="7"/>
      <c r="BC17" s="7"/>
      <c r="BD17" s="7"/>
      <c r="BE17" s="7"/>
      <c r="BF17" s="7"/>
      <c r="BG17" s="7" t="s">
        <v>2815</v>
      </c>
      <c r="BH17" s="7"/>
      <c r="BI17" s="7"/>
      <c r="BJ17" s="7"/>
      <c r="BL17" s="7"/>
      <c r="BM17" s="7"/>
      <c r="BN17" s="7"/>
      <c r="BO17" s="7"/>
      <c r="BP17" s="7"/>
      <c r="BQ17" s="7"/>
      <c r="BR17" s="7"/>
      <c r="BS17" s="7" t="s">
        <v>6351</v>
      </c>
      <c r="BU17" s="7"/>
      <c r="BV17" s="7"/>
      <c r="BW17" s="7"/>
      <c r="BX17" s="7"/>
      <c r="BY17" s="7"/>
      <c r="BZ17" s="7"/>
      <c r="CA17" s="7"/>
      <c r="CB17" s="7"/>
      <c r="CD17" s="7"/>
      <c r="CE17" s="7"/>
      <c r="CF17" s="7"/>
      <c r="CG17" s="7"/>
      <c r="CH17" s="7"/>
      <c r="CI17" s="7"/>
      <c r="CJ17" s="7"/>
      <c r="CK17" s="7"/>
    </row>
    <row r="19" spans="1:89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</row>
    <row r="20" spans="1:89" x14ac:dyDescent="0.35">
      <c r="B20" s="2">
        <v>8</v>
      </c>
      <c r="C20" s="2">
        <v>9</v>
      </c>
      <c r="D20" s="2">
        <v>10</v>
      </c>
      <c r="E20" s="2">
        <v>11</v>
      </c>
      <c r="F20" s="2">
        <v>12</v>
      </c>
      <c r="G20" s="2">
        <v>13</v>
      </c>
      <c r="H20" s="2">
        <v>14</v>
      </c>
      <c r="K20" s="2">
        <v>5</v>
      </c>
      <c r="L20" s="2">
        <v>6</v>
      </c>
      <c r="M20" s="2">
        <v>7</v>
      </c>
      <c r="N20" s="2">
        <v>8</v>
      </c>
      <c r="O20" s="2">
        <v>9</v>
      </c>
      <c r="P20" s="2">
        <v>10</v>
      </c>
      <c r="Q20" s="2">
        <v>11</v>
      </c>
      <c r="T20" s="2">
        <v>3</v>
      </c>
      <c r="U20" s="2">
        <v>4</v>
      </c>
      <c r="V20" s="2">
        <v>5</v>
      </c>
      <c r="W20" s="2">
        <v>6</v>
      </c>
      <c r="X20" s="2">
        <v>7</v>
      </c>
      <c r="Y20" s="2">
        <v>8</v>
      </c>
      <c r="Z20" s="2">
        <v>9</v>
      </c>
      <c r="AC20" s="2">
        <v>7</v>
      </c>
      <c r="AD20" s="2">
        <v>8</v>
      </c>
      <c r="AE20" s="2">
        <v>9</v>
      </c>
      <c r="AF20" s="2">
        <v>10</v>
      </c>
      <c r="AG20" s="2">
        <v>11</v>
      </c>
      <c r="AH20" s="2">
        <v>12</v>
      </c>
      <c r="AI20" s="2">
        <v>13</v>
      </c>
      <c r="AL20" s="2">
        <v>5</v>
      </c>
      <c r="AM20" s="2">
        <v>6</v>
      </c>
      <c r="AN20" s="2">
        <v>7</v>
      </c>
      <c r="AO20" s="2">
        <v>8</v>
      </c>
      <c r="AP20" s="2">
        <v>9</v>
      </c>
      <c r="AQ20" s="2">
        <v>10</v>
      </c>
      <c r="AR20" s="2">
        <v>11</v>
      </c>
      <c r="AU20" s="2">
        <v>2</v>
      </c>
      <c r="AV20" s="2">
        <v>3</v>
      </c>
      <c r="AW20" s="2">
        <v>4</v>
      </c>
      <c r="AX20" s="2">
        <v>5</v>
      </c>
      <c r="AY20" s="2">
        <v>6</v>
      </c>
      <c r="AZ20" s="2">
        <v>7</v>
      </c>
      <c r="BA20" s="2">
        <v>8</v>
      </c>
      <c r="BD20" s="2">
        <v>6</v>
      </c>
      <c r="BE20" s="2">
        <v>7</v>
      </c>
      <c r="BF20" s="2">
        <v>8</v>
      </c>
      <c r="BG20" s="2">
        <v>9</v>
      </c>
      <c r="BH20" s="2">
        <v>10</v>
      </c>
      <c r="BI20" s="2">
        <v>11</v>
      </c>
      <c r="BJ20" s="2">
        <v>12</v>
      </c>
      <c r="BM20" s="2">
        <v>4</v>
      </c>
      <c r="BN20" s="2">
        <v>5</v>
      </c>
      <c r="BO20" s="2">
        <v>6</v>
      </c>
      <c r="BP20" s="2">
        <v>7</v>
      </c>
      <c r="BQ20" s="2">
        <v>8</v>
      </c>
      <c r="BR20" s="2">
        <v>9</v>
      </c>
      <c r="BS20" s="2">
        <v>10</v>
      </c>
      <c r="BV20" s="2">
        <v>8</v>
      </c>
      <c r="BW20" s="2">
        <v>9</v>
      </c>
      <c r="BX20" s="2">
        <v>10</v>
      </c>
      <c r="BY20" s="2">
        <v>11</v>
      </c>
      <c r="BZ20" s="2">
        <v>12</v>
      </c>
      <c r="CA20" s="2">
        <v>13</v>
      </c>
      <c r="CB20" s="2">
        <v>14</v>
      </c>
      <c r="CE20" s="2">
        <v>6</v>
      </c>
      <c r="CF20" s="2">
        <v>7</v>
      </c>
      <c r="CG20" s="2">
        <v>8</v>
      </c>
      <c r="CH20" s="2">
        <v>9</v>
      </c>
      <c r="CI20" s="2">
        <v>10</v>
      </c>
      <c r="CJ20" s="2">
        <v>11</v>
      </c>
      <c r="CK20" s="2">
        <v>12</v>
      </c>
    </row>
    <row r="21" spans="1:89" x14ac:dyDescent="0.35">
      <c r="A21" s="4">
        <v>8</v>
      </c>
      <c r="B21" s="4"/>
      <c r="C21" s="4"/>
      <c r="D21" s="4"/>
      <c r="E21" s="4"/>
      <c r="F21" s="4"/>
      <c r="G21" s="4"/>
      <c r="H21" s="4"/>
      <c r="J21" s="4">
        <v>8</v>
      </c>
      <c r="K21" s="4"/>
      <c r="L21" s="4"/>
      <c r="M21" s="4"/>
      <c r="N21" s="4"/>
      <c r="O21" s="4"/>
      <c r="P21" s="4"/>
      <c r="Q21" s="4"/>
      <c r="S21" s="4">
        <v>8</v>
      </c>
      <c r="T21" s="4"/>
      <c r="U21" s="4"/>
      <c r="V21" s="4"/>
      <c r="W21" s="4"/>
      <c r="X21" s="4"/>
      <c r="Y21" s="4"/>
      <c r="Z21" s="4"/>
      <c r="AB21" s="4">
        <v>8</v>
      </c>
      <c r="AC21" s="4"/>
      <c r="AD21" s="4"/>
      <c r="AE21" s="4"/>
      <c r="AF21" s="4"/>
      <c r="AG21" s="4"/>
      <c r="AH21" s="4"/>
      <c r="AI21" s="4"/>
      <c r="AK21" s="4">
        <v>8</v>
      </c>
      <c r="AL21" s="4"/>
      <c r="AM21" s="4"/>
      <c r="AN21" s="4"/>
      <c r="AO21" s="4"/>
      <c r="AP21" s="4"/>
      <c r="AQ21" s="4"/>
      <c r="AR21" s="4"/>
      <c r="AT21" s="4">
        <v>8</v>
      </c>
      <c r="AU21" s="4"/>
      <c r="AV21" s="4"/>
      <c r="AW21" s="4"/>
      <c r="AX21" s="4"/>
      <c r="AY21" s="4"/>
      <c r="AZ21" s="4"/>
      <c r="BA21" s="4"/>
      <c r="BC21" s="4">
        <v>8</v>
      </c>
      <c r="BD21" s="4"/>
      <c r="BE21" s="4"/>
      <c r="BF21" s="4" t="s">
        <v>6352</v>
      </c>
      <c r="BG21" s="4"/>
      <c r="BH21" s="4"/>
      <c r="BI21" s="4"/>
      <c r="BJ21" s="4"/>
      <c r="BL21" s="4">
        <v>8</v>
      </c>
      <c r="BM21" s="4"/>
      <c r="BN21" s="4"/>
      <c r="BO21" s="4"/>
      <c r="BP21" s="4"/>
      <c r="BQ21" s="4"/>
      <c r="BR21" s="4"/>
      <c r="BS21" s="4"/>
      <c r="BU21" s="4">
        <v>8</v>
      </c>
      <c r="BV21" s="4"/>
      <c r="BW21" s="4"/>
      <c r="BX21" s="4"/>
      <c r="BY21" s="4"/>
      <c r="BZ21" s="4"/>
      <c r="CA21" s="4"/>
      <c r="CB21" s="4"/>
      <c r="CD21" s="4">
        <v>8</v>
      </c>
      <c r="CE21" s="4"/>
      <c r="CF21" s="4"/>
      <c r="CG21" s="4"/>
      <c r="CH21" s="4"/>
      <c r="CI21" s="4" t="s">
        <v>5477</v>
      </c>
      <c r="CJ21" s="4"/>
      <c r="CK21" s="4"/>
    </row>
    <row r="22" spans="1:89" x14ac:dyDescent="0.35">
      <c r="A22" s="5"/>
      <c r="B22" s="5"/>
      <c r="C22" s="5"/>
      <c r="D22" s="5"/>
      <c r="E22" s="5"/>
      <c r="F22" s="5"/>
      <c r="G22" s="5"/>
      <c r="H22" s="5"/>
      <c r="J22" s="5"/>
      <c r="K22" s="5"/>
      <c r="L22" s="5"/>
      <c r="M22" s="5"/>
      <c r="N22" s="5"/>
      <c r="O22" s="5"/>
      <c r="P22" s="5"/>
      <c r="Q22" s="5" t="s">
        <v>6353</v>
      </c>
      <c r="S22" s="5"/>
      <c r="T22" s="5"/>
      <c r="U22" s="5"/>
      <c r="V22" s="5" t="s">
        <v>6354</v>
      </c>
      <c r="W22" s="5"/>
      <c r="X22" s="5"/>
      <c r="Y22" s="5"/>
      <c r="Z22" s="5"/>
      <c r="AB22" s="5"/>
      <c r="AC22" s="5"/>
      <c r="AD22" s="5"/>
      <c r="AE22" s="5"/>
      <c r="AF22" s="5" t="s">
        <v>6355</v>
      </c>
      <c r="AG22" s="5"/>
      <c r="AH22" s="5"/>
      <c r="AI22" s="5"/>
      <c r="AK22" s="5"/>
      <c r="AL22" s="5"/>
      <c r="AM22" s="5" t="s">
        <v>6356</v>
      </c>
      <c r="AN22" s="5"/>
      <c r="AO22" s="5"/>
      <c r="AP22" s="5"/>
      <c r="AQ22" s="5"/>
      <c r="AR22" s="5"/>
      <c r="AT22" s="5"/>
      <c r="AU22" s="5"/>
      <c r="AV22" s="5"/>
      <c r="AW22" s="5"/>
      <c r="AX22" s="5"/>
      <c r="AY22" s="5"/>
      <c r="AZ22" s="5" t="s">
        <v>6357</v>
      </c>
      <c r="BA22" s="5"/>
      <c r="BC22" s="5"/>
      <c r="BD22" s="5"/>
      <c r="BE22" s="5"/>
      <c r="BF22" s="5" t="s">
        <v>5695</v>
      </c>
      <c r="BG22" s="5"/>
      <c r="BH22" s="5"/>
      <c r="BI22" s="5"/>
      <c r="BJ22" s="5"/>
      <c r="BL22" s="5"/>
      <c r="BM22" s="5"/>
      <c r="BN22" s="5"/>
      <c r="BO22" s="5"/>
      <c r="BP22" s="5" t="s">
        <v>6358</v>
      </c>
      <c r="BQ22" s="5"/>
      <c r="BR22" s="5"/>
      <c r="BS22" s="5"/>
      <c r="BU22" s="5"/>
      <c r="BV22" s="5"/>
      <c r="BW22" s="5" t="s">
        <v>6359</v>
      </c>
      <c r="BX22" s="5"/>
      <c r="BY22" s="5"/>
      <c r="BZ22" s="5"/>
      <c r="CA22" s="5"/>
      <c r="CB22" s="5"/>
      <c r="CD22" s="5"/>
      <c r="CE22" s="5"/>
      <c r="CF22" s="5" t="s">
        <v>6360</v>
      </c>
      <c r="CG22" s="5"/>
      <c r="CH22" s="5"/>
      <c r="CI22" s="5" t="s">
        <v>6361</v>
      </c>
      <c r="CJ22" s="5"/>
      <c r="CK22" s="5"/>
    </row>
    <row r="23" spans="1:89" x14ac:dyDescent="0.35">
      <c r="A23" s="4">
        <v>10</v>
      </c>
      <c r="B23" s="4"/>
      <c r="C23" s="4"/>
      <c r="D23" s="4"/>
      <c r="E23" s="4" t="s">
        <v>1743</v>
      </c>
      <c r="F23" s="4"/>
      <c r="G23" s="4"/>
      <c r="H23" s="4"/>
      <c r="J23" s="4">
        <v>10</v>
      </c>
      <c r="K23" s="4"/>
      <c r="L23" s="4"/>
      <c r="M23" s="4"/>
      <c r="N23" s="4"/>
      <c r="O23" s="4"/>
      <c r="P23" s="4"/>
      <c r="Q23" s="4" t="s">
        <v>6362</v>
      </c>
      <c r="S23" s="4">
        <v>10</v>
      </c>
      <c r="T23" s="4"/>
      <c r="U23" s="4"/>
      <c r="V23" s="4" t="s">
        <v>6363</v>
      </c>
      <c r="W23" s="4" t="s">
        <v>6364</v>
      </c>
      <c r="X23" s="4"/>
      <c r="Y23" s="4"/>
      <c r="Z23" s="4"/>
      <c r="AB23" s="4">
        <v>10</v>
      </c>
      <c r="AC23" s="4"/>
      <c r="AD23" s="4"/>
      <c r="AE23" s="4"/>
      <c r="AF23" s="4" t="s">
        <v>6365</v>
      </c>
      <c r="AG23" s="4"/>
      <c r="AH23" s="4"/>
      <c r="AI23" s="4"/>
      <c r="AK23" s="4">
        <v>10</v>
      </c>
      <c r="AL23" s="4"/>
      <c r="AM23" s="4" t="s">
        <v>6366</v>
      </c>
      <c r="AN23" s="4"/>
      <c r="AO23" s="4"/>
      <c r="AP23" s="4" t="s">
        <v>6367</v>
      </c>
      <c r="AQ23" s="4"/>
      <c r="AR23" s="4"/>
      <c r="AT23" s="4">
        <v>10</v>
      </c>
      <c r="AU23" s="4"/>
      <c r="AV23" s="4"/>
      <c r="AW23" s="4"/>
      <c r="AX23" s="4"/>
      <c r="AY23" s="4"/>
      <c r="AZ23" s="4"/>
      <c r="BA23" s="4"/>
      <c r="BC23" s="4">
        <v>10</v>
      </c>
      <c r="BD23" s="4"/>
      <c r="BE23" s="4"/>
      <c r="BF23" s="4"/>
      <c r="BG23" s="4"/>
      <c r="BH23" s="4"/>
      <c r="BI23" s="4" t="s">
        <v>6368</v>
      </c>
      <c r="BJ23" s="4"/>
      <c r="BL23" s="4">
        <v>10</v>
      </c>
      <c r="BM23" s="4"/>
      <c r="BN23" s="4"/>
      <c r="BO23" s="4"/>
      <c r="BP23" s="4" t="s">
        <v>4165</v>
      </c>
      <c r="BQ23" s="4"/>
      <c r="BR23" s="4"/>
      <c r="BS23" s="4"/>
      <c r="BU23" s="4">
        <v>10</v>
      </c>
      <c r="BV23" s="4" t="s">
        <v>6369</v>
      </c>
      <c r="BW23" s="4"/>
      <c r="BX23" s="4" t="s">
        <v>6370</v>
      </c>
      <c r="BY23" s="4"/>
      <c r="BZ23" s="4"/>
      <c r="CA23" s="4"/>
      <c r="CB23" s="4"/>
      <c r="CD23" s="4">
        <v>10</v>
      </c>
      <c r="CE23" s="4"/>
      <c r="CF23" s="4" t="s">
        <v>6371</v>
      </c>
      <c r="CG23" s="4" t="s">
        <v>6372</v>
      </c>
      <c r="CH23" s="4"/>
      <c r="CI23" s="4"/>
      <c r="CJ23" s="4"/>
      <c r="CK23" s="4"/>
    </row>
    <row r="24" spans="1:89" x14ac:dyDescent="0.35">
      <c r="A24" s="7"/>
      <c r="B24" s="7"/>
      <c r="C24" s="7"/>
      <c r="D24" s="7"/>
      <c r="E24" s="7" t="s">
        <v>6373</v>
      </c>
      <c r="F24" s="7"/>
      <c r="G24" s="7"/>
      <c r="H24" s="7"/>
      <c r="J24" s="7"/>
      <c r="K24" s="7"/>
      <c r="L24" s="7"/>
      <c r="M24" s="7"/>
      <c r="N24" s="7"/>
      <c r="O24" s="7"/>
      <c r="P24" s="7"/>
      <c r="Q24" s="7" t="s">
        <v>6374</v>
      </c>
      <c r="S24" s="7"/>
      <c r="T24" s="7"/>
      <c r="U24" s="7"/>
      <c r="V24" s="7"/>
      <c r="W24" s="7" t="s">
        <v>6375</v>
      </c>
      <c r="X24" s="7"/>
      <c r="Y24" s="7"/>
      <c r="Z24" s="7"/>
      <c r="AB24" s="7"/>
      <c r="AC24" s="7"/>
      <c r="AD24" s="7"/>
      <c r="AE24" s="7"/>
      <c r="AF24" s="7" t="s">
        <v>6376</v>
      </c>
      <c r="AG24" s="7"/>
      <c r="AH24" s="7"/>
      <c r="AI24" s="7"/>
      <c r="AK24" s="7"/>
      <c r="AL24" s="7"/>
      <c r="AM24" s="7"/>
      <c r="AN24" s="7"/>
      <c r="AO24" s="7"/>
      <c r="AP24" s="7" t="s">
        <v>6377</v>
      </c>
      <c r="AQ24" s="7"/>
      <c r="AR24" s="7"/>
      <c r="AT24" s="7"/>
      <c r="AU24" s="7"/>
      <c r="AV24" s="7"/>
      <c r="AW24" s="7"/>
      <c r="AX24" s="7"/>
      <c r="AY24" s="7"/>
      <c r="AZ24" s="7"/>
      <c r="BA24" s="7" t="s">
        <v>6378</v>
      </c>
      <c r="BC24" s="7"/>
      <c r="BD24" s="7"/>
      <c r="BE24" s="7"/>
      <c r="BF24" s="7" t="s">
        <v>6379</v>
      </c>
      <c r="BG24" s="7"/>
      <c r="BH24" s="7"/>
      <c r="BI24" s="7" t="s">
        <v>6380</v>
      </c>
      <c r="BJ24" s="7"/>
      <c r="BL24" s="7"/>
      <c r="BM24" s="7"/>
      <c r="BN24" s="7"/>
      <c r="BO24" s="7"/>
      <c r="BP24" s="7"/>
      <c r="BQ24" s="7"/>
      <c r="BR24" s="7"/>
      <c r="BS24" s="7"/>
      <c r="BU24" s="7"/>
      <c r="BV24" s="7"/>
      <c r="BW24" s="7"/>
      <c r="BX24" s="7" t="s">
        <v>6381</v>
      </c>
      <c r="BY24" s="7"/>
      <c r="BZ24" s="7" t="s">
        <v>6382</v>
      </c>
      <c r="CA24" s="7"/>
      <c r="CB24" s="7"/>
      <c r="CD24" s="7"/>
      <c r="CE24" s="7" t="s">
        <v>6383</v>
      </c>
      <c r="CF24" s="7" t="s">
        <v>6384</v>
      </c>
      <c r="CG24" s="7" t="s">
        <v>6385</v>
      </c>
      <c r="CH24" s="7"/>
      <c r="CI24" s="7"/>
      <c r="CJ24" s="7"/>
      <c r="CK24" s="7"/>
    </row>
    <row r="25" spans="1:89" x14ac:dyDescent="0.35">
      <c r="A25" s="5">
        <v>12</v>
      </c>
      <c r="B25" s="5"/>
      <c r="C25" s="5" t="s">
        <v>6294</v>
      </c>
      <c r="D25" s="5"/>
      <c r="E25" s="5" t="s">
        <v>6386</v>
      </c>
      <c r="F25" s="5"/>
      <c r="G25" s="5"/>
      <c r="H25" s="5" t="s">
        <v>3670</v>
      </c>
      <c r="J25" s="5">
        <v>12</v>
      </c>
      <c r="K25" s="5" t="s">
        <v>6294</v>
      </c>
      <c r="L25" s="5" t="s">
        <v>6294</v>
      </c>
      <c r="M25" s="5"/>
      <c r="N25" s="5"/>
      <c r="O25" s="5"/>
      <c r="P25" s="5"/>
      <c r="Q25" s="5" t="s">
        <v>4027</v>
      </c>
      <c r="S25" s="5">
        <v>12</v>
      </c>
      <c r="T25" s="5"/>
      <c r="U25" s="5" t="s">
        <v>6294</v>
      </c>
      <c r="V25" s="5"/>
      <c r="W25" s="5"/>
      <c r="X25" s="5" t="s">
        <v>5566</v>
      </c>
      <c r="Y25" s="5"/>
      <c r="Z25" s="5"/>
      <c r="AB25" s="5">
        <v>12</v>
      </c>
      <c r="AC25" s="5"/>
      <c r="AD25" s="5"/>
      <c r="AE25" s="5"/>
      <c r="AF25" s="5"/>
      <c r="AG25" s="5"/>
      <c r="AH25" s="5" t="s">
        <v>6387</v>
      </c>
      <c r="AI25" s="5" t="s">
        <v>6388</v>
      </c>
      <c r="AK25" s="5">
        <v>12</v>
      </c>
      <c r="AL25" s="5"/>
      <c r="AM25" s="5" t="s">
        <v>5416</v>
      </c>
      <c r="AN25" s="5"/>
      <c r="AO25" s="5" t="s">
        <v>6389</v>
      </c>
      <c r="AP25" s="5" t="s">
        <v>6390</v>
      </c>
      <c r="AQ25" s="5"/>
      <c r="AR25" s="5" t="s">
        <v>6391</v>
      </c>
      <c r="AT25" s="5">
        <v>12</v>
      </c>
      <c r="AU25" s="5"/>
      <c r="AV25" s="5"/>
      <c r="AW25" s="5"/>
      <c r="AX25" s="5"/>
      <c r="AY25" s="5"/>
      <c r="AZ25" s="5" t="s">
        <v>5419</v>
      </c>
      <c r="BA25" s="5" t="s">
        <v>6392</v>
      </c>
      <c r="BC25" s="5">
        <v>12</v>
      </c>
      <c r="BD25" s="5"/>
      <c r="BE25" s="5" t="s">
        <v>5564</v>
      </c>
      <c r="BF25" s="5"/>
      <c r="BG25" s="5"/>
      <c r="BH25" s="5"/>
      <c r="BI25" s="5"/>
      <c r="BJ25" s="5"/>
      <c r="BL25" s="5">
        <v>12</v>
      </c>
      <c r="BM25" s="5" t="s">
        <v>5419</v>
      </c>
      <c r="BN25" s="5" t="s">
        <v>5564</v>
      </c>
      <c r="BO25" s="5"/>
      <c r="BP25" s="5"/>
      <c r="BQ25" s="5"/>
      <c r="BR25" s="5"/>
      <c r="BS25" s="5"/>
      <c r="BU25" s="5">
        <v>12</v>
      </c>
      <c r="BV25" s="5"/>
      <c r="BW25" s="5" t="s">
        <v>5564</v>
      </c>
      <c r="BX25" s="5" t="s">
        <v>6393</v>
      </c>
      <c r="BY25" s="5"/>
      <c r="BZ25" s="5"/>
      <c r="CA25" s="5"/>
      <c r="CB25" s="5"/>
      <c r="CD25" s="5">
        <v>12</v>
      </c>
      <c r="CE25" s="5" t="s">
        <v>5564</v>
      </c>
      <c r="CF25" s="5" t="s">
        <v>6394</v>
      </c>
      <c r="CG25" s="5"/>
      <c r="CH25" s="5"/>
      <c r="CI25" s="5"/>
      <c r="CJ25" s="5"/>
      <c r="CK25" s="5"/>
    </row>
    <row r="26" spans="1:89" x14ac:dyDescent="0.35">
      <c r="A26" s="5"/>
      <c r="B26" s="5"/>
      <c r="C26" s="5" t="s">
        <v>5940</v>
      </c>
      <c r="D26" s="5"/>
      <c r="E26" s="5"/>
      <c r="F26" s="5"/>
      <c r="G26" s="5"/>
      <c r="H26" s="5" t="s">
        <v>6395</v>
      </c>
      <c r="J26" s="5"/>
      <c r="K26" s="5" t="s">
        <v>4390</v>
      </c>
      <c r="L26" s="5" t="s">
        <v>5940</v>
      </c>
      <c r="M26" s="5"/>
      <c r="N26" s="5"/>
      <c r="O26" s="5"/>
      <c r="P26" s="5"/>
      <c r="Q26" s="5" t="s">
        <v>4390</v>
      </c>
      <c r="S26" s="5"/>
      <c r="T26" s="5"/>
      <c r="U26" s="5" t="s">
        <v>5940</v>
      </c>
      <c r="V26" s="5"/>
      <c r="W26" s="5"/>
      <c r="X26" s="5" t="s">
        <v>5432</v>
      </c>
      <c r="Y26" s="5"/>
      <c r="Z26" s="5"/>
      <c r="AB26" s="5"/>
      <c r="AC26" s="5"/>
      <c r="AD26" s="5"/>
      <c r="AE26" s="5"/>
      <c r="AF26" s="5"/>
      <c r="AG26" s="5"/>
      <c r="AH26" s="5" t="s">
        <v>6396</v>
      </c>
      <c r="AI26" s="5" t="s">
        <v>6397</v>
      </c>
      <c r="AK26" s="5"/>
      <c r="AL26" s="5"/>
      <c r="AM26" s="5" t="s">
        <v>6398</v>
      </c>
      <c r="AN26" s="5"/>
      <c r="AO26" s="5" t="s">
        <v>6399</v>
      </c>
      <c r="AP26" s="5"/>
      <c r="AQ26" s="5"/>
      <c r="AR26" s="5" t="s">
        <v>6400</v>
      </c>
      <c r="AT26" s="5"/>
      <c r="AU26" s="5"/>
      <c r="AV26" s="5"/>
      <c r="AW26" s="5"/>
      <c r="AX26" s="5"/>
      <c r="AY26" s="5"/>
      <c r="AZ26" s="5" t="s">
        <v>6401</v>
      </c>
      <c r="BA26" s="5"/>
      <c r="BC26" s="5"/>
      <c r="BD26" s="5"/>
      <c r="BE26" s="5" t="s">
        <v>5581</v>
      </c>
      <c r="BF26" s="5"/>
      <c r="BG26" s="5"/>
      <c r="BH26" s="5"/>
      <c r="BI26" s="5"/>
      <c r="BJ26" s="5"/>
      <c r="BL26" s="5"/>
      <c r="BM26" s="5" t="s">
        <v>4022</v>
      </c>
      <c r="BN26" s="5" t="s">
        <v>5581</v>
      </c>
      <c r="BO26" s="5"/>
      <c r="BP26" s="5"/>
      <c r="BQ26" s="5"/>
      <c r="BR26" s="5"/>
      <c r="BS26" s="5"/>
      <c r="BU26" s="5"/>
      <c r="BV26" s="5"/>
      <c r="BW26" s="5" t="s">
        <v>5581</v>
      </c>
      <c r="BX26" s="5"/>
      <c r="BY26" s="5"/>
      <c r="BZ26" s="5"/>
      <c r="CA26" s="5"/>
      <c r="CB26" s="5"/>
      <c r="CD26" s="5"/>
      <c r="CE26" s="5" t="s">
        <v>5581</v>
      </c>
      <c r="CF26" s="5" t="s">
        <v>6402</v>
      </c>
      <c r="CG26" s="5" t="s">
        <v>6403</v>
      </c>
      <c r="CH26" s="5"/>
      <c r="CI26" s="5"/>
      <c r="CJ26" s="5"/>
      <c r="CK26" s="5"/>
    </row>
    <row r="27" spans="1:89" x14ac:dyDescent="0.35">
      <c r="A27" s="4">
        <v>14</v>
      </c>
      <c r="B27" s="4"/>
      <c r="C27" s="4" t="s">
        <v>5581</v>
      </c>
      <c r="D27" s="4"/>
      <c r="E27" s="4"/>
      <c r="F27" s="4"/>
      <c r="G27" s="4"/>
      <c r="H27" s="4"/>
      <c r="J27" s="4">
        <v>14</v>
      </c>
      <c r="K27" s="4" t="s">
        <v>4197</v>
      </c>
      <c r="L27" s="4" t="s">
        <v>5581</v>
      </c>
      <c r="M27" s="4"/>
      <c r="N27" s="4"/>
      <c r="O27" s="4"/>
      <c r="P27" s="4"/>
      <c r="Q27" s="4" t="s">
        <v>6404</v>
      </c>
      <c r="S27" s="4">
        <v>14</v>
      </c>
      <c r="T27" s="4"/>
      <c r="U27" s="4" t="s">
        <v>5581</v>
      </c>
      <c r="V27" s="4"/>
      <c r="W27" s="4"/>
      <c r="X27" s="4" t="s">
        <v>6301</v>
      </c>
      <c r="Y27" s="4" t="s">
        <v>6310</v>
      </c>
      <c r="Z27" s="4" t="s">
        <v>6405</v>
      </c>
      <c r="AB27" s="4">
        <v>14</v>
      </c>
      <c r="AC27" s="4"/>
      <c r="AD27" s="4"/>
      <c r="AE27" s="4"/>
      <c r="AF27" s="4"/>
      <c r="AG27" s="4"/>
      <c r="AH27" s="4" t="s">
        <v>1906</v>
      </c>
      <c r="AI27" s="4"/>
      <c r="AK27" s="4">
        <v>14</v>
      </c>
      <c r="AL27" s="4"/>
      <c r="AM27" s="4"/>
      <c r="AN27" s="4"/>
      <c r="AO27" s="4"/>
      <c r="AP27" s="4"/>
      <c r="AQ27" s="4"/>
      <c r="AR27" s="4" t="s">
        <v>6406</v>
      </c>
      <c r="AT27" s="4">
        <v>14</v>
      </c>
      <c r="AU27" s="4"/>
      <c r="AV27" s="4"/>
      <c r="AW27" s="4"/>
      <c r="AX27" s="4"/>
      <c r="AY27" s="4"/>
      <c r="AZ27" s="4"/>
      <c r="BA27" s="4"/>
      <c r="BC27" s="4">
        <v>14</v>
      </c>
      <c r="BD27" s="4"/>
      <c r="BE27" s="4"/>
      <c r="BF27" s="4"/>
      <c r="BG27" s="4"/>
      <c r="BH27" s="4"/>
      <c r="BI27" s="4"/>
      <c r="BJ27" s="4"/>
      <c r="BL27" s="4">
        <v>14</v>
      </c>
      <c r="BM27" s="4" t="s">
        <v>3719</v>
      </c>
      <c r="BN27" s="4" t="s">
        <v>6407</v>
      </c>
      <c r="BO27" s="4" t="s">
        <v>6408</v>
      </c>
      <c r="BP27" s="4" t="s">
        <v>6408</v>
      </c>
      <c r="BQ27" s="4"/>
      <c r="BR27" s="4"/>
      <c r="BS27" s="4"/>
      <c r="BU27" s="4">
        <v>14</v>
      </c>
      <c r="BV27" s="4"/>
      <c r="BW27" s="4"/>
      <c r="BX27" s="4"/>
      <c r="BY27" s="4"/>
      <c r="BZ27" s="4"/>
      <c r="CA27" s="4"/>
      <c r="CB27" s="4"/>
      <c r="CD27" s="4">
        <v>14</v>
      </c>
      <c r="CE27" s="4" t="s">
        <v>6409</v>
      </c>
      <c r="CF27" s="4" t="s">
        <v>6410</v>
      </c>
      <c r="CG27" s="4" t="s">
        <v>6293</v>
      </c>
      <c r="CH27" s="4" t="s">
        <v>5979</v>
      </c>
      <c r="CI27" s="4"/>
      <c r="CJ27" s="4"/>
      <c r="CK27" s="4"/>
    </row>
    <row r="28" spans="1:89" x14ac:dyDescent="0.35">
      <c r="A28" s="7"/>
      <c r="B28" s="7"/>
      <c r="C28" s="7"/>
      <c r="D28" s="7"/>
      <c r="E28" s="7"/>
      <c r="F28" s="7"/>
      <c r="G28" s="7" t="s">
        <v>6411</v>
      </c>
      <c r="H28" s="7"/>
      <c r="J28" s="7"/>
      <c r="K28" s="7" t="s">
        <v>1215</v>
      </c>
      <c r="L28" s="7"/>
      <c r="M28" s="7"/>
      <c r="N28" s="7"/>
      <c r="O28" s="7"/>
      <c r="P28" s="7" t="s">
        <v>6412</v>
      </c>
      <c r="Q28" s="7"/>
      <c r="S28" s="7"/>
      <c r="T28" s="7"/>
      <c r="U28" s="7"/>
      <c r="V28" s="7"/>
      <c r="W28" s="7"/>
      <c r="X28" s="7"/>
      <c r="Y28" s="7" t="s">
        <v>6317</v>
      </c>
      <c r="Z28" s="7" t="s">
        <v>1212</v>
      </c>
      <c r="AB28" s="7"/>
      <c r="AC28" s="7" t="s">
        <v>6413</v>
      </c>
      <c r="AD28" s="7" t="s">
        <v>6414</v>
      </c>
      <c r="AE28" s="7"/>
      <c r="AF28" s="7"/>
      <c r="AG28" s="7"/>
      <c r="AH28" s="7" t="s">
        <v>6415</v>
      </c>
      <c r="AI28" s="7"/>
      <c r="AK28" s="7"/>
      <c r="AL28" s="7"/>
      <c r="AM28" s="7" t="s">
        <v>6416</v>
      </c>
      <c r="AN28" s="7" t="s">
        <v>6417</v>
      </c>
      <c r="AO28" s="7"/>
      <c r="AP28" s="7"/>
      <c r="AQ28" s="7"/>
      <c r="AR28" s="7"/>
      <c r="AT28" s="7"/>
      <c r="AU28" s="7"/>
      <c r="AV28" s="7"/>
      <c r="AW28" s="7"/>
      <c r="AX28" s="7"/>
      <c r="AY28" s="7"/>
      <c r="AZ28" s="7"/>
      <c r="BA28" s="7"/>
      <c r="BC28" s="7"/>
      <c r="BD28" s="7"/>
      <c r="BE28" s="7"/>
      <c r="BF28" s="7" t="s">
        <v>6418</v>
      </c>
      <c r="BG28" s="7" t="s">
        <v>6418</v>
      </c>
      <c r="BH28" s="7"/>
      <c r="BI28" s="7"/>
      <c r="BJ28" s="7"/>
      <c r="BL28" s="7"/>
      <c r="BM28" s="7"/>
      <c r="BN28" s="7"/>
      <c r="BO28" s="7" t="s">
        <v>6419</v>
      </c>
      <c r="BP28" s="7" t="s">
        <v>1923</v>
      </c>
      <c r="BQ28" s="7"/>
      <c r="BR28" s="7"/>
      <c r="BS28" s="7"/>
      <c r="BU28" s="7"/>
      <c r="BV28" s="7"/>
      <c r="BW28" s="7"/>
      <c r="BX28" s="7"/>
      <c r="BY28" s="7"/>
      <c r="BZ28" s="7"/>
      <c r="CA28" s="7"/>
      <c r="CB28" s="7"/>
      <c r="CD28" s="7"/>
      <c r="CE28" s="7"/>
      <c r="CF28" s="7" t="s">
        <v>6420</v>
      </c>
      <c r="CG28" s="7"/>
      <c r="CH28" s="7" t="s">
        <v>6361</v>
      </c>
      <c r="CI28" s="7"/>
      <c r="CJ28" s="7"/>
      <c r="CK28" s="7"/>
    </row>
    <row r="29" spans="1:89" x14ac:dyDescent="0.35">
      <c r="A29" s="5">
        <v>16</v>
      </c>
      <c r="B29" s="5"/>
      <c r="C29" s="5"/>
      <c r="D29" s="5"/>
      <c r="E29" s="5"/>
      <c r="F29" s="5"/>
      <c r="G29" s="5" t="s">
        <v>3737</v>
      </c>
      <c r="H29" s="5"/>
      <c r="J29" s="5">
        <v>16</v>
      </c>
      <c r="K29" s="5" t="s">
        <v>6421</v>
      </c>
      <c r="L29" s="5"/>
      <c r="M29" s="5"/>
      <c r="N29" s="5"/>
      <c r="O29" s="5"/>
      <c r="P29" s="5" t="s">
        <v>4027</v>
      </c>
      <c r="Q29" s="5"/>
      <c r="S29" s="5">
        <v>16</v>
      </c>
      <c r="T29" s="5"/>
      <c r="U29" s="5"/>
      <c r="V29" s="5" t="s">
        <v>6422</v>
      </c>
      <c r="W29" s="5" t="s">
        <v>6423</v>
      </c>
      <c r="X29" s="5"/>
      <c r="Y29" s="5"/>
      <c r="Z29" s="5" t="s">
        <v>6424</v>
      </c>
      <c r="AB29" s="5">
        <v>16</v>
      </c>
      <c r="AC29" s="5" t="s">
        <v>6425</v>
      </c>
      <c r="AD29" s="5" t="s">
        <v>6426</v>
      </c>
      <c r="AE29" s="5"/>
      <c r="AF29" s="5"/>
      <c r="AG29" s="5"/>
      <c r="AH29" s="5" t="s">
        <v>6427</v>
      </c>
      <c r="AI29" s="5" t="s">
        <v>6428</v>
      </c>
      <c r="AJ29" s="1"/>
      <c r="AK29" s="5">
        <v>16</v>
      </c>
      <c r="AL29" s="5"/>
      <c r="AM29" s="5" t="s">
        <v>6429</v>
      </c>
      <c r="AN29" s="5" t="s">
        <v>6430</v>
      </c>
      <c r="AO29" s="5"/>
      <c r="AP29" s="5" t="s">
        <v>6431</v>
      </c>
      <c r="AQ29" s="5" t="s">
        <v>6432</v>
      </c>
      <c r="AR29" s="5"/>
      <c r="AT29" s="5">
        <v>16</v>
      </c>
      <c r="AU29" s="5"/>
      <c r="AV29" s="5"/>
      <c r="AW29" s="5"/>
      <c r="AX29" s="5"/>
      <c r="AY29" s="5"/>
      <c r="AZ29" s="5"/>
      <c r="BA29" s="5" t="s">
        <v>6433</v>
      </c>
      <c r="BC29" s="5">
        <v>16</v>
      </c>
      <c r="BD29" s="5" t="s">
        <v>6434</v>
      </c>
      <c r="BE29" s="5"/>
      <c r="BF29" s="5" t="s">
        <v>308</v>
      </c>
      <c r="BG29" s="5" t="s">
        <v>308</v>
      </c>
      <c r="BH29" s="5"/>
      <c r="BI29" s="5"/>
      <c r="BJ29" s="5"/>
      <c r="BL29" s="5">
        <v>16</v>
      </c>
      <c r="BM29" s="5"/>
      <c r="BN29" s="5" t="s">
        <v>168</v>
      </c>
      <c r="BO29" s="5"/>
      <c r="BP29" s="5"/>
      <c r="BQ29" s="5"/>
      <c r="BR29" s="5"/>
      <c r="BS29" s="5"/>
      <c r="BU29" s="5">
        <v>16</v>
      </c>
      <c r="BV29" s="5"/>
      <c r="BW29" s="5"/>
      <c r="BX29" s="5"/>
      <c r="BY29" s="5"/>
      <c r="BZ29" s="5"/>
      <c r="CA29" s="5"/>
      <c r="CB29" s="5"/>
      <c r="CD29" s="5">
        <v>16</v>
      </c>
      <c r="CE29" s="5"/>
      <c r="CF29" s="5" t="s">
        <v>5894</v>
      </c>
      <c r="CG29" s="5"/>
      <c r="CH29" s="5" t="s">
        <v>6435</v>
      </c>
      <c r="CI29" s="5"/>
      <c r="CJ29" s="5" t="s">
        <v>6436</v>
      </c>
      <c r="CK29" s="5" t="s">
        <v>6437</v>
      </c>
    </row>
    <row r="30" spans="1:89" x14ac:dyDescent="0.35">
      <c r="A30" s="5"/>
      <c r="B30" s="5"/>
      <c r="C30" s="5"/>
      <c r="D30" s="5"/>
      <c r="E30" s="5"/>
      <c r="F30" s="5"/>
      <c r="G30" s="5" t="s">
        <v>652</v>
      </c>
      <c r="H30" s="5"/>
      <c r="J30" s="5"/>
      <c r="K30" s="5"/>
      <c r="L30" s="5"/>
      <c r="M30" s="5"/>
      <c r="N30" s="5" t="s">
        <v>6438</v>
      </c>
      <c r="O30" s="5"/>
      <c r="P30" s="5" t="s">
        <v>6439</v>
      </c>
      <c r="Q30" s="5"/>
      <c r="S30" s="5"/>
      <c r="T30" s="5"/>
      <c r="U30" s="5"/>
      <c r="V30" s="5" t="s">
        <v>6440</v>
      </c>
      <c r="W30" s="5" t="s">
        <v>6441</v>
      </c>
      <c r="X30" s="5"/>
      <c r="Y30" s="5" t="s">
        <v>6442</v>
      </c>
      <c r="Z30" s="5" t="s">
        <v>4585</v>
      </c>
      <c r="AB30" s="5"/>
      <c r="AC30" s="5" t="s">
        <v>652</v>
      </c>
      <c r="AD30" s="5" t="s">
        <v>6443</v>
      </c>
      <c r="AE30" s="5"/>
      <c r="AF30" s="5" t="s">
        <v>6326</v>
      </c>
      <c r="AG30" s="5"/>
      <c r="AH30" s="5" t="s">
        <v>6444</v>
      </c>
      <c r="AI30" s="5"/>
      <c r="AK30" s="5"/>
      <c r="AL30" s="5"/>
      <c r="AM30" s="5" t="s">
        <v>6445</v>
      </c>
      <c r="AN30" s="5"/>
      <c r="AO30" s="5"/>
      <c r="AP30" s="5" t="s">
        <v>6446</v>
      </c>
      <c r="AQ30" s="5" t="s">
        <v>6331</v>
      </c>
      <c r="AR30" s="5"/>
      <c r="AT30" s="5"/>
      <c r="AU30" s="5"/>
      <c r="AV30" s="5"/>
      <c r="AW30" s="5"/>
      <c r="AX30" s="5"/>
      <c r="AY30" s="5" t="s">
        <v>6447</v>
      </c>
      <c r="AZ30" s="5"/>
      <c r="BA30" s="5"/>
      <c r="BC30" s="5"/>
      <c r="BD30" s="5" t="s">
        <v>6448</v>
      </c>
      <c r="BE30" s="5"/>
      <c r="BF30" s="5" t="s">
        <v>6449</v>
      </c>
      <c r="BG30" s="5" t="s">
        <v>535</v>
      </c>
      <c r="BH30" s="5"/>
      <c r="BI30" s="5"/>
      <c r="BJ30" s="5"/>
      <c r="BL30" s="5"/>
      <c r="BM30" s="5" t="s">
        <v>6450</v>
      </c>
      <c r="BN30" s="5" t="s">
        <v>6451</v>
      </c>
      <c r="BO30" s="5"/>
      <c r="BP30" s="5"/>
      <c r="BQ30" s="5"/>
      <c r="BR30" s="5"/>
      <c r="BS30" s="5"/>
      <c r="BU30" s="5"/>
      <c r="BV30" s="5"/>
      <c r="BW30" s="5"/>
      <c r="BX30" s="5"/>
      <c r="BY30" s="5"/>
      <c r="BZ30" s="5"/>
      <c r="CA30" s="5"/>
      <c r="CB30" s="5"/>
      <c r="CD30" s="5"/>
      <c r="CE30" s="5"/>
      <c r="CF30" s="5"/>
      <c r="CG30" s="5"/>
      <c r="CH30" s="5"/>
      <c r="CI30" s="5"/>
      <c r="CJ30" s="5" t="s">
        <v>489</v>
      </c>
      <c r="CK30" s="5" t="s">
        <v>6452</v>
      </c>
    </row>
    <row r="31" spans="1:89" x14ac:dyDescent="0.35">
      <c r="A31" s="4">
        <v>18</v>
      </c>
      <c r="B31" s="4"/>
      <c r="C31" s="4"/>
      <c r="D31" s="4" t="s">
        <v>6334</v>
      </c>
      <c r="E31" s="4" t="s">
        <v>6334</v>
      </c>
      <c r="F31" s="4"/>
      <c r="G31" s="4" t="s">
        <v>6453</v>
      </c>
      <c r="H31" s="4"/>
      <c r="J31" s="4">
        <v>18</v>
      </c>
      <c r="K31" s="4"/>
      <c r="L31" s="4" t="s">
        <v>6454</v>
      </c>
      <c r="M31" s="4" t="s">
        <v>6334</v>
      </c>
      <c r="N31" s="4" t="s">
        <v>6455</v>
      </c>
      <c r="O31" s="4"/>
      <c r="P31" s="4" t="s">
        <v>4569</v>
      </c>
      <c r="Q31" s="4"/>
      <c r="S31" s="4">
        <v>18</v>
      </c>
      <c r="T31" s="4"/>
      <c r="U31" s="4" t="s">
        <v>6336</v>
      </c>
      <c r="V31" s="4" t="s">
        <v>6334</v>
      </c>
      <c r="W31" s="4" t="s">
        <v>6361</v>
      </c>
      <c r="X31" s="4"/>
      <c r="Y31" s="4"/>
      <c r="Z31" s="4"/>
      <c r="AB31" s="4">
        <v>18</v>
      </c>
      <c r="AC31" s="4"/>
      <c r="AD31" s="4" t="s">
        <v>1256</v>
      </c>
      <c r="AE31" s="4" t="s">
        <v>6334</v>
      </c>
      <c r="AF31" s="4" t="s">
        <v>6365</v>
      </c>
      <c r="AG31" s="4"/>
      <c r="AH31" s="4" t="s">
        <v>6456</v>
      </c>
      <c r="AI31" s="4"/>
      <c r="AK31" s="4">
        <v>18</v>
      </c>
      <c r="AL31" s="4"/>
      <c r="AM31" s="4" t="s">
        <v>6457</v>
      </c>
      <c r="AN31" s="4" t="s">
        <v>6458</v>
      </c>
      <c r="AO31" s="4"/>
      <c r="AP31" s="4"/>
      <c r="AQ31" s="4" t="s">
        <v>6459</v>
      </c>
      <c r="AR31" s="4"/>
      <c r="AT31" s="4">
        <v>18</v>
      </c>
      <c r="AU31" s="4"/>
      <c r="AV31" s="4"/>
      <c r="AW31" s="4"/>
      <c r="AX31" s="4"/>
      <c r="AY31" s="4" t="s">
        <v>6460</v>
      </c>
      <c r="AZ31" s="4"/>
      <c r="BA31" s="4"/>
      <c r="BC31" s="4">
        <v>18</v>
      </c>
      <c r="BD31" s="4"/>
      <c r="BE31" s="4" t="s">
        <v>6461</v>
      </c>
      <c r="BF31" s="4"/>
      <c r="BG31" s="4"/>
      <c r="BH31" s="4"/>
      <c r="BI31" s="4"/>
      <c r="BJ31" s="4"/>
      <c r="BL31" s="4">
        <v>18</v>
      </c>
      <c r="BM31" s="4" t="s">
        <v>6462</v>
      </c>
      <c r="BN31" s="4" t="s">
        <v>6463</v>
      </c>
      <c r="BO31" s="4" t="s">
        <v>5480</v>
      </c>
      <c r="BP31" s="4"/>
      <c r="BQ31" s="4"/>
      <c r="BR31" s="4"/>
      <c r="BS31" s="4"/>
      <c r="BU31" s="4">
        <v>18</v>
      </c>
      <c r="BV31" s="4"/>
      <c r="BW31" s="4"/>
      <c r="BX31" s="4" t="s">
        <v>5480</v>
      </c>
      <c r="BY31" s="4"/>
      <c r="BZ31" s="4"/>
      <c r="CA31" s="4"/>
      <c r="CB31" s="4"/>
      <c r="CD31" s="4">
        <v>18</v>
      </c>
      <c r="CE31" s="4"/>
      <c r="CF31" s="4"/>
      <c r="CG31" s="4" t="s">
        <v>6464</v>
      </c>
      <c r="CH31" s="4"/>
      <c r="CI31" s="4"/>
      <c r="CJ31" s="4" t="s">
        <v>6465</v>
      </c>
      <c r="CK31" s="4" t="s">
        <v>4039</v>
      </c>
    </row>
    <row r="32" spans="1:89" x14ac:dyDescent="0.35">
      <c r="A32" s="7"/>
      <c r="B32" s="7"/>
      <c r="C32" s="7"/>
      <c r="D32" s="7" t="s">
        <v>6340</v>
      </c>
      <c r="E32" s="7" t="s">
        <v>6466</v>
      </c>
      <c r="F32" s="7"/>
      <c r="G32" s="7"/>
      <c r="H32" s="7"/>
      <c r="J32" s="7"/>
      <c r="K32" s="7"/>
      <c r="L32" s="7" t="s">
        <v>603</v>
      </c>
      <c r="M32" s="7" t="s">
        <v>6340</v>
      </c>
      <c r="N32" s="7" t="s">
        <v>6467</v>
      </c>
      <c r="O32" s="7"/>
      <c r="P32" s="7" t="s">
        <v>6071</v>
      </c>
      <c r="Q32" s="7"/>
      <c r="S32" s="7"/>
      <c r="T32" s="7"/>
      <c r="U32" s="7" t="s">
        <v>6468</v>
      </c>
      <c r="V32" s="7" t="s">
        <v>6469</v>
      </c>
      <c r="W32" s="7"/>
      <c r="X32" s="7"/>
      <c r="Y32" s="7"/>
      <c r="Z32" s="7"/>
      <c r="AB32" s="7"/>
      <c r="AC32" s="7"/>
      <c r="AD32" s="7" t="s">
        <v>6470</v>
      </c>
      <c r="AE32" s="7" t="s">
        <v>6469</v>
      </c>
      <c r="AF32" s="7"/>
      <c r="AG32" s="7"/>
      <c r="AH32" s="7"/>
      <c r="AI32" s="7"/>
      <c r="AK32" s="7"/>
      <c r="AL32" s="7"/>
      <c r="AM32" s="7" t="s">
        <v>6471</v>
      </c>
      <c r="AN32" s="7" t="s">
        <v>6472</v>
      </c>
      <c r="AO32" s="7"/>
      <c r="AP32" s="7"/>
      <c r="AQ32" s="7"/>
      <c r="AR32" s="7"/>
      <c r="AT32" s="7"/>
      <c r="AU32" s="7"/>
      <c r="AV32" s="7"/>
      <c r="AW32" s="7"/>
      <c r="AX32" s="7"/>
      <c r="AY32" s="7"/>
      <c r="AZ32" s="7"/>
      <c r="BA32" s="7"/>
      <c r="BC32" s="7"/>
      <c r="BD32" s="7"/>
      <c r="BE32" s="7" t="s">
        <v>6473</v>
      </c>
      <c r="BF32" s="7"/>
      <c r="BG32" s="7" t="s">
        <v>6474</v>
      </c>
      <c r="BH32" s="7"/>
      <c r="BI32" s="7"/>
      <c r="BJ32" s="7"/>
      <c r="BL32" s="7"/>
      <c r="BM32" s="7" t="s">
        <v>6475</v>
      </c>
      <c r="BN32" s="7" t="s">
        <v>6476</v>
      </c>
      <c r="BO32" s="7" t="s">
        <v>4196</v>
      </c>
      <c r="BP32" s="7"/>
      <c r="BQ32" s="7"/>
      <c r="BR32" s="7"/>
      <c r="BS32" s="7"/>
      <c r="BU32" s="7"/>
      <c r="BV32" s="7"/>
      <c r="BW32" s="7"/>
      <c r="BX32" s="7" t="s">
        <v>4196</v>
      </c>
      <c r="BY32" s="7"/>
      <c r="BZ32" s="7"/>
      <c r="CA32" s="7"/>
      <c r="CB32" s="7"/>
      <c r="CD32" s="7"/>
      <c r="CE32" s="7" t="s">
        <v>6477</v>
      </c>
      <c r="CF32" s="7"/>
      <c r="CG32" s="7" t="s">
        <v>4196</v>
      </c>
      <c r="CH32" s="7"/>
      <c r="CI32" s="7"/>
      <c r="CJ32" s="7" t="s">
        <v>2825</v>
      </c>
      <c r="CK32" s="7" t="s">
        <v>4204</v>
      </c>
    </row>
    <row r="33" spans="1:89" x14ac:dyDescent="0.35">
      <c r="A33" s="5">
        <v>20</v>
      </c>
      <c r="B33" s="5"/>
      <c r="C33" s="5"/>
      <c r="D33" s="5" t="s">
        <v>4196</v>
      </c>
      <c r="E33" s="5" t="s">
        <v>6478</v>
      </c>
      <c r="F33" s="5" t="s">
        <v>5734</v>
      </c>
      <c r="G33" s="5"/>
      <c r="H33" s="5" t="s">
        <v>5734</v>
      </c>
      <c r="J33" s="5">
        <v>20</v>
      </c>
      <c r="K33" s="5"/>
      <c r="L33" s="5" t="s">
        <v>5733</v>
      </c>
      <c r="M33" s="5" t="s">
        <v>4196</v>
      </c>
      <c r="N33" s="5" t="s">
        <v>6479</v>
      </c>
      <c r="O33" s="5"/>
      <c r="P33" s="5"/>
      <c r="Q33" s="5"/>
      <c r="S33" s="5">
        <v>20</v>
      </c>
      <c r="T33" s="5"/>
      <c r="U33" s="5"/>
      <c r="V33" s="5"/>
      <c r="W33" s="5"/>
      <c r="X33" s="5"/>
      <c r="Y33" s="5" t="s">
        <v>5734</v>
      </c>
      <c r="Z33" s="5"/>
      <c r="AB33" s="5">
        <v>20</v>
      </c>
      <c r="AC33" s="5"/>
      <c r="AD33" s="5" t="s">
        <v>6480</v>
      </c>
      <c r="AE33" s="5" t="s">
        <v>6481</v>
      </c>
      <c r="AF33" s="5"/>
      <c r="AG33" s="5" t="s">
        <v>6482</v>
      </c>
      <c r="AH33" s="5" t="s">
        <v>5734</v>
      </c>
      <c r="AI33" s="5"/>
      <c r="AK33" s="5">
        <v>20</v>
      </c>
      <c r="AL33" s="5"/>
      <c r="AM33" s="5"/>
      <c r="AN33" s="5" t="s">
        <v>6483</v>
      </c>
      <c r="AO33" s="5"/>
      <c r="AP33" s="5"/>
      <c r="AQ33" s="5" t="s">
        <v>1018</v>
      </c>
      <c r="AR33" s="5"/>
      <c r="AT33" s="5">
        <v>20</v>
      </c>
      <c r="AU33" s="5"/>
      <c r="AV33" s="5"/>
      <c r="AW33" s="5"/>
      <c r="AX33" s="5"/>
      <c r="AY33" s="5" t="s">
        <v>6484</v>
      </c>
      <c r="AZ33" s="5" t="s">
        <v>6485</v>
      </c>
      <c r="BA33" s="5" t="s">
        <v>5734</v>
      </c>
      <c r="BC33" s="5">
        <v>20</v>
      </c>
      <c r="BD33" s="5"/>
      <c r="BE33" s="5"/>
      <c r="BF33" s="5"/>
      <c r="BG33" s="5" t="s">
        <v>6486</v>
      </c>
      <c r="BH33" s="5"/>
      <c r="BI33" s="5"/>
      <c r="BJ33" s="5"/>
      <c r="BL33" s="5">
        <v>20</v>
      </c>
      <c r="BM33" s="5" t="s">
        <v>6448</v>
      </c>
      <c r="BN33" s="5"/>
      <c r="BO33" s="5"/>
      <c r="BP33" s="5" t="s">
        <v>6487</v>
      </c>
      <c r="BQ33" s="5"/>
      <c r="BR33" s="5"/>
      <c r="BS33" s="5"/>
      <c r="BU33" s="5">
        <v>20</v>
      </c>
      <c r="BV33" s="5"/>
      <c r="BW33" s="5"/>
      <c r="BX33" s="5" t="s">
        <v>6488</v>
      </c>
      <c r="BY33" s="5"/>
      <c r="BZ33" s="5"/>
      <c r="CA33" s="5"/>
      <c r="CB33" s="5" t="s">
        <v>6489</v>
      </c>
      <c r="CD33" s="5">
        <v>20</v>
      </c>
      <c r="CE33" s="5" t="s">
        <v>6490</v>
      </c>
      <c r="CF33" s="5"/>
      <c r="CG33" s="5"/>
      <c r="CH33" s="5"/>
      <c r="CI33" s="5"/>
      <c r="CJ33" s="5"/>
      <c r="CK33" s="5" t="s">
        <v>4197</v>
      </c>
    </row>
    <row r="34" spans="1:89" x14ac:dyDescent="0.35">
      <c r="A34" s="7"/>
      <c r="B34" s="7"/>
      <c r="C34" s="7"/>
      <c r="D34" s="7"/>
      <c r="E34" s="7"/>
      <c r="F34" s="7" t="s">
        <v>5744</v>
      </c>
      <c r="G34" s="7"/>
      <c r="H34" s="7" t="s">
        <v>6491</v>
      </c>
      <c r="J34" s="7"/>
      <c r="K34" s="7"/>
      <c r="L34" s="7" t="s">
        <v>652</v>
      </c>
      <c r="M34" s="7"/>
      <c r="N34" s="7" t="s">
        <v>6492</v>
      </c>
      <c r="O34" s="7"/>
      <c r="P34" s="7"/>
      <c r="Q34" s="7"/>
      <c r="S34" s="7"/>
      <c r="T34" s="7"/>
      <c r="U34" s="7" t="s">
        <v>6257</v>
      </c>
      <c r="V34" s="7"/>
      <c r="W34" s="7"/>
      <c r="X34" s="7"/>
      <c r="Y34" s="7" t="s">
        <v>6493</v>
      </c>
      <c r="Z34" s="7"/>
      <c r="AB34" s="7"/>
      <c r="AC34" s="7"/>
      <c r="AD34" s="7"/>
      <c r="AE34" s="7" t="s">
        <v>6494</v>
      </c>
      <c r="AF34" s="7"/>
      <c r="AG34" s="7" t="s">
        <v>6495</v>
      </c>
      <c r="AH34" s="7" t="s">
        <v>6496</v>
      </c>
      <c r="AI34" s="7"/>
      <c r="AK34" s="7"/>
      <c r="AL34" s="7"/>
      <c r="AM34" s="7"/>
      <c r="AN34" s="7" t="s">
        <v>2248</v>
      </c>
      <c r="AO34" s="7"/>
      <c r="AP34" s="7"/>
      <c r="AQ34" s="7" t="s">
        <v>6459</v>
      </c>
      <c r="AR34" s="7"/>
      <c r="AT34" s="7"/>
      <c r="AU34" s="7"/>
      <c r="AV34" s="7"/>
      <c r="AW34" s="7"/>
      <c r="AX34" s="7"/>
      <c r="AY34" s="7" t="s">
        <v>6497</v>
      </c>
      <c r="AZ34" s="7" t="s">
        <v>6498</v>
      </c>
      <c r="BA34" s="7" t="s">
        <v>6499</v>
      </c>
      <c r="BC34" s="7"/>
      <c r="BD34" s="7"/>
      <c r="BE34" s="7"/>
      <c r="BF34" s="7"/>
      <c r="BG34" s="7"/>
      <c r="BH34" s="7"/>
      <c r="BI34" s="7"/>
      <c r="BJ34" s="7"/>
      <c r="BL34" s="7"/>
      <c r="BM34" s="7"/>
      <c r="BN34" s="7"/>
      <c r="BO34" s="7"/>
      <c r="BP34" s="7" t="s">
        <v>652</v>
      </c>
      <c r="BQ34" s="7"/>
      <c r="BR34" s="7"/>
      <c r="BS34" s="7"/>
      <c r="BU34" s="7"/>
      <c r="BV34" s="7"/>
      <c r="BW34" s="7"/>
      <c r="BX34" s="7" t="s">
        <v>4996</v>
      </c>
      <c r="BY34" s="7"/>
      <c r="BZ34" s="7"/>
      <c r="CA34" s="7"/>
      <c r="CB34" s="7" t="s">
        <v>6500</v>
      </c>
      <c r="CD34" s="7"/>
      <c r="CE34" s="7" t="s">
        <v>6501</v>
      </c>
      <c r="CF34" s="7"/>
      <c r="CG34" s="7"/>
      <c r="CH34" s="7"/>
      <c r="CI34" s="7"/>
      <c r="CJ34" s="7"/>
      <c r="CK34" s="7"/>
    </row>
    <row r="35" spans="1:89" x14ac:dyDescent="0.35">
      <c r="CB35" s="21" t="s">
        <v>6502</v>
      </c>
    </row>
    <row r="36" spans="1:89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</row>
    <row r="37" spans="1:89" x14ac:dyDescent="0.35">
      <c r="B37" s="2">
        <v>15</v>
      </c>
      <c r="C37" s="2">
        <v>16</v>
      </c>
      <c r="D37" s="2">
        <v>17</v>
      </c>
      <c r="E37" s="2">
        <v>18</v>
      </c>
      <c r="F37" s="2">
        <v>19</v>
      </c>
      <c r="G37" s="2">
        <v>20</v>
      </c>
      <c r="H37" s="2">
        <v>21</v>
      </c>
      <c r="K37" s="2">
        <v>12</v>
      </c>
      <c r="L37" s="2">
        <v>13</v>
      </c>
      <c r="M37" s="2">
        <v>14</v>
      </c>
      <c r="N37" s="2">
        <v>15</v>
      </c>
      <c r="O37" s="2">
        <v>16</v>
      </c>
      <c r="P37" s="2">
        <v>17</v>
      </c>
      <c r="Q37" s="2">
        <v>18</v>
      </c>
      <c r="T37" s="2">
        <v>10</v>
      </c>
      <c r="U37" s="2">
        <v>11</v>
      </c>
      <c r="V37" s="2">
        <v>12</v>
      </c>
      <c r="W37" s="2">
        <v>13</v>
      </c>
      <c r="X37" s="2">
        <v>14</v>
      </c>
      <c r="Y37" s="2">
        <v>15</v>
      </c>
      <c r="Z37" s="2">
        <v>16</v>
      </c>
      <c r="AC37" s="2">
        <v>14</v>
      </c>
      <c r="AD37" s="2">
        <v>15</v>
      </c>
      <c r="AE37" s="2">
        <v>16</v>
      </c>
      <c r="AF37" s="2">
        <v>17</v>
      </c>
      <c r="AG37" s="2">
        <v>18</v>
      </c>
      <c r="AH37" s="2">
        <v>19</v>
      </c>
      <c r="AI37" s="2">
        <v>20</v>
      </c>
      <c r="AL37" s="2">
        <v>12</v>
      </c>
      <c r="AM37" s="2">
        <v>13</v>
      </c>
      <c r="AN37" s="2">
        <v>14</v>
      </c>
      <c r="AO37" s="2">
        <v>15</v>
      </c>
      <c r="AP37" s="2">
        <v>16</v>
      </c>
      <c r="AQ37" s="2">
        <v>17</v>
      </c>
      <c r="AR37" s="2">
        <v>18</v>
      </c>
      <c r="AU37" s="2">
        <v>9</v>
      </c>
      <c r="AV37" s="2">
        <v>10</v>
      </c>
      <c r="AW37" s="2">
        <v>11</v>
      </c>
      <c r="AX37" s="2">
        <v>12</v>
      </c>
      <c r="AY37" s="2">
        <v>13</v>
      </c>
      <c r="AZ37" s="2">
        <v>14</v>
      </c>
      <c r="BA37" s="2">
        <v>15</v>
      </c>
      <c r="BD37" s="2">
        <v>13</v>
      </c>
      <c r="BE37" s="2">
        <v>14</v>
      </c>
      <c r="BF37" s="2">
        <v>15</v>
      </c>
      <c r="BG37" s="2">
        <v>16</v>
      </c>
      <c r="BH37" s="2">
        <v>17</v>
      </c>
      <c r="BI37" s="2">
        <v>18</v>
      </c>
      <c r="BJ37" s="2">
        <v>19</v>
      </c>
      <c r="BM37" s="2">
        <v>11</v>
      </c>
      <c r="BN37" s="2">
        <v>12</v>
      </c>
      <c r="BO37" s="2">
        <v>13</v>
      </c>
      <c r="BP37" s="2">
        <v>14</v>
      </c>
      <c r="BQ37" s="2">
        <v>15</v>
      </c>
      <c r="BR37" s="2">
        <v>16</v>
      </c>
      <c r="BS37" s="2">
        <v>17</v>
      </c>
      <c r="BV37" s="2">
        <v>15</v>
      </c>
      <c r="BW37" s="2">
        <v>16</v>
      </c>
      <c r="BX37" s="2">
        <v>17</v>
      </c>
      <c r="BY37" s="2">
        <v>18</v>
      </c>
      <c r="BZ37" s="2">
        <v>19</v>
      </c>
      <c r="CA37" s="2">
        <v>20</v>
      </c>
      <c r="CB37" s="2">
        <v>21</v>
      </c>
      <c r="CE37" s="2">
        <v>13</v>
      </c>
      <c r="CF37" s="2">
        <v>14</v>
      </c>
      <c r="CG37" s="2">
        <v>15</v>
      </c>
      <c r="CH37" s="2">
        <v>16</v>
      </c>
      <c r="CI37" s="2">
        <v>17</v>
      </c>
      <c r="CJ37" s="2">
        <v>18</v>
      </c>
      <c r="CK37" s="2">
        <v>19</v>
      </c>
    </row>
    <row r="38" spans="1:89" x14ac:dyDescent="0.35">
      <c r="A38" s="4">
        <v>8</v>
      </c>
      <c r="B38" s="4"/>
      <c r="C38" s="4" t="s">
        <v>6503</v>
      </c>
      <c r="D38" s="4"/>
      <c r="E38" s="4"/>
      <c r="F38" s="4"/>
      <c r="G38" s="4"/>
      <c r="H38" s="4"/>
      <c r="J38" s="4">
        <v>8</v>
      </c>
      <c r="K38" s="4"/>
      <c r="L38" s="4"/>
      <c r="M38" s="4"/>
      <c r="N38" s="4"/>
      <c r="O38" s="4"/>
      <c r="P38" s="4"/>
      <c r="Q38" s="4"/>
      <c r="S38" s="4">
        <v>8</v>
      </c>
      <c r="T38" s="4"/>
      <c r="U38" s="4"/>
      <c r="V38" s="4"/>
      <c r="W38" s="4"/>
      <c r="X38" s="4"/>
      <c r="Y38" s="4"/>
      <c r="Z38" s="4"/>
      <c r="AB38" s="4">
        <v>8</v>
      </c>
      <c r="AC38" s="4"/>
      <c r="AD38" s="4"/>
      <c r="AE38" s="4"/>
      <c r="AF38" s="4"/>
      <c r="AG38" s="4"/>
      <c r="AH38" s="4"/>
      <c r="AI38" s="4"/>
      <c r="AK38" s="4">
        <v>8</v>
      </c>
      <c r="AL38" s="4"/>
      <c r="AM38" s="4"/>
      <c r="AN38" s="4"/>
      <c r="AO38" s="4"/>
      <c r="AP38" s="4"/>
      <c r="AQ38" s="4"/>
      <c r="AR38" s="4"/>
      <c r="AT38" s="4">
        <v>8</v>
      </c>
      <c r="AU38" s="4"/>
      <c r="AV38" s="4"/>
      <c r="AW38" s="4"/>
      <c r="AX38" s="4"/>
      <c r="AY38" s="4"/>
      <c r="AZ38" s="4"/>
      <c r="BA38" s="4"/>
      <c r="BC38" s="4">
        <v>8</v>
      </c>
      <c r="BD38" s="4"/>
      <c r="BE38" s="4"/>
      <c r="BF38" s="4"/>
      <c r="BG38" s="4"/>
      <c r="BH38" s="4"/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/>
      <c r="BW38" s="4"/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 t="s">
        <v>6504</v>
      </c>
      <c r="CI38" s="4" t="s">
        <v>6505</v>
      </c>
      <c r="CJ38" s="4"/>
      <c r="CK38" s="4"/>
    </row>
    <row r="39" spans="1:89" x14ac:dyDescent="0.35">
      <c r="A39" s="5"/>
      <c r="B39" s="5"/>
      <c r="C39" s="5"/>
      <c r="D39" s="5" t="s">
        <v>5093</v>
      </c>
      <c r="E39" s="5"/>
      <c r="F39" s="5"/>
      <c r="G39" s="5"/>
      <c r="H39" s="5"/>
      <c r="J39" s="5"/>
      <c r="K39" s="5"/>
      <c r="L39" s="5"/>
      <c r="M39" s="5"/>
      <c r="N39" s="5"/>
      <c r="O39" s="5"/>
      <c r="P39" s="5"/>
      <c r="Q39" s="5"/>
      <c r="S39" s="5"/>
      <c r="T39" s="5"/>
      <c r="U39" s="5" t="s">
        <v>6506</v>
      </c>
      <c r="V39" s="5"/>
      <c r="W39" s="5"/>
      <c r="X39" s="5"/>
      <c r="Y39" s="5"/>
      <c r="Z39" s="5"/>
      <c r="AB39" s="5"/>
      <c r="AC39" s="5"/>
      <c r="AD39" s="5"/>
      <c r="AE39" s="5"/>
      <c r="AF39" s="5"/>
      <c r="AG39" s="5"/>
      <c r="AH39" s="5"/>
      <c r="AI39" s="5"/>
      <c r="AK39" s="5"/>
      <c r="AL39" s="5"/>
      <c r="AM39" s="5"/>
      <c r="AN39" s="5"/>
      <c r="AO39" s="5"/>
      <c r="AP39" s="5"/>
      <c r="AQ39" s="5"/>
      <c r="AR39" s="5"/>
      <c r="AT39" s="5"/>
      <c r="AU39" s="5"/>
      <c r="AV39" s="5"/>
      <c r="AW39" s="5"/>
      <c r="AX39" s="5" t="s">
        <v>6507</v>
      </c>
      <c r="AY39" s="5"/>
      <c r="AZ39" s="5"/>
      <c r="BA39" s="5"/>
      <c r="BC39" s="5"/>
      <c r="BD39" s="5"/>
      <c r="BE39" s="5"/>
      <c r="BF39" s="5"/>
      <c r="BG39" s="5"/>
      <c r="BH39" s="5"/>
      <c r="BI39" s="5"/>
      <c r="BJ39" s="5"/>
      <c r="BL39" s="5"/>
      <c r="BM39" s="5"/>
      <c r="BN39" s="5" t="s">
        <v>6508</v>
      </c>
      <c r="BO39" s="5" t="s">
        <v>6508</v>
      </c>
      <c r="BP39" s="5"/>
      <c r="BQ39" s="5"/>
      <c r="BR39" s="5"/>
      <c r="BS39" s="5"/>
      <c r="BU39" s="5"/>
      <c r="BV39" s="5" t="s">
        <v>6509</v>
      </c>
      <c r="BW39" s="5" t="s">
        <v>6509</v>
      </c>
      <c r="BX39" s="5"/>
      <c r="BY39" s="5"/>
      <c r="BZ39" s="5" t="s">
        <v>6510</v>
      </c>
      <c r="CA39" s="5"/>
      <c r="CB39" s="5"/>
      <c r="CD39" s="5"/>
      <c r="CE39" s="5"/>
      <c r="CF39" s="5"/>
      <c r="CG39" s="5"/>
      <c r="CH39" s="5" t="s">
        <v>6505</v>
      </c>
      <c r="CI39" s="5" t="s">
        <v>6511</v>
      </c>
      <c r="CJ39" s="5"/>
      <c r="CK39" s="5"/>
    </row>
    <row r="40" spans="1:89" x14ac:dyDescent="0.35">
      <c r="A40" s="4">
        <v>10</v>
      </c>
      <c r="B40" s="4"/>
      <c r="C40" s="4"/>
      <c r="D40" s="4" t="s">
        <v>6512</v>
      </c>
      <c r="E40" s="4" t="s">
        <v>6513</v>
      </c>
      <c r="F40" s="4" t="s">
        <v>6514</v>
      </c>
      <c r="G40" s="4"/>
      <c r="H40" s="4" t="s">
        <v>6515</v>
      </c>
      <c r="J40" s="4">
        <v>10</v>
      </c>
      <c r="K40" s="4"/>
      <c r="L40" s="4"/>
      <c r="M40" s="4"/>
      <c r="N40" s="4"/>
      <c r="O40" s="4"/>
      <c r="P40" s="4"/>
      <c r="Q40" s="4"/>
      <c r="S40" s="4">
        <v>10</v>
      </c>
      <c r="T40" s="4" t="s">
        <v>6516</v>
      </c>
      <c r="U40" s="4" t="s">
        <v>6517</v>
      </c>
      <c r="V40" s="4"/>
      <c r="W40" s="4"/>
      <c r="X40" s="4" t="s">
        <v>2936</v>
      </c>
      <c r="Y40" s="4" t="s">
        <v>2936</v>
      </c>
      <c r="Z40" s="4"/>
      <c r="AB40" s="4">
        <v>10</v>
      </c>
      <c r="AC40" s="4"/>
      <c r="AD40" s="4"/>
      <c r="AE40" s="4"/>
      <c r="AF40" s="4"/>
      <c r="AG40" s="4"/>
      <c r="AH40" s="4"/>
      <c r="AI40" s="4"/>
      <c r="AK40" s="4">
        <v>10</v>
      </c>
      <c r="AL40" s="4"/>
      <c r="AM40" s="4"/>
      <c r="AN40" s="4"/>
      <c r="AO40" s="4" t="s">
        <v>6518</v>
      </c>
      <c r="AP40" s="4" t="s">
        <v>6519</v>
      </c>
      <c r="AQ40" s="4"/>
      <c r="AR40" s="4"/>
      <c r="AT40" s="4">
        <v>10</v>
      </c>
      <c r="AU40" s="4"/>
      <c r="AV40" s="4" t="s">
        <v>6520</v>
      </c>
      <c r="AW40" s="4"/>
      <c r="AX40" s="4"/>
      <c r="AY40" s="4" t="s">
        <v>6521</v>
      </c>
      <c r="AZ40" s="4" t="s">
        <v>6522</v>
      </c>
      <c r="BA40" s="4" t="s">
        <v>6523</v>
      </c>
      <c r="BC40" s="4">
        <v>10</v>
      </c>
      <c r="BD40" s="4" t="s">
        <v>6524</v>
      </c>
      <c r="BE40" s="4"/>
      <c r="BF40" s="4"/>
      <c r="BG40" s="4"/>
      <c r="BH40" s="4"/>
      <c r="BI40" s="4"/>
      <c r="BJ40" s="4"/>
      <c r="BL40" s="4">
        <v>10</v>
      </c>
      <c r="BM40" s="4"/>
      <c r="BN40" s="22" t="s">
        <v>6525</v>
      </c>
      <c r="BO40" s="22" t="s">
        <v>6525</v>
      </c>
      <c r="BP40" s="4"/>
      <c r="BQ40" s="4"/>
      <c r="BR40" s="4"/>
      <c r="BS40" s="4"/>
      <c r="BU40" s="4">
        <v>10</v>
      </c>
      <c r="BV40" s="4" t="s">
        <v>6526</v>
      </c>
      <c r="BW40" s="4" t="s">
        <v>6526</v>
      </c>
      <c r="BX40" s="4"/>
      <c r="BY40" s="4"/>
      <c r="BZ40" s="4"/>
      <c r="CA40" s="4"/>
      <c r="CB40" s="4"/>
      <c r="CD40" s="4">
        <v>10</v>
      </c>
      <c r="CE40" s="4" t="s">
        <v>6527</v>
      </c>
      <c r="CF40" s="4"/>
      <c r="CG40" s="4"/>
      <c r="CH40" s="4" t="s">
        <v>6528</v>
      </c>
      <c r="CI40" s="4" t="s">
        <v>2572</v>
      </c>
      <c r="CJ40" s="4"/>
      <c r="CK40" s="4"/>
    </row>
    <row r="41" spans="1:89" x14ac:dyDescent="0.35">
      <c r="A41" s="7"/>
      <c r="B41" s="7"/>
      <c r="C41" s="7"/>
      <c r="D41" s="7"/>
      <c r="E41" s="7" t="s">
        <v>102</v>
      </c>
      <c r="F41" s="7" t="s">
        <v>6529</v>
      </c>
      <c r="G41" s="7"/>
      <c r="H41" s="7" t="s">
        <v>4785</v>
      </c>
      <c r="J41" s="7"/>
      <c r="K41" s="7"/>
      <c r="L41" s="7"/>
      <c r="M41" s="7"/>
      <c r="N41" s="7"/>
      <c r="O41" s="7"/>
      <c r="P41" s="7"/>
      <c r="Q41" s="7"/>
      <c r="S41" s="7"/>
      <c r="T41" s="7" t="s">
        <v>5902</v>
      </c>
      <c r="U41" s="7"/>
      <c r="V41" s="7"/>
      <c r="W41" s="7" t="s">
        <v>6530</v>
      </c>
      <c r="X41" s="7"/>
      <c r="Y41" s="7"/>
      <c r="Z41" s="7"/>
      <c r="AB41" s="7"/>
      <c r="AC41" s="7"/>
      <c r="AD41" s="7"/>
      <c r="AE41" s="7"/>
      <c r="AF41" s="7"/>
      <c r="AG41" s="7"/>
      <c r="AH41" s="7"/>
      <c r="AI41" s="7"/>
      <c r="AK41" s="7"/>
      <c r="AL41" s="7"/>
      <c r="AM41" s="7"/>
      <c r="AN41" s="7"/>
      <c r="AO41" s="7" t="s">
        <v>5634</v>
      </c>
      <c r="AP41" s="7" t="s">
        <v>6531</v>
      </c>
      <c r="AQ41" s="7"/>
      <c r="AR41" s="7"/>
      <c r="AT41" s="7"/>
      <c r="AU41" s="7"/>
      <c r="AV41" s="7" t="s">
        <v>6532</v>
      </c>
      <c r="AW41" s="7" t="s">
        <v>6533</v>
      </c>
      <c r="AX41" s="7"/>
      <c r="AY41" s="7" t="s">
        <v>6534</v>
      </c>
      <c r="AZ41" s="7"/>
      <c r="BA41" s="7" t="s">
        <v>6535</v>
      </c>
      <c r="BC41" s="7"/>
      <c r="BD41" s="7" t="s">
        <v>6536</v>
      </c>
      <c r="BE41" s="7"/>
      <c r="BF41" s="7"/>
      <c r="BG41" s="7"/>
      <c r="BH41" s="7"/>
      <c r="BI41" s="7"/>
      <c r="BJ41" s="7"/>
      <c r="BL41" s="7"/>
      <c r="BM41" s="7"/>
      <c r="BN41" s="23" t="s">
        <v>6537</v>
      </c>
      <c r="BO41" s="23" t="s">
        <v>6537</v>
      </c>
      <c r="BP41" s="7"/>
      <c r="BQ41" s="7"/>
      <c r="BR41" s="7" t="s">
        <v>6538</v>
      </c>
      <c r="BS41" s="7" t="s">
        <v>6539</v>
      </c>
      <c r="BU41" s="7"/>
      <c r="BV41" s="7" t="s">
        <v>1089</v>
      </c>
      <c r="BW41" s="7" t="s">
        <v>1089</v>
      </c>
      <c r="BX41" s="7"/>
      <c r="BY41" s="7"/>
      <c r="BZ41" s="7" t="s">
        <v>6540</v>
      </c>
      <c r="CA41" s="7" t="s">
        <v>6541</v>
      </c>
      <c r="CB41" s="7"/>
      <c r="CD41" s="7"/>
      <c r="CE41" s="7" t="s">
        <v>6542</v>
      </c>
      <c r="CF41" s="7"/>
      <c r="CG41" s="7"/>
      <c r="CH41" s="7" t="s">
        <v>6543</v>
      </c>
      <c r="CI41" s="7"/>
      <c r="CJ41" s="7"/>
      <c r="CK41" s="7"/>
    </row>
    <row r="42" spans="1:89" x14ac:dyDescent="0.35">
      <c r="A42" s="5">
        <v>12</v>
      </c>
      <c r="B42" s="5"/>
      <c r="C42" s="5" t="s">
        <v>6544</v>
      </c>
      <c r="D42" s="5"/>
      <c r="E42" s="5" t="s">
        <v>6391</v>
      </c>
      <c r="F42" s="5" t="s">
        <v>6545</v>
      </c>
      <c r="G42" s="5"/>
      <c r="H42" s="5" t="s">
        <v>6294</v>
      </c>
      <c r="J42" s="5">
        <v>12</v>
      </c>
      <c r="K42" s="5"/>
      <c r="L42" s="5" t="s">
        <v>6294</v>
      </c>
      <c r="M42" s="5"/>
      <c r="N42" s="5"/>
      <c r="O42" s="5"/>
      <c r="P42" s="5"/>
      <c r="Q42" s="5"/>
      <c r="S42" s="5">
        <v>12</v>
      </c>
      <c r="T42" s="5" t="s">
        <v>6001</v>
      </c>
      <c r="U42" s="5" t="s">
        <v>6294</v>
      </c>
      <c r="V42" s="5"/>
      <c r="W42" s="5" t="s">
        <v>2248</v>
      </c>
      <c r="X42" s="5"/>
      <c r="Y42" s="5" t="s">
        <v>6546</v>
      </c>
      <c r="Z42" s="5"/>
      <c r="AB42" s="5">
        <v>12</v>
      </c>
      <c r="AC42" s="5"/>
      <c r="AD42" s="5" t="s">
        <v>6294</v>
      </c>
      <c r="AE42" s="5"/>
      <c r="AF42" s="5"/>
      <c r="AG42" s="5"/>
      <c r="AH42" s="5" t="s">
        <v>5566</v>
      </c>
      <c r="AI42" s="5"/>
      <c r="AK42" s="5">
        <v>12</v>
      </c>
      <c r="AL42" s="5"/>
      <c r="AM42" s="5" t="s">
        <v>5419</v>
      </c>
      <c r="AN42" s="5" t="s">
        <v>5419</v>
      </c>
      <c r="AO42" s="5"/>
      <c r="AP42" s="5" t="s">
        <v>1462</v>
      </c>
      <c r="AQ42" s="5"/>
      <c r="AR42" s="5"/>
      <c r="AT42" s="5">
        <v>12</v>
      </c>
      <c r="AU42" s="5" t="s">
        <v>6547</v>
      </c>
      <c r="AV42" s="5"/>
      <c r="AW42" s="5" t="s">
        <v>425</v>
      </c>
      <c r="AX42" s="5"/>
      <c r="AY42" s="5" t="s">
        <v>4390</v>
      </c>
      <c r="AZ42" s="5" t="s">
        <v>4390</v>
      </c>
      <c r="BA42" s="5" t="s">
        <v>4390</v>
      </c>
      <c r="BC42" s="5">
        <v>12</v>
      </c>
      <c r="BD42" s="5" t="s">
        <v>6548</v>
      </c>
      <c r="BE42" s="5" t="s">
        <v>5564</v>
      </c>
      <c r="BF42" s="5"/>
      <c r="BG42" s="5"/>
      <c r="BH42" s="5"/>
      <c r="BI42" s="5" t="s">
        <v>6549</v>
      </c>
      <c r="BJ42" s="5" t="s">
        <v>6549</v>
      </c>
      <c r="BL42" s="5">
        <v>12</v>
      </c>
      <c r="BM42" s="5"/>
      <c r="BN42" s="5" t="s">
        <v>5564</v>
      </c>
      <c r="BO42" s="5" t="s">
        <v>1825</v>
      </c>
      <c r="BP42" s="5"/>
      <c r="BQ42" s="5"/>
      <c r="BR42" s="5" t="s">
        <v>6550</v>
      </c>
      <c r="BS42" s="5" t="s">
        <v>6551</v>
      </c>
      <c r="BU42" s="5">
        <v>12</v>
      </c>
      <c r="BV42" s="5" t="s">
        <v>4390</v>
      </c>
      <c r="BW42" s="5" t="s">
        <v>4390</v>
      </c>
      <c r="BX42" s="5"/>
      <c r="BY42" s="5"/>
      <c r="BZ42" s="5"/>
      <c r="CA42" s="5" t="s">
        <v>6550</v>
      </c>
      <c r="CB42" s="5"/>
      <c r="CD42" s="5">
        <v>12</v>
      </c>
      <c r="CE42" s="5" t="s">
        <v>6552</v>
      </c>
      <c r="CF42" s="5" t="s">
        <v>5416</v>
      </c>
      <c r="CG42" s="5"/>
      <c r="CH42" s="5" t="s">
        <v>5419</v>
      </c>
      <c r="CI42" s="5"/>
      <c r="CJ42" s="5"/>
      <c r="CK42" s="5"/>
    </row>
    <row r="43" spans="1:89" x14ac:dyDescent="0.35">
      <c r="A43" s="5"/>
      <c r="B43" s="5"/>
      <c r="C43" s="5"/>
      <c r="D43" s="5" t="s">
        <v>6503</v>
      </c>
      <c r="E43" s="5" t="s">
        <v>4390</v>
      </c>
      <c r="F43" s="5" t="s">
        <v>6373</v>
      </c>
      <c r="G43" s="5"/>
      <c r="H43" s="5" t="s">
        <v>4390</v>
      </c>
      <c r="J43" s="5"/>
      <c r="K43" s="5"/>
      <c r="L43" s="5" t="s">
        <v>5826</v>
      </c>
      <c r="M43" s="5"/>
      <c r="N43" s="5"/>
      <c r="O43" s="5"/>
      <c r="P43" s="5"/>
      <c r="Q43" s="5"/>
      <c r="S43" s="5"/>
      <c r="T43" s="5"/>
      <c r="U43" s="5" t="s">
        <v>5826</v>
      </c>
      <c r="V43" s="5"/>
      <c r="W43" s="5"/>
      <c r="X43" s="5"/>
      <c r="Y43" s="5"/>
      <c r="Z43" s="5"/>
      <c r="AB43" s="5"/>
      <c r="AC43" s="5"/>
      <c r="AD43" s="5" t="s">
        <v>5826</v>
      </c>
      <c r="AE43" s="5"/>
      <c r="AF43" s="5"/>
      <c r="AG43" s="5"/>
      <c r="AH43" s="5" t="s">
        <v>6553</v>
      </c>
      <c r="AI43" s="5"/>
      <c r="AK43" s="5"/>
      <c r="AL43" s="5"/>
      <c r="AM43" s="5" t="s">
        <v>6554</v>
      </c>
      <c r="AN43" s="5" t="s">
        <v>1973</v>
      </c>
      <c r="AO43" s="5"/>
      <c r="AP43" s="5" t="s">
        <v>6555</v>
      </c>
      <c r="AQ43" s="5"/>
      <c r="AR43" s="5"/>
      <c r="AT43" s="5"/>
      <c r="AU43" s="5" t="s">
        <v>6556</v>
      </c>
      <c r="AV43" s="5" t="s">
        <v>4390</v>
      </c>
      <c r="AW43" s="5"/>
      <c r="AX43" s="5"/>
      <c r="AY43" s="5" t="s">
        <v>6557</v>
      </c>
      <c r="AZ43" s="5" t="s">
        <v>5069</v>
      </c>
      <c r="BA43" s="5" t="s">
        <v>6558</v>
      </c>
      <c r="BC43" s="5"/>
      <c r="BD43" s="5" t="s">
        <v>5902</v>
      </c>
      <c r="BE43" s="5" t="s">
        <v>6559</v>
      </c>
      <c r="BF43" s="5"/>
      <c r="BG43" s="5"/>
      <c r="BH43" s="5"/>
      <c r="BI43" s="5" t="s">
        <v>6560</v>
      </c>
      <c r="BJ43" s="5" t="s">
        <v>6561</v>
      </c>
      <c r="BL43" s="5"/>
      <c r="BM43" s="5"/>
      <c r="BN43" s="5" t="s">
        <v>5581</v>
      </c>
      <c r="BO43" s="5"/>
      <c r="BP43" s="5"/>
      <c r="BQ43" s="5"/>
      <c r="BR43" s="5"/>
      <c r="BS43" s="5" t="s">
        <v>6562</v>
      </c>
      <c r="BU43" s="5"/>
      <c r="BV43" s="5" t="s">
        <v>6563</v>
      </c>
      <c r="BW43" s="5" t="s">
        <v>6563</v>
      </c>
      <c r="BX43" s="5"/>
      <c r="BY43" s="5"/>
      <c r="BZ43" s="5"/>
      <c r="CA43" s="5"/>
      <c r="CB43" s="5"/>
      <c r="CD43" s="5"/>
      <c r="CE43" s="5" t="s">
        <v>4536</v>
      </c>
      <c r="CF43" s="5" t="s">
        <v>6564</v>
      </c>
      <c r="CG43" s="5"/>
      <c r="CH43" s="5" t="s">
        <v>2217</v>
      </c>
      <c r="CI43" s="5"/>
      <c r="CJ43" s="5"/>
      <c r="CK43" s="5"/>
    </row>
    <row r="44" spans="1:89" x14ac:dyDescent="0.35">
      <c r="A44" s="4">
        <v>14</v>
      </c>
      <c r="B44" s="4"/>
      <c r="C44" s="4"/>
      <c r="D44" s="4"/>
      <c r="E44" s="4" t="s">
        <v>6565</v>
      </c>
      <c r="F44" s="4"/>
      <c r="G44" s="4"/>
      <c r="H44" s="4" t="s">
        <v>3719</v>
      </c>
      <c r="J44" s="4">
        <v>14</v>
      </c>
      <c r="K44" s="4"/>
      <c r="L44" s="4"/>
      <c r="M44" s="4"/>
      <c r="N44" s="4"/>
      <c r="O44" s="4"/>
      <c r="P44" s="4" t="s">
        <v>6304</v>
      </c>
      <c r="Q44" s="4"/>
      <c r="S44" s="4">
        <v>14</v>
      </c>
      <c r="T44" s="4"/>
      <c r="U44" s="4" t="s">
        <v>6304</v>
      </c>
      <c r="V44" s="4"/>
      <c r="W44" s="4"/>
      <c r="X44" s="4"/>
      <c r="Y44" s="4" t="s">
        <v>6566</v>
      </c>
      <c r="Z44" s="4"/>
      <c r="AB44" s="4">
        <v>14</v>
      </c>
      <c r="AC44" s="4"/>
      <c r="AD44" s="4"/>
      <c r="AE44" s="4"/>
      <c r="AF44" s="4"/>
      <c r="AG44" s="4"/>
      <c r="AH44" s="4" t="s">
        <v>4381</v>
      </c>
      <c r="AI44" s="4"/>
      <c r="AK44" s="4">
        <v>14</v>
      </c>
      <c r="AL44" s="4"/>
      <c r="AM44" s="4" t="s">
        <v>6567</v>
      </c>
      <c r="AN44" s="4"/>
      <c r="AO44" s="4"/>
      <c r="AP44" s="4"/>
      <c r="AQ44" s="4"/>
      <c r="AR44" s="4"/>
      <c r="AT44" s="4">
        <v>14</v>
      </c>
      <c r="AU44" s="4" t="s">
        <v>6568</v>
      </c>
      <c r="AV44" s="4" t="s">
        <v>6569</v>
      </c>
      <c r="AW44" s="4"/>
      <c r="AX44" s="4" t="s">
        <v>6507</v>
      </c>
      <c r="AY44" s="4" t="s">
        <v>6570</v>
      </c>
      <c r="AZ44" s="4" t="s">
        <v>6522</v>
      </c>
      <c r="BA44" s="4" t="s">
        <v>6571</v>
      </c>
      <c r="BC44" s="4">
        <v>14</v>
      </c>
      <c r="BD44" s="4" t="s">
        <v>652</v>
      </c>
      <c r="BE44" s="4"/>
      <c r="BF44" s="4"/>
      <c r="BG44" s="4"/>
      <c r="BH44" s="4"/>
      <c r="BI44" s="4" t="s">
        <v>6408</v>
      </c>
      <c r="BJ44" s="4" t="s">
        <v>5584</v>
      </c>
      <c r="BL44" s="4">
        <v>14</v>
      </c>
      <c r="BM44" s="4"/>
      <c r="BN44" s="4"/>
      <c r="BO44" s="4" t="s">
        <v>6572</v>
      </c>
      <c r="BP44" s="4" t="s">
        <v>508</v>
      </c>
      <c r="BQ44" s="4"/>
      <c r="BR44" s="4"/>
      <c r="BS44" s="4"/>
      <c r="BU44" s="4">
        <v>14</v>
      </c>
      <c r="BV44" s="4"/>
      <c r="BW44" s="4"/>
      <c r="BX44" s="4"/>
      <c r="BY44" s="4" t="s">
        <v>6573</v>
      </c>
      <c r="BZ44" s="4"/>
      <c r="CA44" s="4"/>
      <c r="CB44" s="4" t="s">
        <v>6574</v>
      </c>
      <c r="CD44" s="4">
        <v>14</v>
      </c>
      <c r="CE44" s="4" t="s">
        <v>6011</v>
      </c>
      <c r="CF44" s="4" t="s">
        <v>6575</v>
      </c>
      <c r="CG44" s="4"/>
      <c r="CH44" s="4"/>
      <c r="CI44" s="4"/>
      <c r="CJ44" s="4"/>
      <c r="CK44" s="4"/>
    </row>
    <row r="45" spans="1:89" x14ac:dyDescent="0.35">
      <c r="A45" s="7"/>
      <c r="B45" s="7"/>
      <c r="C45" s="7"/>
      <c r="D45" s="7"/>
      <c r="E45" s="7" t="s">
        <v>6576</v>
      </c>
      <c r="F45" s="7"/>
      <c r="G45" s="7"/>
      <c r="H45" s="7" t="s">
        <v>6577</v>
      </c>
      <c r="J45" s="7"/>
      <c r="K45" s="7"/>
      <c r="L45" s="7"/>
      <c r="M45" s="7"/>
      <c r="N45" s="7"/>
      <c r="O45" s="7"/>
      <c r="P45" s="7" t="s">
        <v>6578</v>
      </c>
      <c r="Q45" s="7"/>
      <c r="S45" s="7"/>
      <c r="T45" s="7"/>
      <c r="U45" s="7" t="s">
        <v>6579</v>
      </c>
      <c r="V45" s="7"/>
      <c r="W45" s="7"/>
      <c r="X45" s="7"/>
      <c r="Y45" s="7"/>
      <c r="Z45" s="7" t="s">
        <v>130</v>
      </c>
      <c r="AB45" s="7"/>
      <c r="AC45" s="7" t="s">
        <v>6580</v>
      </c>
      <c r="AD45" s="7"/>
      <c r="AE45" s="7"/>
      <c r="AF45" s="7"/>
      <c r="AG45" s="7"/>
      <c r="AH45" s="7"/>
      <c r="AI45" s="7"/>
      <c r="AK45" s="7"/>
      <c r="AL45" s="7" t="s">
        <v>6581</v>
      </c>
      <c r="AM45" s="7"/>
      <c r="AN45" s="7"/>
      <c r="AO45" s="7"/>
      <c r="AP45" s="7" t="s">
        <v>6582</v>
      </c>
      <c r="AQ45" s="7"/>
      <c r="AR45" s="7"/>
      <c r="AT45" s="7"/>
      <c r="AU45" s="7" t="s">
        <v>6507</v>
      </c>
      <c r="AV45" s="7"/>
      <c r="AW45" s="7"/>
      <c r="AX45" s="7" t="s">
        <v>6522</v>
      </c>
      <c r="AY45" s="7" t="s">
        <v>6583</v>
      </c>
      <c r="AZ45" s="7"/>
      <c r="BA45" s="7"/>
      <c r="BC45" s="7"/>
      <c r="BD45" s="7"/>
      <c r="BE45" s="7"/>
      <c r="BF45" s="7"/>
      <c r="BG45" s="7"/>
      <c r="BH45" s="7"/>
      <c r="BI45" s="7" t="s">
        <v>6584</v>
      </c>
      <c r="BJ45" s="7" t="s">
        <v>4197</v>
      </c>
      <c r="BL45" s="7"/>
      <c r="BM45" s="7"/>
      <c r="BN45" s="7"/>
      <c r="BO45" s="7"/>
      <c r="BP45" s="7" t="s">
        <v>6585</v>
      </c>
      <c r="BQ45" s="7"/>
      <c r="BR45" s="7" t="s">
        <v>38</v>
      </c>
      <c r="BS45" s="7"/>
      <c r="BU45" s="7"/>
      <c r="BV45" s="7" t="s">
        <v>6586</v>
      </c>
      <c r="BW45" s="7"/>
      <c r="BX45" s="7"/>
      <c r="BY45" s="7" t="s">
        <v>1923</v>
      </c>
      <c r="BZ45" s="7"/>
      <c r="CA45" s="7"/>
      <c r="CB45" s="7" t="s">
        <v>6587</v>
      </c>
      <c r="CD45" s="7"/>
      <c r="CE45" s="7"/>
      <c r="CF45" s="7" t="s">
        <v>892</v>
      </c>
      <c r="CG45" s="7"/>
      <c r="CH45" s="7" t="s">
        <v>4122</v>
      </c>
      <c r="CI45" s="7"/>
      <c r="CJ45" s="7"/>
      <c r="CK45" s="7"/>
    </row>
    <row r="46" spans="1:89" x14ac:dyDescent="0.35">
      <c r="A46" s="5">
        <v>16</v>
      </c>
      <c r="B46" s="5"/>
      <c r="C46" s="5" t="s">
        <v>5093</v>
      </c>
      <c r="D46" s="5"/>
      <c r="E46" s="5"/>
      <c r="F46" s="5"/>
      <c r="G46" s="5"/>
      <c r="H46" s="5" t="s">
        <v>6588</v>
      </c>
      <c r="J46" s="5">
        <v>16</v>
      </c>
      <c r="K46" s="5"/>
      <c r="L46" s="5"/>
      <c r="M46" s="5"/>
      <c r="N46" s="5"/>
      <c r="O46" s="5" t="s">
        <v>508</v>
      </c>
      <c r="P46" s="5" t="s">
        <v>508</v>
      </c>
      <c r="Q46" s="5" t="s">
        <v>3797</v>
      </c>
      <c r="S46" s="5">
        <v>16</v>
      </c>
      <c r="T46" s="5"/>
      <c r="U46" s="5"/>
      <c r="V46" s="5"/>
      <c r="W46" s="5" t="s">
        <v>6589</v>
      </c>
      <c r="X46" s="5"/>
      <c r="Y46" s="5"/>
      <c r="Z46" s="5"/>
      <c r="AB46" s="5">
        <v>16</v>
      </c>
      <c r="AC46" s="5"/>
      <c r="AD46" s="5"/>
      <c r="AE46" s="5"/>
      <c r="AF46" s="5"/>
      <c r="AG46" s="5"/>
      <c r="AH46" s="5"/>
      <c r="AI46" s="5" t="s">
        <v>6590</v>
      </c>
      <c r="AK46" s="5">
        <v>16</v>
      </c>
      <c r="AL46" s="5" t="s">
        <v>6591</v>
      </c>
      <c r="AM46" s="5"/>
      <c r="AN46" s="5"/>
      <c r="AO46" s="5"/>
      <c r="AP46" s="5" t="s">
        <v>6592</v>
      </c>
      <c r="AQ46" s="5" t="s">
        <v>6593</v>
      </c>
      <c r="AR46" s="5"/>
      <c r="AT46" s="5">
        <v>16</v>
      </c>
      <c r="AU46" s="5"/>
      <c r="AV46" s="5"/>
      <c r="AW46" s="5"/>
      <c r="AX46" s="5"/>
      <c r="AY46" s="5"/>
      <c r="AZ46" s="5" t="s">
        <v>6594</v>
      </c>
      <c r="BA46" s="5"/>
      <c r="BC46" s="5">
        <v>16</v>
      </c>
      <c r="BD46" s="5"/>
      <c r="BE46" s="5"/>
      <c r="BF46" s="5"/>
      <c r="BG46" s="5"/>
      <c r="BH46" s="5"/>
      <c r="BI46" s="5" t="s">
        <v>6595</v>
      </c>
      <c r="BJ46" s="5" t="s">
        <v>6596</v>
      </c>
      <c r="BL46" s="5">
        <v>16</v>
      </c>
      <c r="BM46" s="5"/>
      <c r="BN46" s="5"/>
      <c r="BO46" s="5" t="s">
        <v>6597</v>
      </c>
      <c r="BP46" s="5" t="s">
        <v>4027</v>
      </c>
      <c r="BQ46" s="5"/>
      <c r="BR46" s="5" t="s">
        <v>6598</v>
      </c>
      <c r="BS46" s="5"/>
      <c r="BU46" s="5">
        <v>16</v>
      </c>
      <c r="BV46" s="5" t="s">
        <v>6599</v>
      </c>
      <c r="BW46" s="5"/>
      <c r="BX46" s="5"/>
      <c r="BY46" s="5" t="s">
        <v>6600</v>
      </c>
      <c r="BZ46" s="5"/>
      <c r="CA46" s="5"/>
      <c r="CB46" s="5" t="s">
        <v>6601</v>
      </c>
      <c r="CD46" s="5">
        <v>16</v>
      </c>
      <c r="CE46" s="5"/>
      <c r="CF46" s="5"/>
      <c r="CG46" s="5"/>
      <c r="CH46" s="5"/>
      <c r="CI46" s="5"/>
      <c r="CJ46" s="5"/>
      <c r="CK46" s="5"/>
    </row>
    <row r="47" spans="1:89" x14ac:dyDescent="0.3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M47" s="5"/>
      <c r="N47" s="5" t="s">
        <v>6602</v>
      </c>
      <c r="O47" s="5" t="s">
        <v>6603</v>
      </c>
      <c r="P47" s="5" t="s">
        <v>6603</v>
      </c>
      <c r="Q47" s="5" t="s">
        <v>6604</v>
      </c>
      <c r="S47" s="5"/>
      <c r="T47" s="5"/>
      <c r="U47" s="5"/>
      <c r="V47" s="5"/>
      <c r="W47" s="5" t="s">
        <v>6001</v>
      </c>
      <c r="X47" s="5" t="s">
        <v>6605</v>
      </c>
      <c r="Y47" s="5"/>
      <c r="Z47" s="5"/>
      <c r="AB47" s="5"/>
      <c r="AC47" s="5"/>
      <c r="AD47" s="5"/>
      <c r="AE47" s="5"/>
      <c r="AF47" s="5"/>
      <c r="AG47" s="5"/>
      <c r="AH47" s="5"/>
      <c r="AI47" s="5" t="s">
        <v>6430</v>
      </c>
      <c r="AK47" s="5"/>
      <c r="AL47" s="5" t="s">
        <v>6606</v>
      </c>
      <c r="AM47" s="5"/>
      <c r="AN47" s="5"/>
      <c r="AO47" s="5"/>
      <c r="AP47" s="5" t="s">
        <v>6607</v>
      </c>
      <c r="AQ47" s="5"/>
      <c r="AR47" s="5"/>
      <c r="AT47" s="5"/>
      <c r="AU47" s="5"/>
      <c r="AV47" s="5"/>
      <c r="AW47" s="5" t="s">
        <v>6608</v>
      </c>
      <c r="AX47" s="5"/>
      <c r="AY47" s="5"/>
      <c r="AZ47" s="5"/>
      <c r="BA47" s="5"/>
      <c r="BC47" s="5"/>
      <c r="BD47" s="5"/>
      <c r="BE47" s="5"/>
      <c r="BF47" s="5"/>
      <c r="BG47" s="5"/>
      <c r="BH47" s="5"/>
      <c r="BI47" s="5" t="s">
        <v>6609</v>
      </c>
      <c r="BJ47" s="5" t="s">
        <v>5882</v>
      </c>
      <c r="BL47" s="5"/>
      <c r="BM47" s="5"/>
      <c r="BN47" s="5"/>
      <c r="BO47" s="5" t="s">
        <v>6610</v>
      </c>
      <c r="BP47" s="5" t="s">
        <v>6023</v>
      </c>
      <c r="BQ47" s="5" t="s">
        <v>6611</v>
      </c>
      <c r="BR47" s="5"/>
      <c r="BS47" s="5"/>
      <c r="BU47" s="5"/>
      <c r="BV47" s="5"/>
      <c r="BW47" s="5"/>
      <c r="BX47" s="5"/>
      <c r="BY47" s="5"/>
      <c r="BZ47" s="5"/>
      <c r="CA47" s="5"/>
      <c r="CB47" s="5"/>
      <c r="CD47" s="5"/>
      <c r="CE47" s="5"/>
      <c r="CF47" s="5" t="s">
        <v>6612</v>
      </c>
      <c r="CG47" s="5"/>
      <c r="CH47" s="5" t="s">
        <v>6613</v>
      </c>
      <c r="CI47" s="5"/>
      <c r="CJ47" s="5"/>
      <c r="CK47" s="5"/>
    </row>
    <row r="48" spans="1:89" x14ac:dyDescent="0.35">
      <c r="A48" s="4">
        <v>18</v>
      </c>
      <c r="B48" s="4"/>
      <c r="C48" s="4"/>
      <c r="D48" s="4" t="s">
        <v>6614</v>
      </c>
      <c r="E48" s="4"/>
      <c r="F48" s="4"/>
      <c r="G48" s="4"/>
      <c r="H48" s="4"/>
      <c r="J48" s="4">
        <v>18</v>
      </c>
      <c r="K48" s="4" t="s">
        <v>6335</v>
      </c>
      <c r="L48" s="4"/>
      <c r="M48" s="4"/>
      <c r="N48" s="4" t="s">
        <v>6455</v>
      </c>
      <c r="O48" s="4"/>
      <c r="P48" s="4"/>
      <c r="Q48" s="4" t="s">
        <v>6615</v>
      </c>
      <c r="S48" s="4">
        <v>18</v>
      </c>
      <c r="T48" s="4"/>
      <c r="U48" s="4"/>
      <c r="V48" s="4" t="s">
        <v>6334</v>
      </c>
      <c r="W48" s="4" t="s">
        <v>6616</v>
      </c>
      <c r="X48" s="4" t="s">
        <v>6617</v>
      </c>
      <c r="Y48" s="4" t="s">
        <v>6618</v>
      </c>
      <c r="Z48" s="4"/>
      <c r="AB48" s="4">
        <v>18</v>
      </c>
      <c r="AC48" s="22"/>
      <c r="AD48" s="4"/>
      <c r="AE48" s="4" t="s">
        <v>6334</v>
      </c>
      <c r="AF48" s="4" t="s">
        <v>6619</v>
      </c>
      <c r="AG48" s="4"/>
      <c r="AH48" s="4"/>
      <c r="AI48" s="4"/>
      <c r="AK48" s="4">
        <v>18</v>
      </c>
      <c r="AL48" s="4" t="s">
        <v>6620</v>
      </c>
      <c r="AM48" s="4"/>
      <c r="AN48" s="4"/>
      <c r="AO48" s="4" t="s">
        <v>6621</v>
      </c>
      <c r="AP48" s="4"/>
      <c r="AQ48" s="4"/>
      <c r="AR48" s="4"/>
      <c r="AT48" s="4">
        <v>18</v>
      </c>
      <c r="AU48" s="4"/>
      <c r="AV48" s="4" t="s">
        <v>6622</v>
      </c>
      <c r="AW48" s="4"/>
      <c r="AX48" s="4"/>
      <c r="AY48" s="4"/>
      <c r="AZ48" s="4"/>
      <c r="BA48" s="4"/>
      <c r="BC48" s="4">
        <v>18</v>
      </c>
      <c r="BD48" s="4"/>
      <c r="BE48" s="4"/>
      <c r="BF48" s="4" t="s">
        <v>6623</v>
      </c>
      <c r="BG48" s="4"/>
      <c r="BH48" s="4"/>
      <c r="BI48" s="4"/>
      <c r="BJ48" s="4"/>
      <c r="BL48" s="4">
        <v>18</v>
      </c>
      <c r="BM48" s="4"/>
      <c r="BN48" s="4" t="s">
        <v>6624</v>
      </c>
      <c r="BO48" s="4" t="s">
        <v>5480</v>
      </c>
      <c r="BP48" s="4" t="s">
        <v>694</v>
      </c>
      <c r="BQ48" s="4" t="s">
        <v>6625</v>
      </c>
      <c r="BR48" s="4"/>
      <c r="BS48" s="4"/>
      <c r="BU48" s="4">
        <v>18</v>
      </c>
      <c r="BV48" s="4"/>
      <c r="BW48" s="4"/>
      <c r="BX48" s="4" t="s">
        <v>5480</v>
      </c>
      <c r="BY48" s="4"/>
      <c r="BZ48" s="4"/>
      <c r="CA48" s="4"/>
      <c r="CB48" s="4"/>
      <c r="CD48" s="4">
        <v>18</v>
      </c>
      <c r="CE48" s="4"/>
      <c r="CF48" s="4" t="s">
        <v>6626</v>
      </c>
      <c r="CG48" s="4" t="s">
        <v>5480</v>
      </c>
      <c r="CH48" s="4" t="s">
        <v>6627</v>
      </c>
      <c r="CI48" s="4" t="s">
        <v>6628</v>
      </c>
      <c r="CJ48" s="4"/>
      <c r="CK48" s="4"/>
    </row>
    <row r="49" spans="1:89" x14ac:dyDescent="0.35">
      <c r="A49" s="7"/>
      <c r="B49" s="7"/>
      <c r="C49" s="7" t="s">
        <v>6629</v>
      </c>
      <c r="D49" s="7"/>
      <c r="E49" s="7"/>
      <c r="F49" s="7"/>
      <c r="G49" s="7"/>
      <c r="H49" s="7"/>
      <c r="J49" s="7"/>
      <c r="K49" s="7" t="s">
        <v>6455</v>
      </c>
      <c r="L49" s="7"/>
      <c r="M49" s="7"/>
      <c r="N49" s="7"/>
      <c r="O49" s="7"/>
      <c r="P49" s="7"/>
      <c r="Q49" s="7"/>
      <c r="S49" s="7"/>
      <c r="T49" s="7"/>
      <c r="U49" s="7"/>
      <c r="V49" s="7" t="s">
        <v>6469</v>
      </c>
      <c r="W49" s="7" t="s">
        <v>6001</v>
      </c>
      <c r="X49" s="7" t="s">
        <v>6630</v>
      </c>
      <c r="Y49" s="7" t="s">
        <v>6001</v>
      </c>
      <c r="Z49" s="7"/>
      <c r="AB49" s="7"/>
      <c r="AC49" s="23"/>
      <c r="AD49" s="7"/>
      <c r="AE49" s="7" t="s">
        <v>6469</v>
      </c>
      <c r="AF49" s="7" t="s">
        <v>6631</v>
      </c>
      <c r="AG49" s="7"/>
      <c r="AH49" s="7"/>
      <c r="AI49" s="7"/>
      <c r="AK49" s="7"/>
      <c r="AL49" s="7" t="s">
        <v>4067</v>
      </c>
      <c r="AM49" s="7"/>
      <c r="AN49" s="7" t="s">
        <v>6632</v>
      </c>
      <c r="AO49" s="7" t="s">
        <v>6633</v>
      </c>
      <c r="AP49" s="7"/>
      <c r="AQ49" s="7"/>
      <c r="AR49" s="7"/>
      <c r="AT49" s="7"/>
      <c r="AU49" s="7"/>
      <c r="AV49" s="7" t="s">
        <v>6634</v>
      </c>
      <c r="AW49" s="7"/>
      <c r="AX49" s="7"/>
      <c r="AY49" s="7"/>
      <c r="AZ49" s="7"/>
      <c r="BA49" s="7" t="s">
        <v>1018</v>
      </c>
      <c r="BC49" s="7"/>
      <c r="BD49" s="7"/>
      <c r="BE49" s="7"/>
      <c r="BF49" s="7" t="s">
        <v>6635</v>
      </c>
      <c r="BG49" s="7"/>
      <c r="BH49" s="7" t="s">
        <v>6636</v>
      </c>
      <c r="BI49" s="7" t="s">
        <v>6636</v>
      </c>
      <c r="BJ49" s="7" t="s">
        <v>6637</v>
      </c>
      <c r="BL49" s="7"/>
      <c r="BM49" s="7"/>
      <c r="BN49" s="7"/>
      <c r="BO49" s="7" t="s">
        <v>4196</v>
      </c>
      <c r="BP49" s="7"/>
      <c r="BQ49" s="7"/>
      <c r="BR49" s="7" t="s">
        <v>6636</v>
      </c>
      <c r="BS49" s="7"/>
      <c r="BU49" s="7"/>
      <c r="BV49" s="7"/>
      <c r="BW49" s="7" t="s">
        <v>6638</v>
      </c>
      <c r="BX49" s="7" t="s">
        <v>4196</v>
      </c>
      <c r="BY49" s="7"/>
      <c r="BZ49" s="7" t="s">
        <v>6639</v>
      </c>
      <c r="CA49" s="7"/>
      <c r="CB49" s="7"/>
      <c r="CD49" s="7"/>
      <c r="CE49" s="7"/>
      <c r="CF49" s="7" t="s">
        <v>6640</v>
      </c>
      <c r="CG49" s="7" t="s">
        <v>4196</v>
      </c>
      <c r="CH49" s="7" t="s">
        <v>6641</v>
      </c>
      <c r="CI49" s="7" t="s">
        <v>6642</v>
      </c>
      <c r="CJ49" s="7"/>
      <c r="CK49" s="7"/>
    </row>
    <row r="50" spans="1:89" x14ac:dyDescent="0.35">
      <c r="A50" s="5">
        <v>20</v>
      </c>
      <c r="B50" s="5"/>
      <c r="C50" s="5" t="s">
        <v>4959</v>
      </c>
      <c r="D50" s="5"/>
      <c r="E50" s="5"/>
      <c r="F50" s="5"/>
      <c r="G50" s="5" t="s">
        <v>6643</v>
      </c>
      <c r="H50" s="5"/>
      <c r="J50" s="5">
        <v>20</v>
      </c>
      <c r="K50" s="5"/>
      <c r="L50" s="5"/>
      <c r="M50" s="5"/>
      <c r="N50" s="5"/>
      <c r="O50" s="5"/>
      <c r="P50" s="5"/>
      <c r="Q50" s="5"/>
      <c r="S50" s="5">
        <v>20</v>
      </c>
      <c r="T50" s="5" t="s">
        <v>6644</v>
      </c>
      <c r="U50" s="5"/>
      <c r="V50" s="5"/>
      <c r="W50" s="5"/>
      <c r="X50" s="5" t="s">
        <v>6645</v>
      </c>
      <c r="Y50" s="5"/>
      <c r="Z50" s="5"/>
      <c r="AB50" s="5">
        <v>20</v>
      </c>
      <c r="AC50" s="5" t="s">
        <v>5733</v>
      </c>
      <c r="AD50" s="5"/>
      <c r="AE50" s="5" t="s">
        <v>6646</v>
      </c>
      <c r="AF50" s="5" t="s">
        <v>1831</v>
      </c>
      <c r="AG50" s="5"/>
      <c r="AH50" s="5"/>
      <c r="AI50" s="5"/>
      <c r="AK50" s="5">
        <v>20</v>
      </c>
      <c r="AL50" s="5"/>
      <c r="AM50" s="5" t="s">
        <v>6647</v>
      </c>
      <c r="AN50" s="5" t="s">
        <v>6648</v>
      </c>
      <c r="AO50" s="5" t="s">
        <v>6256</v>
      </c>
      <c r="AP50" s="5"/>
      <c r="AQ50" s="5"/>
      <c r="AR50" s="5"/>
      <c r="AT50" s="5">
        <v>20</v>
      </c>
      <c r="AU50" s="5" t="s">
        <v>6649</v>
      </c>
      <c r="AV50" s="5"/>
      <c r="AW50" s="5"/>
      <c r="AX50" s="5" t="s">
        <v>5734</v>
      </c>
      <c r="AY50" s="5" t="s">
        <v>5734</v>
      </c>
      <c r="AZ50" s="5" t="s">
        <v>1018</v>
      </c>
      <c r="BA50" s="5" t="s">
        <v>6650</v>
      </c>
      <c r="BC50" s="5">
        <v>20</v>
      </c>
      <c r="BD50" s="5"/>
      <c r="BE50" s="5"/>
      <c r="BF50" s="5" t="s">
        <v>6651</v>
      </c>
      <c r="BG50" s="5"/>
      <c r="BH50" s="5" t="s">
        <v>308</v>
      </c>
      <c r="BI50" s="5" t="s">
        <v>6560</v>
      </c>
      <c r="BJ50" s="5" t="s">
        <v>102</v>
      </c>
      <c r="BL50" s="5">
        <v>20</v>
      </c>
      <c r="BM50" s="5"/>
      <c r="BN50" s="5"/>
      <c r="BO50" s="5"/>
      <c r="BP50" s="5"/>
      <c r="BQ50" s="5"/>
      <c r="BR50" s="5" t="s">
        <v>6652</v>
      </c>
      <c r="BS50" s="5"/>
      <c r="BU50" s="5">
        <v>20</v>
      </c>
      <c r="BV50" s="5" t="s">
        <v>1018</v>
      </c>
      <c r="BW50" s="5" t="s">
        <v>6653</v>
      </c>
      <c r="BX50" s="5" t="s">
        <v>5733</v>
      </c>
      <c r="BY50" s="5"/>
      <c r="BZ50" s="5" t="s">
        <v>1923</v>
      </c>
      <c r="CA50" s="5" t="s">
        <v>5734</v>
      </c>
      <c r="CB50" s="5"/>
      <c r="CD50" s="5">
        <v>20</v>
      </c>
      <c r="CE50" s="5"/>
      <c r="CF50" s="5" t="s">
        <v>5734</v>
      </c>
      <c r="CG50" s="5"/>
      <c r="CH50" s="5" t="s">
        <v>6654</v>
      </c>
      <c r="CI50" s="5" t="s">
        <v>5733</v>
      </c>
      <c r="CJ50" s="5"/>
      <c r="CK50" s="5"/>
    </row>
    <row r="51" spans="1:89" x14ac:dyDescent="0.35">
      <c r="A51" s="7"/>
      <c r="B51" s="7"/>
      <c r="C51" s="7" t="s">
        <v>6257</v>
      </c>
      <c r="D51" s="7"/>
      <c r="E51" s="7"/>
      <c r="F51" s="7"/>
      <c r="G51" s="7" t="s">
        <v>6655</v>
      </c>
      <c r="H51" s="7"/>
      <c r="J51" s="7"/>
      <c r="K51" s="7"/>
      <c r="L51" s="7"/>
      <c r="M51" s="7"/>
      <c r="N51" s="7"/>
      <c r="O51" s="7"/>
      <c r="P51" s="7"/>
      <c r="Q51" s="7"/>
      <c r="S51" s="7"/>
      <c r="T51" s="7" t="s">
        <v>6656</v>
      </c>
      <c r="U51" s="7"/>
      <c r="V51" s="7"/>
      <c r="W51" s="7"/>
      <c r="X51" s="7"/>
      <c r="Y51" s="7" t="s">
        <v>6657</v>
      </c>
      <c r="Z51" s="7"/>
      <c r="AB51" s="7"/>
      <c r="AC51" s="7" t="s">
        <v>6658</v>
      </c>
      <c r="AD51" s="7"/>
      <c r="AE51" s="7" t="s">
        <v>6659</v>
      </c>
      <c r="AF51" s="7"/>
      <c r="AG51" s="7"/>
      <c r="AH51" s="7"/>
      <c r="AI51" s="7"/>
      <c r="AK51" s="7"/>
      <c r="AL51" s="7"/>
      <c r="AM51" s="7" t="s">
        <v>6660</v>
      </c>
      <c r="AN51" s="7"/>
      <c r="AO51" s="7" t="s">
        <v>6262</v>
      </c>
      <c r="AP51" s="7"/>
      <c r="AQ51" s="7"/>
      <c r="AR51" s="7"/>
      <c r="AT51" s="7"/>
      <c r="AU51" s="7" t="s">
        <v>6661</v>
      </c>
      <c r="AV51" s="7"/>
      <c r="AW51" s="7"/>
      <c r="AX51" s="7" t="s">
        <v>6662</v>
      </c>
      <c r="AY51" s="7" t="s">
        <v>6663</v>
      </c>
      <c r="AZ51" s="7" t="s">
        <v>6664</v>
      </c>
      <c r="BA51" s="7"/>
      <c r="BC51" s="7"/>
      <c r="BD51" s="7"/>
      <c r="BE51" s="7"/>
      <c r="BF51" s="7"/>
      <c r="BG51" s="7"/>
      <c r="BH51" s="7"/>
      <c r="BI51" s="7"/>
      <c r="BJ51" s="7"/>
      <c r="BL51" s="7"/>
      <c r="BM51" s="7"/>
      <c r="BN51" s="7"/>
      <c r="BO51" s="7"/>
      <c r="BP51" s="7"/>
      <c r="BQ51" s="7"/>
      <c r="BR51" s="7" t="s">
        <v>5889</v>
      </c>
      <c r="BS51" s="7"/>
      <c r="BU51" s="7"/>
      <c r="BV51" s="7" t="s">
        <v>6665</v>
      </c>
      <c r="BW51" s="7"/>
      <c r="BX51" s="7" t="s">
        <v>652</v>
      </c>
      <c r="BY51" s="7"/>
      <c r="BZ51" s="7" t="s">
        <v>6666</v>
      </c>
      <c r="CA51" s="7" t="s">
        <v>4197</v>
      </c>
      <c r="CB51" s="7"/>
      <c r="CD51" s="7"/>
      <c r="CE51" s="7"/>
      <c r="CF51" s="7" t="s">
        <v>6667</v>
      </c>
      <c r="CG51" s="7"/>
      <c r="CH51" s="7"/>
      <c r="CI51" s="7" t="s">
        <v>652</v>
      </c>
      <c r="CJ51" s="7"/>
      <c r="CK51" s="7"/>
    </row>
    <row r="53" spans="1:89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</row>
    <row r="54" spans="1:89" x14ac:dyDescent="0.35">
      <c r="B54" s="2">
        <v>22</v>
      </c>
      <c r="C54" s="2">
        <v>23</v>
      </c>
      <c r="D54" s="2">
        <v>24</v>
      </c>
      <c r="E54" s="2">
        <v>25</v>
      </c>
      <c r="F54" s="2">
        <v>26</v>
      </c>
      <c r="G54" s="2">
        <v>27</v>
      </c>
      <c r="H54" s="2">
        <v>28</v>
      </c>
      <c r="K54" s="2">
        <v>19</v>
      </c>
      <c r="L54" s="2">
        <v>20</v>
      </c>
      <c r="M54" s="2">
        <v>21</v>
      </c>
      <c r="N54" s="2">
        <v>22</v>
      </c>
      <c r="O54" s="2">
        <v>23</v>
      </c>
      <c r="P54" s="2">
        <v>24</v>
      </c>
      <c r="Q54" s="2">
        <v>25</v>
      </c>
      <c r="T54" s="2">
        <v>17</v>
      </c>
      <c r="U54" s="2">
        <v>18</v>
      </c>
      <c r="V54" s="2">
        <v>19</v>
      </c>
      <c r="W54" s="2">
        <v>20</v>
      </c>
      <c r="X54" s="2">
        <v>21</v>
      </c>
      <c r="Y54" s="2">
        <v>22</v>
      </c>
      <c r="Z54" s="2">
        <v>23</v>
      </c>
      <c r="AC54" s="2">
        <v>21</v>
      </c>
      <c r="AD54" s="2">
        <v>22</v>
      </c>
      <c r="AE54" s="2">
        <v>23</v>
      </c>
      <c r="AF54" s="2">
        <v>24</v>
      </c>
      <c r="AG54" s="2">
        <v>25</v>
      </c>
      <c r="AH54" s="2">
        <v>26</v>
      </c>
      <c r="AI54" s="2">
        <v>27</v>
      </c>
      <c r="AL54" s="2">
        <v>19</v>
      </c>
      <c r="AM54" s="2">
        <v>20</v>
      </c>
      <c r="AN54" s="2">
        <v>21</v>
      </c>
      <c r="AO54" s="2">
        <v>22</v>
      </c>
      <c r="AP54" s="2">
        <v>23</v>
      </c>
      <c r="AQ54" s="2">
        <v>24</v>
      </c>
      <c r="AR54" s="2">
        <v>25</v>
      </c>
      <c r="AU54" s="2">
        <v>16</v>
      </c>
      <c r="AV54" s="2">
        <v>17</v>
      </c>
      <c r="AW54" s="2">
        <v>18</v>
      </c>
      <c r="AX54" s="2">
        <v>19</v>
      </c>
      <c r="AY54" s="2">
        <v>20</v>
      </c>
      <c r="AZ54" s="2">
        <v>21</v>
      </c>
      <c r="BA54" s="2">
        <v>22</v>
      </c>
      <c r="BD54" s="2">
        <v>20</v>
      </c>
      <c r="BE54" s="2">
        <v>21</v>
      </c>
      <c r="BF54" s="2">
        <v>22</v>
      </c>
      <c r="BG54" s="2">
        <v>23</v>
      </c>
      <c r="BH54" s="2">
        <v>24</v>
      </c>
      <c r="BI54" s="2">
        <v>25</v>
      </c>
      <c r="BJ54" s="2">
        <v>26</v>
      </c>
      <c r="BM54" s="2">
        <v>18</v>
      </c>
      <c r="BN54" s="2">
        <v>19</v>
      </c>
      <c r="BO54" s="2">
        <v>20</v>
      </c>
      <c r="BP54" s="2">
        <v>21</v>
      </c>
      <c r="BQ54" s="2">
        <v>22</v>
      </c>
      <c r="BR54" s="2">
        <v>23</v>
      </c>
      <c r="BS54" s="2">
        <v>24</v>
      </c>
      <c r="BV54" s="2">
        <v>22</v>
      </c>
      <c r="BW54" s="2">
        <v>23</v>
      </c>
      <c r="BX54" s="2">
        <v>24</v>
      </c>
      <c r="BY54" s="2">
        <v>25</v>
      </c>
      <c r="BZ54" s="2">
        <v>26</v>
      </c>
      <c r="CA54" s="2">
        <v>27</v>
      </c>
      <c r="CB54" s="2">
        <v>28</v>
      </c>
      <c r="CE54" s="2">
        <v>20</v>
      </c>
      <c r="CF54" s="2">
        <v>21</v>
      </c>
      <c r="CG54" s="2">
        <v>22</v>
      </c>
      <c r="CH54" s="2">
        <v>23</v>
      </c>
      <c r="CI54" s="2">
        <v>25</v>
      </c>
      <c r="CJ54" s="2">
        <v>25</v>
      </c>
      <c r="CK54" s="2">
        <v>26</v>
      </c>
    </row>
    <row r="55" spans="1:89" x14ac:dyDescent="0.35">
      <c r="A55" s="4">
        <v>8</v>
      </c>
      <c r="B55" s="4"/>
      <c r="C55" s="4"/>
      <c r="D55" s="4"/>
      <c r="E55" s="4"/>
      <c r="F55" s="4"/>
      <c r="G55" s="4"/>
      <c r="H55" s="4"/>
      <c r="J55" s="4">
        <v>8</v>
      </c>
      <c r="K55" s="4"/>
      <c r="L55" s="4"/>
      <c r="M55" s="4"/>
      <c r="N55" s="4"/>
      <c r="O55" s="4"/>
      <c r="P55" s="4"/>
      <c r="Q55" s="4"/>
      <c r="S55" s="4">
        <v>8</v>
      </c>
      <c r="T55" s="4"/>
      <c r="U55" s="4"/>
      <c r="V55" s="24" t="s">
        <v>6668</v>
      </c>
      <c r="W55" s="4"/>
      <c r="X55" s="4"/>
      <c r="Y55" s="4"/>
      <c r="Z55" s="4"/>
      <c r="AB55" s="4">
        <v>8</v>
      </c>
      <c r="AC55" s="4"/>
      <c r="AD55" s="4"/>
      <c r="AE55" s="22" t="s">
        <v>6669</v>
      </c>
      <c r="AF55" s="4"/>
      <c r="AG55" s="4"/>
      <c r="AH55" s="4"/>
      <c r="AI55" s="4"/>
      <c r="AK55" s="4">
        <v>8</v>
      </c>
      <c r="AL55" s="4"/>
      <c r="AM55" s="4"/>
      <c r="AN55" s="24"/>
      <c r="AO55" s="4"/>
      <c r="AP55" s="4"/>
      <c r="AQ55" s="4"/>
      <c r="AR55" s="4"/>
      <c r="AT55" s="4">
        <v>8</v>
      </c>
      <c r="AU55" s="4"/>
      <c r="AV55" s="4"/>
      <c r="AW55" s="24"/>
      <c r="AX55" s="4"/>
      <c r="AY55" s="4"/>
      <c r="AZ55" s="4"/>
      <c r="BA55" s="4"/>
      <c r="BC55" s="4">
        <v>8</v>
      </c>
      <c r="BD55" s="4"/>
      <c r="BE55" s="4"/>
      <c r="BF55" s="24"/>
      <c r="BG55" s="4"/>
      <c r="BH55" s="4"/>
      <c r="BI55" s="4" t="s">
        <v>6670</v>
      </c>
      <c r="BJ55" s="4"/>
      <c r="BL55" s="4">
        <v>8</v>
      </c>
      <c r="BM55" s="4"/>
      <c r="BN55" s="4"/>
      <c r="BO55" s="24"/>
      <c r="BP55" s="4"/>
      <c r="BQ55" s="4"/>
      <c r="BR55" s="4"/>
      <c r="BS55" s="4"/>
      <c r="BU55" s="4">
        <v>8</v>
      </c>
      <c r="BV55" s="4"/>
      <c r="BW55" s="4"/>
      <c r="BX55" s="24"/>
      <c r="BY55" s="4"/>
      <c r="BZ55" s="4"/>
      <c r="CA55" s="4"/>
      <c r="CB55" s="4"/>
      <c r="CD55" s="4">
        <v>8</v>
      </c>
      <c r="CE55" s="4"/>
      <c r="CF55" s="4"/>
      <c r="CG55" s="24"/>
      <c r="CH55" s="4"/>
      <c r="CI55" s="4"/>
      <c r="CJ55" s="4"/>
      <c r="CK55" s="4"/>
    </row>
    <row r="56" spans="1:89" x14ac:dyDescent="0.35">
      <c r="A56" s="5"/>
      <c r="B56" s="5"/>
      <c r="C56" s="5"/>
      <c r="D56" s="5"/>
      <c r="E56" s="5"/>
      <c r="F56" s="5"/>
      <c r="G56" s="5"/>
      <c r="H56" s="5"/>
      <c r="J56" s="5"/>
      <c r="K56" s="5"/>
      <c r="L56" s="5"/>
      <c r="M56" s="5"/>
      <c r="N56" s="5"/>
      <c r="O56" s="5"/>
      <c r="P56" s="5"/>
      <c r="Q56" s="5"/>
      <c r="S56" s="5"/>
      <c r="T56" s="5"/>
      <c r="U56" s="5"/>
      <c r="V56" s="25" t="s">
        <v>6671</v>
      </c>
      <c r="W56" s="5" t="s">
        <v>6672</v>
      </c>
      <c r="X56" s="5"/>
      <c r="Y56" s="5"/>
      <c r="Z56" s="5"/>
      <c r="AB56" s="5"/>
      <c r="AC56" s="5"/>
      <c r="AD56" s="5"/>
      <c r="AE56" s="26" t="s">
        <v>6673</v>
      </c>
      <c r="AF56" s="5" t="s">
        <v>6568</v>
      </c>
      <c r="AG56" s="5"/>
      <c r="AH56" s="5"/>
      <c r="AI56" s="5"/>
      <c r="AK56" s="5"/>
      <c r="AL56" s="5"/>
      <c r="AM56" s="5"/>
      <c r="AN56" s="25"/>
      <c r="AO56" s="5"/>
      <c r="AP56" s="5"/>
      <c r="AQ56" s="5"/>
      <c r="AR56" s="5"/>
      <c r="AT56" s="5"/>
      <c r="AU56" s="5"/>
      <c r="AV56" s="5"/>
      <c r="AW56" s="25"/>
      <c r="AX56" s="5"/>
      <c r="AY56" s="5"/>
      <c r="AZ56" s="5"/>
      <c r="BA56" s="5"/>
      <c r="BC56" s="5"/>
      <c r="BD56" s="5"/>
      <c r="BE56" s="5" t="s">
        <v>6674</v>
      </c>
      <c r="BF56" s="26" t="s">
        <v>6675</v>
      </c>
      <c r="BG56" s="5" t="s">
        <v>6676</v>
      </c>
      <c r="BH56" s="5"/>
      <c r="BI56" s="5" t="s">
        <v>6677</v>
      </c>
      <c r="BJ56" s="5"/>
      <c r="BL56" s="5"/>
      <c r="BM56" s="5"/>
      <c r="BN56" s="5"/>
      <c r="BO56" s="25"/>
      <c r="BP56" s="5"/>
      <c r="BQ56" s="5"/>
      <c r="BR56" s="5"/>
      <c r="BS56" s="5"/>
      <c r="BU56" s="5"/>
      <c r="BV56" s="5"/>
      <c r="BW56" s="5"/>
      <c r="BX56" s="25"/>
      <c r="BY56" s="5"/>
      <c r="BZ56" s="5"/>
      <c r="CA56" s="5"/>
      <c r="CB56" s="5"/>
      <c r="CD56" s="5"/>
      <c r="CE56" s="5"/>
      <c r="CF56" s="5"/>
      <c r="CG56" s="25"/>
      <c r="CH56" s="5"/>
      <c r="CI56" s="5"/>
      <c r="CJ56" s="5"/>
      <c r="CK56" s="5"/>
    </row>
    <row r="57" spans="1:89" x14ac:dyDescent="0.35">
      <c r="A57" s="4">
        <v>10</v>
      </c>
      <c r="B57" s="4"/>
      <c r="C57" s="4"/>
      <c r="D57" s="4"/>
      <c r="E57" s="4"/>
      <c r="F57" s="4"/>
      <c r="G57" s="4" t="s">
        <v>6515</v>
      </c>
      <c r="H57" s="4"/>
      <c r="J57" s="4">
        <v>10</v>
      </c>
      <c r="K57" s="4"/>
      <c r="L57" s="4"/>
      <c r="M57" s="4"/>
      <c r="N57" s="4"/>
      <c r="O57" s="4"/>
      <c r="P57" s="4"/>
      <c r="Q57" s="4"/>
      <c r="S57" s="4">
        <v>10</v>
      </c>
      <c r="T57" s="4" t="s">
        <v>6678</v>
      </c>
      <c r="U57" s="4"/>
      <c r="V57" s="24" t="s">
        <v>6679</v>
      </c>
      <c r="W57" s="4" t="s">
        <v>6680</v>
      </c>
      <c r="X57" s="4"/>
      <c r="Y57" s="4"/>
      <c r="Z57" s="4"/>
      <c r="AB57" s="4">
        <v>10</v>
      </c>
      <c r="AC57" s="4"/>
      <c r="AD57" s="4"/>
      <c r="AE57" s="22" t="s">
        <v>6681</v>
      </c>
      <c r="AF57" s="4" t="s">
        <v>6001</v>
      </c>
      <c r="AG57" s="4"/>
      <c r="AH57" s="4"/>
      <c r="AI57" s="4"/>
      <c r="AK57" s="4">
        <v>10</v>
      </c>
      <c r="AL57" s="4"/>
      <c r="AM57" s="4"/>
      <c r="AN57" s="24"/>
      <c r="AO57" s="4" t="s">
        <v>6682</v>
      </c>
      <c r="AP57" s="4" t="s">
        <v>1371</v>
      </c>
      <c r="AQ57" s="4"/>
      <c r="AR57" s="4"/>
      <c r="AT57" s="4">
        <v>10</v>
      </c>
      <c r="AU57" s="4" t="s">
        <v>6683</v>
      </c>
      <c r="AV57" s="4" t="s">
        <v>6684</v>
      </c>
      <c r="AW57" s="24"/>
      <c r="AX57" s="4" t="s">
        <v>6685</v>
      </c>
      <c r="AY57" s="4"/>
      <c r="AZ57" s="4" t="s">
        <v>6686</v>
      </c>
      <c r="BA57" s="4" t="s">
        <v>6687</v>
      </c>
      <c r="BC57" s="4">
        <v>10</v>
      </c>
      <c r="BD57" s="4"/>
      <c r="BE57" s="4" t="s">
        <v>6688</v>
      </c>
      <c r="BF57" s="22" t="s">
        <v>1923</v>
      </c>
      <c r="BG57" s="4"/>
      <c r="BH57" s="4"/>
      <c r="BI57" s="4" t="s">
        <v>6689</v>
      </c>
      <c r="BJ57" s="4"/>
      <c r="BL57" s="4">
        <v>10</v>
      </c>
      <c r="BM57" s="4"/>
      <c r="BN57" s="4"/>
      <c r="BO57" s="24"/>
      <c r="BP57" s="4"/>
      <c r="BQ57" s="4"/>
      <c r="BR57" s="4"/>
      <c r="BS57" s="4"/>
      <c r="BU57" s="4">
        <v>10</v>
      </c>
      <c r="BV57" s="4"/>
      <c r="BW57" s="4" t="s">
        <v>6690</v>
      </c>
      <c r="BX57" s="24"/>
      <c r="BY57" s="4"/>
      <c r="BZ57" s="4"/>
      <c r="CA57" s="4"/>
      <c r="CB57" s="4"/>
      <c r="CD57" s="4">
        <v>10</v>
      </c>
      <c r="CE57" s="4"/>
      <c r="CF57" s="4"/>
      <c r="CG57" s="24"/>
      <c r="CH57" s="4"/>
      <c r="CI57" s="4"/>
      <c r="CJ57" s="4"/>
      <c r="CK57" s="4"/>
    </row>
    <row r="58" spans="1:89" x14ac:dyDescent="0.35">
      <c r="A58" s="7"/>
      <c r="B58" s="7"/>
      <c r="C58" s="7"/>
      <c r="D58" s="7"/>
      <c r="E58" s="7"/>
      <c r="F58" s="7"/>
      <c r="G58" s="7" t="s">
        <v>6691</v>
      </c>
      <c r="H58" s="7"/>
      <c r="J58" s="7"/>
      <c r="K58" s="7"/>
      <c r="L58" s="7"/>
      <c r="M58" s="7"/>
      <c r="N58" s="7"/>
      <c r="O58" s="7"/>
      <c r="P58" s="7"/>
      <c r="Q58" s="7"/>
      <c r="S58" s="7"/>
      <c r="T58" s="7" t="s">
        <v>4447</v>
      </c>
      <c r="U58" s="7"/>
      <c r="V58" s="7"/>
      <c r="W58" s="7"/>
      <c r="X58" s="7"/>
      <c r="Y58" s="7"/>
      <c r="Z58" s="7"/>
      <c r="AB58" s="7"/>
      <c r="AC58" s="7"/>
      <c r="AD58" s="7"/>
      <c r="AE58" s="23" t="s">
        <v>6692</v>
      </c>
      <c r="AF58" s="7"/>
      <c r="AG58" s="7"/>
      <c r="AH58" s="7"/>
      <c r="AI58" s="7" t="s">
        <v>6693</v>
      </c>
      <c r="AK58" s="7"/>
      <c r="AL58" s="7"/>
      <c r="AM58" s="5" t="s">
        <v>6694</v>
      </c>
      <c r="AN58" s="7"/>
      <c r="AO58" s="7" t="s">
        <v>38</v>
      </c>
      <c r="AP58" s="7"/>
      <c r="AQ58" s="7"/>
      <c r="AR58" s="7"/>
      <c r="AT58" s="7"/>
      <c r="AU58" s="7"/>
      <c r="AV58" s="7" t="s">
        <v>6695</v>
      </c>
      <c r="AW58" s="7"/>
      <c r="AX58" s="7" t="s">
        <v>6696</v>
      </c>
      <c r="AY58" s="7"/>
      <c r="AZ58" s="7" t="s">
        <v>6697</v>
      </c>
      <c r="BA58" s="7"/>
      <c r="BC58" s="7"/>
      <c r="BD58" s="7"/>
      <c r="BE58" s="7"/>
      <c r="BF58" s="7"/>
      <c r="BG58" s="7"/>
      <c r="BH58" s="7"/>
      <c r="BI58" s="7" t="s">
        <v>6698</v>
      </c>
      <c r="BJ58" s="7"/>
      <c r="BL58" s="7"/>
      <c r="BM58" s="7"/>
      <c r="BN58" s="7"/>
      <c r="BO58" s="7"/>
      <c r="BP58" s="7"/>
      <c r="BQ58" s="7"/>
      <c r="BR58" s="7"/>
      <c r="BS58" s="7"/>
      <c r="BU58" s="7"/>
      <c r="BV58" s="7" t="s">
        <v>6699</v>
      </c>
      <c r="BW58" s="7" t="s">
        <v>6700</v>
      </c>
      <c r="BX58" s="7"/>
      <c r="BY58" s="7" t="s">
        <v>6382</v>
      </c>
      <c r="BZ58" s="7"/>
      <c r="CA58" s="7"/>
      <c r="CB58" s="7" t="s">
        <v>4390</v>
      </c>
      <c r="CD58" s="7"/>
      <c r="CE58" s="7" t="s">
        <v>6701</v>
      </c>
      <c r="CF58" s="7" t="s">
        <v>6702</v>
      </c>
      <c r="CG58" s="7"/>
      <c r="CH58" s="7"/>
      <c r="CI58" s="7"/>
      <c r="CJ58" s="7"/>
      <c r="CK58" s="7"/>
    </row>
    <row r="59" spans="1:89" x14ac:dyDescent="0.35">
      <c r="A59" s="5">
        <v>12</v>
      </c>
      <c r="B59" s="5"/>
      <c r="C59" s="5" t="s">
        <v>5416</v>
      </c>
      <c r="D59" s="5"/>
      <c r="E59" s="5" t="s">
        <v>5419</v>
      </c>
      <c r="F59" s="5"/>
      <c r="G59" s="5" t="s">
        <v>6703</v>
      </c>
      <c r="H59" s="5" t="s">
        <v>6294</v>
      </c>
      <c r="J59" s="5">
        <v>12</v>
      </c>
      <c r="K59" s="5"/>
      <c r="L59" s="5"/>
      <c r="M59" s="5"/>
      <c r="N59" s="5"/>
      <c r="O59" s="5"/>
      <c r="P59" s="5"/>
      <c r="Q59" s="5"/>
      <c r="S59" s="5">
        <v>12</v>
      </c>
      <c r="T59" s="5"/>
      <c r="U59" s="5" t="s">
        <v>6294</v>
      </c>
      <c r="V59" s="5"/>
      <c r="W59" s="5"/>
      <c r="X59" s="5"/>
      <c r="Y59" s="5"/>
      <c r="Z59" s="5"/>
      <c r="AB59" s="5">
        <v>12</v>
      </c>
      <c r="AC59" s="5"/>
      <c r="AD59" s="5" t="s">
        <v>6294</v>
      </c>
      <c r="AE59" s="26"/>
      <c r="AF59" s="5"/>
      <c r="AG59" s="5"/>
      <c r="AH59" s="5"/>
      <c r="AI59" s="5" t="s">
        <v>1212</v>
      </c>
      <c r="AK59" s="5">
        <v>12</v>
      </c>
      <c r="AL59" s="5"/>
      <c r="AM59" s="4" t="s">
        <v>2248</v>
      </c>
      <c r="AN59" s="5"/>
      <c r="AO59" s="5"/>
      <c r="AP59" s="5" t="s">
        <v>4390</v>
      </c>
      <c r="AQ59" s="5" t="s">
        <v>4390</v>
      </c>
      <c r="AR59" s="5" t="s">
        <v>4390</v>
      </c>
      <c r="AT59" s="5">
        <v>12</v>
      </c>
      <c r="AU59" s="5" t="s">
        <v>4390</v>
      </c>
      <c r="AV59" s="5" t="s">
        <v>4390</v>
      </c>
      <c r="AW59" s="5" t="s">
        <v>4390</v>
      </c>
      <c r="AX59" s="5"/>
      <c r="AY59" s="5" t="s">
        <v>4390</v>
      </c>
      <c r="AZ59" s="5" t="s">
        <v>4390</v>
      </c>
      <c r="BA59" s="5" t="s">
        <v>4390</v>
      </c>
      <c r="BC59" s="5">
        <v>12</v>
      </c>
      <c r="BD59" s="5"/>
      <c r="BE59" s="5" t="s">
        <v>5564</v>
      </c>
      <c r="BF59" s="5"/>
      <c r="BG59" s="5"/>
      <c r="BH59" s="5"/>
      <c r="BI59" s="5"/>
      <c r="BJ59" s="5"/>
      <c r="BL59" s="5">
        <v>12</v>
      </c>
      <c r="BM59" s="5"/>
      <c r="BN59" s="5" t="s">
        <v>5564</v>
      </c>
      <c r="BO59" s="5"/>
      <c r="BP59" s="5"/>
      <c r="BQ59" s="5"/>
      <c r="BR59" s="5"/>
      <c r="BS59" s="5"/>
      <c r="BU59" s="5">
        <v>12</v>
      </c>
      <c r="BV59" s="5" t="s">
        <v>6704</v>
      </c>
      <c r="BW59" s="5" t="s">
        <v>5564</v>
      </c>
      <c r="BX59" s="5" t="s">
        <v>6705</v>
      </c>
      <c r="BY59" s="5"/>
      <c r="BZ59" s="5"/>
      <c r="CA59" s="5"/>
      <c r="CB59" s="5" t="s">
        <v>5189</v>
      </c>
      <c r="CD59" s="5">
        <v>12</v>
      </c>
      <c r="CE59" s="5" t="s">
        <v>6706</v>
      </c>
      <c r="CF59" s="5" t="s">
        <v>5564</v>
      </c>
      <c r="CG59" s="5" t="s">
        <v>6707</v>
      </c>
      <c r="CH59" s="5"/>
      <c r="CI59" s="5"/>
      <c r="CJ59" s="5" t="s">
        <v>5419</v>
      </c>
      <c r="CK59" s="5"/>
    </row>
    <row r="60" spans="1:89" x14ac:dyDescent="0.35">
      <c r="A60" s="5"/>
      <c r="B60" s="5"/>
      <c r="C60" s="5"/>
      <c r="D60" s="5"/>
      <c r="E60" s="5" t="s">
        <v>6708</v>
      </c>
      <c r="F60" s="5"/>
      <c r="G60" s="5"/>
      <c r="H60" s="5" t="s">
        <v>4390</v>
      </c>
      <c r="J60" s="5"/>
      <c r="K60" s="5"/>
      <c r="L60" s="5"/>
      <c r="M60" s="5"/>
      <c r="N60" s="5"/>
      <c r="O60" s="5"/>
      <c r="P60" s="5"/>
      <c r="Q60" s="5"/>
      <c r="S60" s="5"/>
      <c r="T60" s="5"/>
      <c r="U60" s="5" t="s">
        <v>5826</v>
      </c>
      <c r="V60" s="5"/>
      <c r="W60" s="5"/>
      <c r="X60" s="5"/>
      <c r="Y60" s="5"/>
      <c r="Z60" s="5"/>
      <c r="AB60" s="5"/>
      <c r="AC60" s="5"/>
      <c r="AD60" s="5" t="s">
        <v>5826</v>
      </c>
      <c r="AE60" s="23" t="s">
        <v>5553</v>
      </c>
      <c r="AF60" s="5"/>
      <c r="AG60" s="5"/>
      <c r="AH60" s="5"/>
      <c r="AI60" s="5"/>
      <c r="AK60" s="5"/>
      <c r="AL60" s="5"/>
      <c r="AM60" s="5"/>
      <c r="AN60" s="5"/>
      <c r="AO60" s="5"/>
      <c r="AP60" s="5" t="s">
        <v>6709</v>
      </c>
      <c r="AQ60" s="5" t="s">
        <v>2149</v>
      </c>
      <c r="AR60" s="5" t="s">
        <v>6710</v>
      </c>
      <c r="AT60" s="5"/>
      <c r="AU60" s="5" t="s">
        <v>6683</v>
      </c>
      <c r="AV60" s="5" t="s">
        <v>6650</v>
      </c>
      <c r="AW60" s="5" t="s">
        <v>6650</v>
      </c>
      <c r="AX60" s="5"/>
      <c r="AY60" s="5" t="s">
        <v>6711</v>
      </c>
      <c r="AZ60" s="5" t="s">
        <v>6686</v>
      </c>
      <c r="BA60" s="5" t="s">
        <v>6712</v>
      </c>
      <c r="BC60" s="5"/>
      <c r="BD60" s="5"/>
      <c r="BE60" s="26" t="s">
        <v>6713</v>
      </c>
      <c r="BF60" s="5"/>
      <c r="BG60" s="5"/>
      <c r="BH60" s="5"/>
      <c r="BI60" s="5" t="s">
        <v>6714</v>
      </c>
      <c r="BJ60" s="5"/>
      <c r="BL60" s="5"/>
      <c r="BM60" s="5"/>
      <c r="BN60" s="5" t="s">
        <v>5581</v>
      </c>
      <c r="BO60" s="5"/>
      <c r="BP60" s="5"/>
      <c r="BQ60" s="5"/>
      <c r="BR60" s="5"/>
      <c r="BS60" s="5" t="s">
        <v>6715</v>
      </c>
      <c r="BU60" s="5"/>
      <c r="BV60" s="5"/>
      <c r="BW60" s="5" t="s">
        <v>1047</v>
      </c>
      <c r="BX60" s="5" t="s">
        <v>6402</v>
      </c>
      <c r="BY60" s="5"/>
      <c r="BZ60" s="5"/>
      <c r="CA60" s="5"/>
      <c r="CB60" s="5" t="s">
        <v>6716</v>
      </c>
      <c r="CD60" s="5"/>
      <c r="CE60" s="5" t="s">
        <v>1018</v>
      </c>
      <c r="CF60" s="5" t="s">
        <v>5581</v>
      </c>
      <c r="CG60" s="5" t="s">
        <v>6293</v>
      </c>
      <c r="CH60" s="5"/>
      <c r="CI60" s="5"/>
      <c r="CJ60" s="5" t="s">
        <v>5865</v>
      </c>
      <c r="CK60" s="5"/>
    </row>
    <row r="61" spans="1:89" x14ac:dyDescent="0.35">
      <c r="A61" s="4">
        <v>14</v>
      </c>
      <c r="B61" s="4"/>
      <c r="C61" s="4"/>
      <c r="D61" s="4"/>
      <c r="E61" s="4" t="s">
        <v>6717</v>
      </c>
      <c r="F61" s="4"/>
      <c r="G61" s="4"/>
      <c r="H61" s="4" t="s">
        <v>6718</v>
      </c>
      <c r="J61" s="4">
        <v>14</v>
      </c>
      <c r="K61" s="4"/>
      <c r="L61" s="4"/>
      <c r="M61" s="4"/>
      <c r="N61" s="4"/>
      <c r="O61" s="4"/>
      <c r="P61" s="4"/>
      <c r="Q61" s="4" t="s">
        <v>6719</v>
      </c>
      <c r="S61" s="4">
        <v>14</v>
      </c>
      <c r="T61" s="4" t="s">
        <v>6720</v>
      </c>
      <c r="U61" s="4"/>
      <c r="V61" s="4"/>
      <c r="W61" s="4"/>
      <c r="X61" s="4"/>
      <c r="Y61" s="4"/>
      <c r="Z61" s="4"/>
      <c r="AB61" s="4">
        <v>14</v>
      </c>
      <c r="AC61" s="4"/>
      <c r="AD61" s="4"/>
      <c r="AE61" s="22"/>
      <c r="AF61" s="4"/>
      <c r="AG61" s="4"/>
      <c r="AH61" s="4"/>
      <c r="AI61" s="4" t="s">
        <v>4785</v>
      </c>
      <c r="AK61" s="4">
        <v>14</v>
      </c>
      <c r="AL61" s="4"/>
      <c r="AM61" s="4"/>
      <c r="AN61" s="4" t="s">
        <v>6721</v>
      </c>
      <c r="AO61" s="4" t="s">
        <v>6722</v>
      </c>
      <c r="AP61" s="4"/>
      <c r="AQ61" s="4"/>
      <c r="AR61" s="4" t="s">
        <v>1948</v>
      </c>
      <c r="AT61" s="4">
        <v>14</v>
      </c>
      <c r="AU61" s="4"/>
      <c r="AV61" s="4" t="s">
        <v>6723</v>
      </c>
      <c r="AW61" s="4"/>
      <c r="AX61" s="4"/>
      <c r="AY61" s="4"/>
      <c r="AZ61" s="4"/>
      <c r="BA61" s="4" t="s">
        <v>6724</v>
      </c>
      <c r="BC61" s="4">
        <v>14</v>
      </c>
      <c r="BD61" s="4"/>
      <c r="BE61" s="4" t="s">
        <v>6725</v>
      </c>
      <c r="BF61" s="4"/>
      <c r="BG61" s="4" t="s">
        <v>6041</v>
      </c>
      <c r="BH61" s="4" t="s">
        <v>6726</v>
      </c>
      <c r="BI61" s="4" t="s">
        <v>6727</v>
      </c>
      <c r="BJ61" s="4"/>
      <c r="BL61" s="4">
        <v>14</v>
      </c>
      <c r="BM61" s="4"/>
      <c r="BN61" s="4"/>
      <c r="BO61" s="4"/>
      <c r="BP61" s="4"/>
      <c r="BQ61" s="4"/>
      <c r="BR61" s="4" t="s">
        <v>1462</v>
      </c>
      <c r="BS61" s="4" t="s">
        <v>6728</v>
      </c>
      <c r="BU61" s="4">
        <v>14</v>
      </c>
      <c r="BV61" s="4" t="s">
        <v>6573</v>
      </c>
      <c r="BW61" s="4"/>
      <c r="BX61" s="4" t="s">
        <v>6729</v>
      </c>
      <c r="BY61" s="4" t="s">
        <v>6730</v>
      </c>
      <c r="BZ61" s="4" t="s">
        <v>6731</v>
      </c>
      <c r="CA61" s="4"/>
      <c r="CB61" s="4" t="s">
        <v>5635</v>
      </c>
      <c r="CD61" s="4">
        <v>14</v>
      </c>
      <c r="CE61" s="4" t="s">
        <v>2572</v>
      </c>
      <c r="CF61" s="4" t="s">
        <v>6732</v>
      </c>
      <c r="CG61" s="4"/>
      <c r="CH61" s="4"/>
      <c r="CI61" s="4"/>
      <c r="CJ61" s="4"/>
      <c r="CK61" s="4"/>
    </row>
    <row r="62" spans="1:89" x14ac:dyDescent="0.35">
      <c r="A62" s="7"/>
      <c r="B62" s="7"/>
      <c r="C62" s="7" t="s">
        <v>6733</v>
      </c>
      <c r="D62" s="7"/>
      <c r="E62" s="7" t="s">
        <v>6734</v>
      </c>
      <c r="F62" s="7"/>
      <c r="G62" s="7"/>
      <c r="H62" s="7" t="s">
        <v>6735</v>
      </c>
      <c r="J62" s="7"/>
      <c r="K62" s="7"/>
      <c r="L62" s="7"/>
      <c r="M62" s="7"/>
      <c r="N62" s="7"/>
      <c r="O62" s="7"/>
      <c r="P62" s="7"/>
      <c r="Q62" s="7" t="s">
        <v>6736</v>
      </c>
      <c r="S62" s="7"/>
      <c r="T62" s="7" t="s">
        <v>6737</v>
      </c>
      <c r="U62" s="7"/>
      <c r="V62" s="7"/>
      <c r="W62" s="7"/>
      <c r="X62" s="7"/>
      <c r="Y62" s="7"/>
      <c r="Z62" s="7"/>
      <c r="AB62" s="7"/>
      <c r="AC62" s="7"/>
      <c r="AD62" s="7"/>
      <c r="AE62" s="23"/>
      <c r="AF62" s="7"/>
      <c r="AG62" s="7"/>
      <c r="AH62" s="7"/>
      <c r="AI62" s="7" t="s">
        <v>6738</v>
      </c>
      <c r="AK62" s="7"/>
      <c r="AL62" s="7"/>
      <c r="AM62" s="7"/>
      <c r="AN62" s="7" t="s">
        <v>6739</v>
      </c>
      <c r="AO62" s="7" t="s">
        <v>6168</v>
      </c>
      <c r="AP62" s="7" t="s">
        <v>6740</v>
      </c>
      <c r="AQ62" s="7" t="s">
        <v>6741</v>
      </c>
      <c r="AR62" s="7"/>
      <c r="AT62" s="7"/>
      <c r="AU62" s="7"/>
      <c r="AV62" s="7" t="s">
        <v>6742</v>
      </c>
      <c r="AW62" s="7" t="s">
        <v>6743</v>
      </c>
      <c r="AX62" s="7"/>
      <c r="AY62" s="7"/>
      <c r="AZ62" s="7" t="s">
        <v>6711</v>
      </c>
      <c r="BA62" s="7"/>
      <c r="BC62" s="7"/>
      <c r="BD62" s="7"/>
      <c r="BE62" s="7" t="s">
        <v>6744</v>
      </c>
      <c r="BF62" s="7" t="s">
        <v>38</v>
      </c>
      <c r="BG62" s="7" t="s">
        <v>6745</v>
      </c>
      <c r="BH62" s="7" t="s">
        <v>6746</v>
      </c>
      <c r="BI62" s="7" t="s">
        <v>6747</v>
      </c>
      <c r="BJ62" s="7"/>
      <c r="BL62" s="7"/>
      <c r="BM62" s="7"/>
      <c r="BN62" s="7"/>
      <c r="BO62" s="7" t="s">
        <v>6748</v>
      </c>
      <c r="BP62" s="7"/>
      <c r="BQ62" s="7"/>
      <c r="BR62" s="7" t="s">
        <v>869</v>
      </c>
      <c r="BS62" s="7" t="s">
        <v>6749</v>
      </c>
      <c r="BU62" s="7"/>
      <c r="BV62" s="7" t="s">
        <v>6750</v>
      </c>
      <c r="BW62" s="7"/>
      <c r="BX62" s="7" t="s">
        <v>6751</v>
      </c>
      <c r="BY62" s="7" t="s">
        <v>1923</v>
      </c>
      <c r="BZ62" s="7" t="s">
        <v>6752</v>
      </c>
      <c r="CA62" s="7"/>
      <c r="CB62" s="7"/>
      <c r="CD62" s="7"/>
      <c r="CE62" s="7" t="s">
        <v>2248</v>
      </c>
      <c r="CF62" s="7" t="s">
        <v>1923</v>
      </c>
      <c r="CG62" s="7"/>
      <c r="CH62" s="7"/>
      <c r="CI62" s="7"/>
      <c r="CJ62" s="7"/>
      <c r="CK62" s="7"/>
    </row>
    <row r="63" spans="1:89" x14ac:dyDescent="0.35">
      <c r="A63" s="5">
        <v>16</v>
      </c>
      <c r="B63" s="5"/>
      <c r="C63" s="5" t="s">
        <v>6753</v>
      </c>
      <c r="D63" s="5"/>
      <c r="E63" s="5"/>
      <c r="F63" s="5"/>
      <c r="G63" s="5"/>
      <c r="H63" s="5" t="s">
        <v>4197</v>
      </c>
      <c r="J63" s="5">
        <v>16</v>
      </c>
      <c r="K63" s="5"/>
      <c r="L63" s="5"/>
      <c r="M63" s="5"/>
      <c r="N63" s="5"/>
      <c r="O63" s="5"/>
      <c r="P63" s="5"/>
      <c r="Q63" s="5"/>
      <c r="S63" s="5">
        <v>16</v>
      </c>
      <c r="T63" s="5" t="s">
        <v>6754</v>
      </c>
      <c r="U63" s="5"/>
      <c r="V63" s="5"/>
      <c r="W63" s="5"/>
      <c r="X63" s="5"/>
      <c r="Y63" s="5"/>
      <c r="Z63" s="5"/>
      <c r="AB63" s="5">
        <v>16</v>
      </c>
      <c r="AC63" s="5"/>
      <c r="AD63" s="5"/>
      <c r="AE63" s="26" t="s">
        <v>6755</v>
      </c>
      <c r="AF63" s="5"/>
      <c r="AG63" s="5"/>
      <c r="AH63" s="5"/>
      <c r="AI63" s="5"/>
      <c r="AK63" s="5">
        <v>16</v>
      </c>
      <c r="AL63" s="5"/>
      <c r="AM63" s="5" t="s">
        <v>6756</v>
      </c>
      <c r="AN63" s="5"/>
      <c r="AO63" s="5"/>
      <c r="AP63" s="5" t="s">
        <v>6193</v>
      </c>
      <c r="AQ63" s="5" t="s">
        <v>6757</v>
      </c>
      <c r="AR63" s="5" t="s">
        <v>6758</v>
      </c>
      <c r="AT63" s="5">
        <v>16</v>
      </c>
      <c r="AU63" s="5" t="s">
        <v>6759</v>
      </c>
      <c r="AV63" s="5"/>
      <c r="AW63" s="5" t="s">
        <v>6760</v>
      </c>
      <c r="AX63" s="5" t="s">
        <v>6761</v>
      </c>
      <c r="AY63" s="5" t="s">
        <v>6762</v>
      </c>
      <c r="AZ63" s="5"/>
      <c r="BA63" s="5"/>
      <c r="BC63" s="5">
        <v>16</v>
      </c>
      <c r="BD63" s="5"/>
      <c r="BE63" s="5" t="s">
        <v>6763</v>
      </c>
      <c r="BF63" s="5"/>
      <c r="BG63" s="5" t="s">
        <v>1462</v>
      </c>
      <c r="BH63" s="5"/>
      <c r="BI63" s="5"/>
      <c r="BJ63" s="5" t="s">
        <v>6764</v>
      </c>
      <c r="BL63" s="5">
        <v>16</v>
      </c>
      <c r="BM63" s="5" t="s">
        <v>6210</v>
      </c>
      <c r="BN63" s="5"/>
      <c r="BO63" s="5" t="s">
        <v>6449</v>
      </c>
      <c r="BP63" s="5"/>
      <c r="BQ63" s="5"/>
      <c r="BR63" s="5" t="s">
        <v>6765</v>
      </c>
      <c r="BS63" s="5"/>
      <c r="BU63" s="5">
        <v>16</v>
      </c>
      <c r="BV63" s="5" t="s">
        <v>6766</v>
      </c>
      <c r="BW63" s="5"/>
      <c r="BX63" s="5" t="s">
        <v>6023</v>
      </c>
      <c r="BY63" s="5"/>
      <c r="BZ63" s="5"/>
      <c r="CA63" s="5"/>
      <c r="CB63" s="5"/>
      <c r="CD63" s="5">
        <v>16</v>
      </c>
      <c r="CE63" s="5"/>
      <c r="CF63" s="5"/>
      <c r="CG63" s="5"/>
      <c r="CH63" s="5"/>
      <c r="CI63" s="5"/>
      <c r="CJ63" s="5"/>
      <c r="CK63" s="5"/>
    </row>
    <row r="64" spans="1:89" x14ac:dyDescent="0.35">
      <c r="A64" s="5"/>
      <c r="B64" s="5"/>
      <c r="C64" s="5" t="s">
        <v>6767</v>
      </c>
      <c r="D64" s="5"/>
      <c r="E64" s="5" t="s">
        <v>6768</v>
      </c>
      <c r="F64" s="5"/>
      <c r="G64" s="5"/>
      <c r="H64" s="5" t="s">
        <v>6769</v>
      </c>
      <c r="J64" s="5"/>
      <c r="K64" s="5"/>
      <c r="L64" s="5"/>
      <c r="M64" s="5"/>
      <c r="N64" s="5"/>
      <c r="O64" s="5"/>
      <c r="P64" s="5"/>
      <c r="Q64" s="5"/>
      <c r="S64" s="5"/>
      <c r="T64" s="5" t="s">
        <v>6770</v>
      </c>
      <c r="U64" s="5"/>
      <c r="V64" s="5"/>
      <c r="W64" s="5"/>
      <c r="X64" s="5"/>
      <c r="Y64" s="5"/>
      <c r="Z64" s="5"/>
      <c r="AB64" s="5"/>
      <c r="AC64" s="5"/>
      <c r="AD64" s="5"/>
      <c r="AE64" s="26"/>
      <c r="AF64" s="5"/>
      <c r="AG64" s="5"/>
      <c r="AH64" s="5"/>
      <c r="AI64" s="5" t="s">
        <v>6580</v>
      </c>
      <c r="AK64" s="5"/>
      <c r="AL64" s="5"/>
      <c r="AM64" s="5" t="s">
        <v>6771</v>
      </c>
      <c r="AN64" s="5" t="s">
        <v>6772</v>
      </c>
      <c r="AO64" s="5" t="s">
        <v>6773</v>
      </c>
      <c r="AP64" s="5"/>
      <c r="AQ64" s="5"/>
      <c r="AR64" s="5" t="s">
        <v>6774</v>
      </c>
      <c r="AT64" s="5"/>
      <c r="AU64" s="5" t="s">
        <v>6775</v>
      </c>
      <c r="AV64" s="5" t="s">
        <v>430</v>
      </c>
      <c r="AW64" s="5" t="s">
        <v>6776</v>
      </c>
      <c r="AX64" s="5"/>
      <c r="AY64" s="5" t="s">
        <v>6777</v>
      </c>
      <c r="AZ64" s="5"/>
      <c r="BA64" s="5"/>
      <c r="BC64" s="5"/>
      <c r="BD64" s="5"/>
      <c r="BE64" s="5"/>
      <c r="BF64" s="5"/>
      <c r="BG64" s="5" t="s">
        <v>6765</v>
      </c>
      <c r="BH64" s="5"/>
      <c r="BI64" s="5"/>
      <c r="BJ64" s="5" t="s">
        <v>1462</v>
      </c>
      <c r="BL64" s="5"/>
      <c r="BM64" s="5" t="s">
        <v>6778</v>
      </c>
      <c r="BN64" s="5"/>
      <c r="BO64" s="5" t="s">
        <v>38</v>
      </c>
      <c r="BP64" s="5"/>
      <c r="BQ64" s="5"/>
      <c r="BR64" s="5"/>
      <c r="BS64" s="5"/>
      <c r="BU64" s="5"/>
      <c r="BV64" s="5" t="s">
        <v>1043</v>
      </c>
      <c r="BW64" s="5"/>
      <c r="BX64" s="5"/>
      <c r="BY64" s="5"/>
      <c r="BZ64" s="5"/>
      <c r="CA64" s="5"/>
      <c r="CB64" s="5"/>
      <c r="CD64" s="5"/>
      <c r="CE64" s="5"/>
      <c r="CF64" s="5"/>
      <c r="CG64" s="5"/>
      <c r="CH64" s="5"/>
      <c r="CI64" s="5"/>
      <c r="CJ64" s="5"/>
      <c r="CK64" s="5"/>
    </row>
    <row r="65" spans="1:89" x14ac:dyDescent="0.35">
      <c r="A65" s="4">
        <v>18</v>
      </c>
      <c r="B65" s="4"/>
      <c r="C65" s="4" t="s">
        <v>6779</v>
      </c>
      <c r="D65" s="4" t="s">
        <v>6469</v>
      </c>
      <c r="E65" s="4" t="s">
        <v>1043</v>
      </c>
      <c r="F65" s="4"/>
      <c r="G65" s="4"/>
      <c r="H65" s="4" t="s">
        <v>6780</v>
      </c>
      <c r="J65" s="4">
        <v>18</v>
      </c>
      <c r="K65" s="4" t="s">
        <v>6335</v>
      </c>
      <c r="L65" s="4"/>
      <c r="M65" s="4"/>
      <c r="N65" s="4"/>
      <c r="O65" s="4" t="s">
        <v>6335</v>
      </c>
      <c r="P65" s="4"/>
      <c r="Q65" s="4"/>
      <c r="S65" s="4">
        <v>18</v>
      </c>
      <c r="T65" s="4" t="s">
        <v>6781</v>
      </c>
      <c r="U65" s="4"/>
      <c r="V65" s="4" t="s">
        <v>6782</v>
      </c>
      <c r="W65" s="4" t="s">
        <v>6782</v>
      </c>
      <c r="X65" s="4" t="s">
        <v>6783</v>
      </c>
      <c r="Y65" s="4" t="s">
        <v>6784</v>
      </c>
      <c r="Z65" s="4" t="s">
        <v>6784</v>
      </c>
      <c r="AB65" s="4">
        <v>18</v>
      </c>
      <c r="AC65" s="4"/>
      <c r="AD65" s="22" t="s">
        <v>6785</v>
      </c>
      <c r="AE65" s="4" t="s">
        <v>6334</v>
      </c>
      <c r="AF65" s="4"/>
      <c r="AG65" s="4"/>
      <c r="AH65" s="4" t="s">
        <v>6786</v>
      </c>
      <c r="AI65" s="4"/>
      <c r="AK65" s="4">
        <v>18</v>
      </c>
      <c r="AL65" s="4"/>
      <c r="AM65" s="4"/>
      <c r="AN65" s="4" t="s">
        <v>6168</v>
      </c>
      <c r="AO65" s="4" t="s">
        <v>2149</v>
      </c>
      <c r="AP65" s="4"/>
      <c r="AQ65" s="4"/>
      <c r="AR65" s="4" t="s">
        <v>6787</v>
      </c>
      <c r="AT65" s="4">
        <v>18</v>
      </c>
      <c r="AU65" s="4"/>
      <c r="AV65" s="4" t="s">
        <v>6788</v>
      </c>
      <c r="AW65" s="4"/>
      <c r="AX65" s="4"/>
      <c r="AY65" s="4"/>
      <c r="AZ65" s="4"/>
      <c r="BA65" s="4" t="s">
        <v>6789</v>
      </c>
      <c r="BC65" s="4">
        <v>18</v>
      </c>
      <c r="BD65" s="4"/>
      <c r="BE65" s="4" t="s">
        <v>6790</v>
      </c>
      <c r="BF65" s="4"/>
      <c r="BG65" s="4" t="s">
        <v>6791</v>
      </c>
      <c r="BH65" s="4"/>
      <c r="BI65" s="4"/>
      <c r="BJ65" s="4"/>
      <c r="BL65" s="4">
        <v>18</v>
      </c>
      <c r="BM65" s="4"/>
      <c r="BN65" s="4" t="s">
        <v>5480</v>
      </c>
      <c r="BO65" s="4" t="s">
        <v>5480</v>
      </c>
      <c r="BP65" s="4"/>
      <c r="BQ65" s="4"/>
      <c r="BR65" s="4"/>
      <c r="BS65" s="4" t="s">
        <v>1018</v>
      </c>
      <c r="BU65" s="4">
        <v>18</v>
      </c>
      <c r="BV65" s="4" t="s">
        <v>38</v>
      </c>
      <c r="BW65" s="4"/>
      <c r="BX65" s="4" t="s">
        <v>5480</v>
      </c>
      <c r="BY65" s="4" t="s">
        <v>6792</v>
      </c>
      <c r="BZ65" s="4"/>
      <c r="CA65" s="4"/>
      <c r="CB65" s="4"/>
      <c r="CD65" s="4">
        <v>18</v>
      </c>
      <c r="CE65" s="4"/>
      <c r="CF65" s="4"/>
      <c r="CG65" s="4"/>
      <c r="CH65" s="4"/>
      <c r="CI65" s="4"/>
      <c r="CJ65" s="4"/>
      <c r="CK65" s="4"/>
    </row>
    <row r="66" spans="1:89" x14ac:dyDescent="0.35">
      <c r="A66" s="7"/>
      <c r="B66" s="7"/>
      <c r="C66" s="7" t="s">
        <v>6793</v>
      </c>
      <c r="D66" s="7"/>
      <c r="E66" s="7" t="s">
        <v>4526</v>
      </c>
      <c r="F66" s="7"/>
      <c r="G66" s="7"/>
      <c r="H66" s="7" t="s">
        <v>6794</v>
      </c>
      <c r="J66" s="7"/>
      <c r="K66" s="7" t="s">
        <v>6455</v>
      </c>
      <c r="L66" s="7"/>
      <c r="M66" s="7"/>
      <c r="N66" s="7"/>
      <c r="O66" s="7" t="s">
        <v>6455</v>
      </c>
      <c r="P66" s="7" t="s">
        <v>5723</v>
      </c>
      <c r="Q66" s="7" t="s">
        <v>5723</v>
      </c>
      <c r="S66" s="7"/>
      <c r="T66" s="7"/>
      <c r="U66" s="7"/>
      <c r="V66" s="7" t="s">
        <v>6795</v>
      </c>
      <c r="W66" s="7" t="s">
        <v>6795</v>
      </c>
      <c r="X66" s="7" t="s">
        <v>6796</v>
      </c>
      <c r="Y66" s="7" t="s">
        <v>6797</v>
      </c>
      <c r="Z66" s="7" t="s">
        <v>6797</v>
      </c>
      <c r="AB66" s="7"/>
      <c r="AC66" s="7"/>
      <c r="AD66" s="23" t="s">
        <v>6798</v>
      </c>
      <c r="AE66" s="7" t="s">
        <v>6469</v>
      </c>
      <c r="AF66" s="7"/>
      <c r="AG66" s="7"/>
      <c r="AH66" s="7" t="s">
        <v>4077</v>
      </c>
      <c r="AI66" s="7"/>
      <c r="AK66" s="7"/>
      <c r="AL66" s="7"/>
      <c r="AM66" s="7"/>
      <c r="AN66" s="7"/>
      <c r="AO66" s="7"/>
      <c r="AP66" s="7" t="s">
        <v>6799</v>
      </c>
      <c r="AQ66" s="7" t="s">
        <v>1018</v>
      </c>
      <c r="AR66" s="7"/>
      <c r="AT66" s="7"/>
      <c r="AU66" s="7"/>
      <c r="AV66" s="7"/>
      <c r="AW66" s="7"/>
      <c r="AX66" s="7"/>
      <c r="AY66" s="7"/>
      <c r="AZ66" s="7"/>
      <c r="BA66" s="7"/>
      <c r="BC66" s="7"/>
      <c r="BD66" s="7"/>
      <c r="BE66" s="7" t="s">
        <v>6800</v>
      </c>
      <c r="BF66" s="7"/>
      <c r="BG66" s="7" t="s">
        <v>6801</v>
      </c>
      <c r="BH66" s="7"/>
      <c r="BI66" s="7"/>
      <c r="BJ66" s="7"/>
      <c r="BL66" s="7"/>
      <c r="BM66" s="7"/>
      <c r="BN66" s="7" t="s">
        <v>4196</v>
      </c>
      <c r="BO66" s="7" t="s">
        <v>4196</v>
      </c>
      <c r="BP66" s="7"/>
      <c r="BQ66" s="7"/>
      <c r="BR66" s="7"/>
      <c r="BS66" s="7" t="s">
        <v>5927</v>
      </c>
      <c r="BU66" s="7"/>
      <c r="BV66" s="7"/>
      <c r="BW66" s="7"/>
      <c r="BX66" s="7" t="s">
        <v>4196</v>
      </c>
      <c r="BY66" s="7" t="s">
        <v>603</v>
      </c>
      <c r="BZ66" s="7"/>
      <c r="CA66" s="7" t="s">
        <v>6802</v>
      </c>
      <c r="CB66" s="7"/>
      <c r="CD66" s="7"/>
      <c r="CE66" s="7"/>
      <c r="CF66" s="7"/>
      <c r="CG66" s="7"/>
      <c r="CH66" s="7"/>
      <c r="CI66" s="7"/>
      <c r="CJ66" s="7"/>
      <c r="CK66" s="7"/>
    </row>
    <row r="67" spans="1:89" x14ac:dyDescent="0.35">
      <c r="A67" s="5">
        <v>20</v>
      </c>
      <c r="B67" s="5"/>
      <c r="C67" s="5" t="s">
        <v>6803</v>
      </c>
      <c r="D67" s="5"/>
      <c r="E67" s="5"/>
      <c r="F67" s="5"/>
      <c r="G67" s="5"/>
      <c r="H67" s="5"/>
      <c r="J67" s="5">
        <v>20</v>
      </c>
      <c r="K67" s="5"/>
      <c r="L67" s="5" t="s">
        <v>6115</v>
      </c>
      <c r="M67" s="5"/>
      <c r="N67" s="5"/>
      <c r="O67" s="5"/>
      <c r="P67" s="5" t="s">
        <v>308</v>
      </c>
      <c r="Q67" s="5" t="s">
        <v>5634</v>
      </c>
      <c r="S67" s="5">
        <v>20</v>
      </c>
      <c r="T67" s="5"/>
      <c r="U67" s="5"/>
      <c r="V67" s="5" t="s">
        <v>6804</v>
      </c>
      <c r="W67" s="5" t="s">
        <v>6804</v>
      </c>
      <c r="X67" s="5" t="s">
        <v>6805</v>
      </c>
      <c r="Y67" s="5"/>
      <c r="Z67" s="5"/>
      <c r="AB67" s="5">
        <v>20</v>
      </c>
      <c r="AC67" s="5"/>
      <c r="AD67" s="5" t="s">
        <v>6806</v>
      </c>
      <c r="AE67" s="5" t="s">
        <v>6807</v>
      </c>
      <c r="AF67" s="5"/>
      <c r="AG67" s="5"/>
      <c r="AH67" s="5"/>
      <c r="AI67" s="5"/>
      <c r="AK67" s="5">
        <v>20</v>
      </c>
      <c r="AL67" s="5"/>
      <c r="AM67" s="5"/>
      <c r="AN67" s="5" t="s">
        <v>3856</v>
      </c>
      <c r="AO67" s="5" t="s">
        <v>1046</v>
      </c>
      <c r="AP67" s="5" t="s">
        <v>6808</v>
      </c>
      <c r="AQ67" s="5" t="s">
        <v>6809</v>
      </c>
      <c r="AR67" s="5"/>
      <c r="AT67" s="5">
        <v>20</v>
      </c>
      <c r="AU67" s="5" t="s">
        <v>1018</v>
      </c>
      <c r="AV67" s="5" t="s">
        <v>1018</v>
      </c>
      <c r="AW67" s="5" t="s">
        <v>1018</v>
      </c>
      <c r="AX67" s="5" t="s">
        <v>1018</v>
      </c>
      <c r="AY67" s="5" t="s">
        <v>1018</v>
      </c>
      <c r="AZ67" s="5" t="s">
        <v>6810</v>
      </c>
      <c r="BA67" s="5"/>
      <c r="BC67" s="5">
        <v>20</v>
      </c>
      <c r="BD67" s="5"/>
      <c r="BE67" s="5"/>
      <c r="BF67" s="5" t="s">
        <v>5734</v>
      </c>
      <c r="BG67" s="5" t="s">
        <v>6811</v>
      </c>
      <c r="BH67" s="5"/>
      <c r="BI67" s="5"/>
      <c r="BJ67" s="5"/>
      <c r="BL67" s="5">
        <v>20</v>
      </c>
      <c r="BM67" s="5"/>
      <c r="BN67" s="5" t="s">
        <v>6812</v>
      </c>
      <c r="BO67" s="5"/>
      <c r="BP67" s="5" t="s">
        <v>6813</v>
      </c>
      <c r="BQ67" s="5"/>
      <c r="BR67" s="5" t="s">
        <v>6814</v>
      </c>
      <c r="BS67" s="5" t="s">
        <v>5584</v>
      </c>
      <c r="BU67" s="5">
        <v>20</v>
      </c>
      <c r="BV67" s="5"/>
      <c r="BW67" s="5" t="s">
        <v>6815</v>
      </c>
      <c r="BX67" s="5"/>
      <c r="BY67" s="5" t="s">
        <v>6816</v>
      </c>
      <c r="BZ67" s="5"/>
      <c r="CA67" s="5" t="s">
        <v>6817</v>
      </c>
      <c r="CB67" s="5"/>
      <c r="CD67" s="5">
        <v>20</v>
      </c>
      <c r="CE67" s="5"/>
      <c r="CF67" s="5"/>
      <c r="CG67" s="5"/>
      <c r="CH67" s="5"/>
      <c r="CI67" s="5" t="s">
        <v>3605</v>
      </c>
      <c r="CJ67" s="5"/>
      <c r="CK67" s="5"/>
    </row>
    <row r="68" spans="1:89" x14ac:dyDescent="0.35">
      <c r="A68" s="7"/>
      <c r="B68" s="7"/>
      <c r="C68" s="7"/>
      <c r="D68" s="7"/>
      <c r="E68" s="7"/>
      <c r="F68" s="7"/>
      <c r="G68" s="7"/>
      <c r="H68" s="7"/>
      <c r="J68" s="7"/>
      <c r="K68" s="7"/>
      <c r="L68" s="7" t="s">
        <v>6818</v>
      </c>
      <c r="M68" s="7"/>
      <c r="N68" s="7"/>
      <c r="O68" s="7"/>
      <c r="P68" s="7" t="s">
        <v>102</v>
      </c>
      <c r="Q68" s="7" t="s">
        <v>102</v>
      </c>
      <c r="S68" s="7"/>
      <c r="T68" s="7"/>
      <c r="U68" s="7"/>
      <c r="V68" s="7"/>
      <c r="W68" s="7"/>
      <c r="X68" s="7"/>
      <c r="Y68" s="7"/>
      <c r="Z68" s="7"/>
      <c r="AB68" s="7"/>
      <c r="AC68" s="7"/>
      <c r="AD68" s="7" t="s">
        <v>1825</v>
      </c>
      <c r="AE68" s="7" t="s">
        <v>6819</v>
      </c>
      <c r="AF68" s="7"/>
      <c r="AG68" s="7"/>
      <c r="AH68" s="7"/>
      <c r="AI68" s="7"/>
      <c r="AK68" s="7"/>
      <c r="AL68" s="7"/>
      <c r="AM68" s="7"/>
      <c r="AN68" s="7"/>
      <c r="AO68" s="7" t="s">
        <v>1948</v>
      </c>
      <c r="AP68" s="7" t="s">
        <v>3867</v>
      </c>
      <c r="AQ68" s="7" t="s">
        <v>1462</v>
      </c>
      <c r="AR68" s="7"/>
      <c r="AT68" s="7"/>
      <c r="AU68" s="7" t="s">
        <v>6820</v>
      </c>
      <c r="AV68" s="7" t="s">
        <v>6821</v>
      </c>
      <c r="AW68" s="7" t="s">
        <v>6650</v>
      </c>
      <c r="AX68" s="7" t="s">
        <v>6822</v>
      </c>
      <c r="AY68" s="7" t="s">
        <v>6823</v>
      </c>
      <c r="AZ68" s="7" t="s">
        <v>6824</v>
      </c>
      <c r="BA68" s="7"/>
      <c r="BC68" s="7"/>
      <c r="BD68" s="7"/>
      <c r="BE68" s="7"/>
      <c r="BF68" s="7" t="s">
        <v>5584</v>
      </c>
      <c r="BG68" s="7" t="s">
        <v>2217</v>
      </c>
      <c r="BH68" s="7"/>
      <c r="BI68" s="7"/>
      <c r="BJ68" s="7"/>
      <c r="BL68" s="7"/>
      <c r="BM68" s="7"/>
      <c r="BN68" s="7" t="s">
        <v>652</v>
      </c>
      <c r="BO68" s="7"/>
      <c r="BP68" s="7" t="s">
        <v>6825</v>
      </c>
      <c r="BQ68" s="7"/>
      <c r="BR68" s="7" t="s">
        <v>6826</v>
      </c>
      <c r="BS68" s="7"/>
      <c r="BU68" s="7"/>
      <c r="BV68" s="7"/>
      <c r="BW68" s="7" t="s">
        <v>6827</v>
      </c>
      <c r="BX68" s="7"/>
      <c r="BY68" s="7" t="s">
        <v>6828</v>
      </c>
      <c r="BZ68" s="7"/>
      <c r="CA68" s="7" t="s">
        <v>6829</v>
      </c>
      <c r="CB68" s="7"/>
      <c r="CD68" s="7"/>
      <c r="CE68" s="7"/>
      <c r="CF68" s="7"/>
      <c r="CG68" s="7"/>
      <c r="CH68" s="7"/>
      <c r="CI68" s="7" t="s">
        <v>694</v>
      </c>
      <c r="CJ68" s="7"/>
      <c r="CK68" s="7"/>
    </row>
    <row r="70" spans="1:89" x14ac:dyDescent="0.35">
      <c r="B70" s="3" t="s">
        <v>12</v>
      </c>
      <c r="C70" s="3" t="s">
        <v>13</v>
      </c>
      <c r="D70" s="3" t="s">
        <v>14</v>
      </c>
      <c r="E70" s="3"/>
      <c r="F70" s="3"/>
      <c r="G70" s="3"/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 t="s">
        <v>14</v>
      </c>
      <c r="AF70" s="3"/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D70" s="3" t="s">
        <v>12</v>
      </c>
      <c r="BE70" s="3" t="s">
        <v>13</v>
      </c>
      <c r="BF70" s="3" t="s">
        <v>14</v>
      </c>
      <c r="BG70" s="3" t="s">
        <v>15</v>
      </c>
      <c r="BH70" s="3"/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V70" s="3" t="s">
        <v>12</v>
      </c>
      <c r="BW70" s="3" t="s">
        <v>13</v>
      </c>
      <c r="BX70" s="3"/>
      <c r="BY70" s="3"/>
      <c r="BZ70" s="3"/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/>
      <c r="CK70" s="3"/>
    </row>
    <row r="71" spans="1:89" x14ac:dyDescent="0.35">
      <c r="B71" s="2">
        <v>29</v>
      </c>
      <c r="C71" s="2">
        <v>30</v>
      </c>
      <c r="D71" s="2">
        <v>31</v>
      </c>
      <c r="E71" s="2"/>
      <c r="F71" s="2"/>
      <c r="G71" s="2"/>
      <c r="H71" s="2"/>
      <c r="K71" s="2">
        <v>26</v>
      </c>
      <c r="L71" s="2">
        <v>27</v>
      </c>
      <c r="M71" s="2">
        <v>28</v>
      </c>
      <c r="N71" s="2">
        <v>29</v>
      </c>
      <c r="O71" s="2">
        <v>30</v>
      </c>
      <c r="P71" s="2"/>
      <c r="Q71" s="2"/>
      <c r="T71" s="2">
        <v>24</v>
      </c>
      <c r="U71" s="2">
        <v>25</v>
      </c>
      <c r="V71" s="2">
        <v>26</v>
      </c>
      <c r="W71" s="2">
        <v>27</v>
      </c>
      <c r="X71" s="2">
        <v>28</v>
      </c>
      <c r="Y71" s="2">
        <v>29</v>
      </c>
      <c r="Z71" s="2">
        <v>30</v>
      </c>
      <c r="AC71" s="2">
        <v>28</v>
      </c>
      <c r="AD71" s="2">
        <v>29</v>
      </c>
      <c r="AE71" s="2">
        <v>30</v>
      </c>
      <c r="AF71" s="2"/>
      <c r="AG71" s="2"/>
      <c r="AH71" s="2"/>
      <c r="AI71" s="2"/>
      <c r="AL71" s="2">
        <v>26</v>
      </c>
      <c r="AM71" s="2">
        <v>27</v>
      </c>
      <c r="AN71" s="2">
        <v>28</v>
      </c>
      <c r="AO71" s="2">
        <v>29</v>
      </c>
      <c r="AP71" s="2">
        <v>30</v>
      </c>
      <c r="AQ71" s="2">
        <v>31</v>
      </c>
      <c r="AR71" s="2"/>
      <c r="AU71" s="2">
        <v>23</v>
      </c>
      <c r="AV71" s="2">
        <v>24</v>
      </c>
      <c r="AW71" s="2">
        <v>25</v>
      </c>
      <c r="AX71" s="2">
        <v>26</v>
      </c>
      <c r="AY71" s="2">
        <v>27</v>
      </c>
      <c r="AZ71" s="2">
        <v>28</v>
      </c>
      <c r="BA71" s="2">
        <v>29</v>
      </c>
      <c r="BD71" s="2">
        <v>27</v>
      </c>
      <c r="BE71" s="2">
        <v>28</v>
      </c>
      <c r="BF71" s="2">
        <v>29</v>
      </c>
      <c r="BG71" s="2">
        <v>30</v>
      </c>
      <c r="BH71" s="2"/>
      <c r="BI71" s="2"/>
      <c r="BJ71" s="2"/>
      <c r="BM71" s="2">
        <v>25</v>
      </c>
      <c r="BN71" s="2">
        <v>26</v>
      </c>
      <c r="BO71" s="2">
        <v>27</v>
      </c>
      <c r="BP71" s="2">
        <v>28</v>
      </c>
      <c r="BQ71" s="2">
        <v>29</v>
      </c>
      <c r="BR71" s="2">
        <v>30</v>
      </c>
      <c r="BS71" s="2">
        <v>31</v>
      </c>
      <c r="BV71" s="2">
        <v>29</v>
      </c>
      <c r="BW71" s="2">
        <v>30</v>
      </c>
      <c r="BX71" s="2"/>
      <c r="BY71" s="2"/>
      <c r="BZ71" s="2"/>
      <c r="CA71" s="2"/>
      <c r="CB71" s="2"/>
      <c r="CE71" s="2">
        <v>27</v>
      </c>
      <c r="CF71" s="2">
        <v>28</v>
      </c>
      <c r="CG71" s="2">
        <v>29</v>
      </c>
      <c r="CH71" s="2">
        <v>30</v>
      </c>
      <c r="CI71" s="2">
        <v>31</v>
      </c>
      <c r="CJ71" s="2"/>
      <c r="CK71" s="2"/>
    </row>
    <row r="72" spans="1:89" x14ac:dyDescent="0.35">
      <c r="A72" s="4">
        <v>8</v>
      </c>
      <c r="B72" s="4"/>
      <c r="C72" s="4"/>
      <c r="D72" s="4"/>
      <c r="E72" s="4"/>
      <c r="F72" s="4"/>
      <c r="G72" s="4"/>
      <c r="H72" s="4"/>
      <c r="J72" s="4">
        <v>8</v>
      </c>
      <c r="K72" s="4"/>
      <c r="L72" s="4"/>
      <c r="M72" s="4" t="s">
        <v>6830</v>
      </c>
      <c r="N72" s="4"/>
      <c r="O72" s="4"/>
      <c r="P72" s="4"/>
      <c r="Q72" s="4"/>
      <c r="S72" s="4">
        <v>8</v>
      </c>
      <c r="T72" s="4"/>
      <c r="U72" s="4"/>
      <c r="V72" s="4"/>
      <c r="W72" s="4"/>
      <c r="X72" s="4"/>
      <c r="Y72" s="4"/>
      <c r="Z72" s="4"/>
      <c r="AB72" s="4">
        <v>8</v>
      </c>
      <c r="AC72" s="4"/>
      <c r="AD72" s="4"/>
      <c r="AE72" s="4"/>
      <c r="AF72" s="4"/>
      <c r="AG72" s="4"/>
      <c r="AH72" s="4"/>
      <c r="AI72" s="4"/>
      <c r="AK72" s="4">
        <v>8</v>
      </c>
      <c r="AL72" s="4"/>
      <c r="AM72" s="4" t="s">
        <v>6831</v>
      </c>
      <c r="AN72" s="4"/>
      <c r="AO72" s="4"/>
      <c r="AP72" s="4"/>
      <c r="AQ72" s="4"/>
      <c r="AR72" s="4"/>
      <c r="AT72" s="4">
        <v>8</v>
      </c>
      <c r="AU72" s="4" t="s">
        <v>6832</v>
      </c>
      <c r="AV72" s="4"/>
      <c r="AW72" s="4"/>
      <c r="AX72" s="4"/>
      <c r="AY72" s="4"/>
      <c r="AZ72" s="4"/>
      <c r="BA72" s="4"/>
      <c r="BC72" s="4">
        <v>8</v>
      </c>
      <c r="BD72" s="4"/>
      <c r="BE72" s="4"/>
      <c r="BF72" s="4"/>
      <c r="BG72" s="4"/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/>
      <c r="BX72" s="4" t="s">
        <v>6833</v>
      </c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/>
      <c r="CJ72" s="4"/>
      <c r="CK72" s="4"/>
    </row>
    <row r="73" spans="1:89" x14ac:dyDescent="0.3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M73" s="5" t="s">
        <v>6834</v>
      </c>
      <c r="N73" s="5"/>
      <c r="O73" s="5"/>
      <c r="P73" s="5"/>
      <c r="Q73" s="5"/>
      <c r="S73" s="5"/>
      <c r="T73" s="5"/>
      <c r="U73" s="5"/>
      <c r="V73" s="5"/>
      <c r="W73" s="5"/>
      <c r="X73" s="5"/>
      <c r="Y73" s="5"/>
      <c r="Z73" s="5"/>
      <c r="AB73" s="5"/>
      <c r="AC73" s="5"/>
      <c r="AD73" s="5"/>
      <c r="AE73" s="5"/>
      <c r="AF73" s="5"/>
      <c r="AG73" s="5"/>
      <c r="AH73" s="5"/>
      <c r="AI73" s="5"/>
      <c r="AK73" s="5"/>
      <c r="AL73" s="5"/>
      <c r="AM73" s="5" t="s">
        <v>6835</v>
      </c>
      <c r="AN73" s="5"/>
      <c r="AO73" s="5"/>
      <c r="AP73" s="5"/>
      <c r="AQ73" s="5" t="s">
        <v>6836</v>
      </c>
      <c r="AR73" s="5"/>
      <c r="AT73" s="5"/>
      <c r="AU73" s="5" t="s">
        <v>6837</v>
      </c>
      <c r="AV73" s="5"/>
      <c r="AW73" s="5"/>
      <c r="AX73" s="5"/>
      <c r="AY73" s="5"/>
      <c r="AZ73" s="5" t="s">
        <v>11709</v>
      </c>
      <c r="BA73" s="5"/>
      <c r="BC73" s="5"/>
      <c r="BD73" s="5"/>
      <c r="BE73" s="5"/>
      <c r="BF73" s="5"/>
      <c r="BG73" s="5" t="s">
        <v>6838</v>
      </c>
      <c r="BH73" s="5"/>
      <c r="BI73" s="5"/>
      <c r="BJ73" s="5"/>
      <c r="BL73" s="5"/>
      <c r="BM73" s="5"/>
      <c r="BN73" s="5"/>
      <c r="BO73" s="5"/>
      <c r="BP73" s="5" t="s">
        <v>6839</v>
      </c>
      <c r="BQ73" s="5"/>
      <c r="BR73" s="5"/>
      <c r="BS73" s="5"/>
      <c r="BU73" s="5"/>
      <c r="BV73" s="5"/>
      <c r="BW73" s="5" t="s">
        <v>6840</v>
      </c>
      <c r="BX73" s="5"/>
      <c r="BY73" s="5"/>
      <c r="BZ73" s="5"/>
      <c r="CA73" s="5"/>
      <c r="CB73" s="5"/>
      <c r="CD73" s="5"/>
      <c r="CE73" s="5"/>
      <c r="CF73" s="5"/>
      <c r="CG73" s="5"/>
      <c r="CH73" s="5" t="s">
        <v>6841</v>
      </c>
      <c r="CI73" s="5"/>
      <c r="CJ73" s="5"/>
      <c r="CK73" s="5"/>
    </row>
    <row r="74" spans="1:89" x14ac:dyDescent="0.35">
      <c r="A74" s="4">
        <v>10</v>
      </c>
      <c r="B74" s="4"/>
      <c r="C74" s="4" t="s">
        <v>6842</v>
      </c>
      <c r="D74" s="4"/>
      <c r="E74" s="4"/>
      <c r="F74" s="4"/>
      <c r="G74" s="4"/>
      <c r="H74" s="4"/>
      <c r="J74" s="4">
        <v>10</v>
      </c>
      <c r="K74" s="4"/>
      <c r="L74" s="4"/>
      <c r="M74" s="4" t="s">
        <v>6478</v>
      </c>
      <c r="N74" s="4" t="s">
        <v>6843</v>
      </c>
      <c r="O74" s="4"/>
      <c r="P74" s="4"/>
      <c r="Q74" s="4"/>
      <c r="S74" s="4">
        <v>10</v>
      </c>
      <c r="T74" s="4"/>
      <c r="U74" s="4"/>
      <c r="V74" s="4"/>
      <c r="W74" s="4"/>
      <c r="X74" s="4"/>
      <c r="Y74" s="4" t="s">
        <v>6844</v>
      </c>
      <c r="Z74" s="4"/>
      <c r="AB74" s="4">
        <v>10</v>
      </c>
      <c r="AC74" s="4"/>
      <c r="AD74" s="4"/>
      <c r="AE74" s="4"/>
      <c r="AF74" s="4"/>
      <c r="AG74" s="4"/>
      <c r="AH74" s="4"/>
      <c r="AI74" s="4"/>
      <c r="AK74" s="4">
        <v>10</v>
      </c>
      <c r="AL74" s="4"/>
      <c r="AM74" s="4"/>
      <c r="AN74" s="4"/>
      <c r="AO74" s="4"/>
      <c r="AP74" s="4" t="s">
        <v>3904</v>
      </c>
      <c r="AQ74" s="4"/>
      <c r="AR74" s="4"/>
      <c r="AT74" s="4">
        <v>10</v>
      </c>
      <c r="AU74" s="4" t="s">
        <v>6845</v>
      </c>
      <c r="AV74" s="4"/>
      <c r="AW74" s="4"/>
      <c r="AX74" s="4"/>
      <c r="AY74" s="4"/>
      <c r="AZ74" s="4" t="s">
        <v>6846</v>
      </c>
      <c r="BA74" s="4"/>
      <c r="BC74" s="4">
        <v>10</v>
      </c>
      <c r="BD74" s="4"/>
      <c r="BE74" s="4"/>
      <c r="BF74" s="4"/>
      <c r="BG74" s="4" t="s">
        <v>6847</v>
      </c>
      <c r="BH74" s="4"/>
      <c r="BI74" s="4"/>
      <c r="BJ74" s="4"/>
      <c r="BL74" s="4">
        <v>10</v>
      </c>
      <c r="BM74" s="4"/>
      <c r="BN74" s="4"/>
      <c r="BO74" s="4"/>
      <c r="BP74" s="4" t="s">
        <v>6848</v>
      </c>
      <c r="BQ74" s="4"/>
      <c r="BR74" s="4"/>
      <c r="BS74" s="4"/>
      <c r="BU74" s="4">
        <v>10</v>
      </c>
      <c r="BV74" s="4" t="s">
        <v>6849</v>
      </c>
      <c r="BW74" s="4"/>
      <c r="BX74" s="4"/>
      <c r="BY74" s="4"/>
      <c r="BZ74" s="4"/>
      <c r="CA74" s="4"/>
      <c r="CB74" s="4"/>
      <c r="CD74" s="4">
        <v>10</v>
      </c>
      <c r="CE74" s="4"/>
      <c r="CF74" s="4"/>
      <c r="CG74" s="4"/>
      <c r="CH74" s="4" t="s">
        <v>1825</v>
      </c>
      <c r="CI74" s="4"/>
      <c r="CJ74" s="4"/>
      <c r="CK74" s="4"/>
    </row>
    <row r="75" spans="1:89" x14ac:dyDescent="0.35">
      <c r="A75" s="7"/>
      <c r="B75" s="7"/>
      <c r="C75" s="7" t="s">
        <v>6850</v>
      </c>
      <c r="D75" s="7"/>
      <c r="E75" s="7"/>
      <c r="F75" s="7"/>
      <c r="G75" s="7"/>
      <c r="H75" s="7"/>
      <c r="J75" s="7"/>
      <c r="K75" s="7"/>
      <c r="L75" s="7"/>
      <c r="M75" s="7"/>
      <c r="N75" s="7" t="s">
        <v>6851</v>
      </c>
      <c r="O75" s="7"/>
      <c r="P75" s="7"/>
      <c r="Q75" s="7"/>
      <c r="S75" s="7"/>
      <c r="T75" s="7"/>
      <c r="U75" s="7"/>
      <c r="V75" s="7" t="s">
        <v>6852</v>
      </c>
      <c r="W75" s="7"/>
      <c r="X75" s="7"/>
      <c r="Y75" s="7" t="s">
        <v>3090</v>
      </c>
      <c r="Z75" s="7"/>
      <c r="AB75" s="7"/>
      <c r="AC75" s="7"/>
      <c r="AD75" s="7"/>
      <c r="AE75" s="7"/>
      <c r="AF75" s="7"/>
      <c r="AG75" s="7"/>
      <c r="AH75" s="7"/>
      <c r="AI75" s="7"/>
      <c r="AK75" s="7"/>
      <c r="AL75" s="7"/>
      <c r="AM75" s="7" t="s">
        <v>4157</v>
      </c>
      <c r="AN75" s="7"/>
      <c r="AO75" s="7"/>
      <c r="AP75" s="7"/>
      <c r="AQ75" s="7"/>
      <c r="AR75" s="7"/>
      <c r="AT75" s="7"/>
      <c r="AU75" s="7"/>
      <c r="AV75" s="7"/>
      <c r="AW75" s="7"/>
      <c r="AX75" s="7"/>
      <c r="AY75" s="7"/>
      <c r="AZ75" s="7" t="s">
        <v>6853</v>
      </c>
      <c r="BA75" s="7"/>
      <c r="BC75" s="7"/>
      <c r="BD75" s="7"/>
      <c r="BE75" s="7"/>
      <c r="BF75" s="7"/>
      <c r="BG75" s="7" t="s">
        <v>6854</v>
      </c>
      <c r="BH75" s="7"/>
      <c r="BI75" s="7"/>
      <c r="BJ75" s="7"/>
      <c r="BL75" s="7"/>
      <c r="BM75" s="7"/>
      <c r="BN75" s="7"/>
      <c r="BO75" s="7"/>
      <c r="BP75" s="7" t="s">
        <v>6855</v>
      </c>
      <c r="BQ75" s="7" t="s">
        <v>6856</v>
      </c>
      <c r="BR75" s="7"/>
      <c r="BS75" s="7"/>
      <c r="BU75" s="7"/>
      <c r="BV75" s="7"/>
      <c r="BW75" s="7" t="s">
        <v>2255</v>
      </c>
      <c r="BX75" s="7"/>
      <c r="BY75" s="7"/>
      <c r="BZ75" s="7"/>
      <c r="CA75" s="7"/>
      <c r="CB75" s="7"/>
      <c r="CD75" s="7"/>
      <c r="CE75" s="7"/>
      <c r="CF75" s="7"/>
      <c r="CG75" s="7"/>
      <c r="CH75" s="7"/>
      <c r="CI75" s="7"/>
      <c r="CJ75" s="7"/>
      <c r="CK75" s="7"/>
    </row>
    <row r="76" spans="1:89" x14ac:dyDescent="0.35">
      <c r="A76" s="5">
        <v>12</v>
      </c>
      <c r="B76" s="5"/>
      <c r="C76" s="5" t="s">
        <v>5826</v>
      </c>
      <c r="D76" s="5"/>
      <c r="E76" s="5"/>
      <c r="F76" s="5"/>
      <c r="G76" s="5"/>
      <c r="H76" s="5"/>
      <c r="J76" s="5">
        <v>12</v>
      </c>
      <c r="K76" s="5"/>
      <c r="L76" s="5" t="s">
        <v>6294</v>
      </c>
      <c r="M76" s="5"/>
      <c r="N76" s="5" t="s">
        <v>6857</v>
      </c>
      <c r="O76" s="5"/>
      <c r="P76" s="5"/>
      <c r="Q76" s="5"/>
      <c r="S76" s="5">
        <v>12</v>
      </c>
      <c r="T76" s="5"/>
      <c r="U76" s="5" t="s">
        <v>6294</v>
      </c>
      <c r="V76" s="26" t="s">
        <v>4390</v>
      </c>
      <c r="W76" s="5"/>
      <c r="X76" s="5"/>
      <c r="Y76" s="5"/>
      <c r="Z76" s="5" t="s">
        <v>6294</v>
      </c>
      <c r="AB76" s="5">
        <v>12</v>
      </c>
      <c r="AC76" s="5" t="s">
        <v>6858</v>
      </c>
      <c r="AD76" s="5" t="s">
        <v>6294</v>
      </c>
      <c r="AE76" s="25"/>
      <c r="AF76" s="5"/>
      <c r="AG76" s="5"/>
      <c r="AH76" s="5"/>
      <c r="AI76" s="5"/>
      <c r="AK76" s="5">
        <v>12</v>
      </c>
      <c r="AL76" s="5" t="s">
        <v>4390</v>
      </c>
      <c r="AM76" s="5" t="s">
        <v>5430</v>
      </c>
      <c r="AN76" s="26" t="s">
        <v>4390</v>
      </c>
      <c r="AO76" s="5"/>
      <c r="AP76" s="5" t="s">
        <v>5430</v>
      </c>
      <c r="AQ76" s="5" t="s">
        <v>2248</v>
      </c>
      <c r="AR76" s="5"/>
      <c r="AT76" s="5">
        <v>12</v>
      </c>
      <c r="AU76" s="5"/>
      <c r="AV76" s="5"/>
      <c r="AW76" s="25"/>
      <c r="AX76" s="5"/>
      <c r="AY76" s="5"/>
      <c r="AZ76" s="5" t="s">
        <v>6859</v>
      </c>
      <c r="BA76" s="5" t="s">
        <v>6860</v>
      </c>
      <c r="BC76" s="5">
        <v>12</v>
      </c>
      <c r="BD76" s="5" t="s">
        <v>4390</v>
      </c>
      <c r="BE76" s="5"/>
      <c r="BF76" s="25"/>
      <c r="BG76" s="5"/>
      <c r="BH76" s="5"/>
      <c r="BI76" s="5"/>
      <c r="BJ76" s="5"/>
      <c r="BL76" s="5">
        <v>12</v>
      </c>
      <c r="BM76" s="5"/>
      <c r="BN76" s="5" t="s">
        <v>5564</v>
      </c>
      <c r="BO76" s="25"/>
      <c r="BP76" s="5" t="s">
        <v>6861</v>
      </c>
      <c r="BQ76" s="5" t="s">
        <v>5828</v>
      </c>
      <c r="BR76" s="5"/>
      <c r="BS76" s="5"/>
      <c r="BU76" s="5">
        <v>12</v>
      </c>
      <c r="BV76" s="5"/>
      <c r="BW76" s="5" t="s">
        <v>5564</v>
      </c>
      <c r="BX76" s="25"/>
      <c r="BY76" s="5"/>
      <c r="BZ76" s="5"/>
      <c r="CA76" s="5"/>
      <c r="CB76" s="5"/>
      <c r="CD76" s="5">
        <v>12</v>
      </c>
      <c r="CE76" s="5"/>
      <c r="CF76" s="5"/>
      <c r="CG76" s="26" t="s">
        <v>6862</v>
      </c>
      <c r="CH76" s="5"/>
      <c r="CI76" s="5"/>
      <c r="CJ76" s="5"/>
      <c r="CK76" s="5"/>
    </row>
    <row r="77" spans="1:89" x14ac:dyDescent="0.35">
      <c r="A77" s="5"/>
      <c r="B77" s="5"/>
      <c r="C77" s="5"/>
      <c r="D77" s="5"/>
      <c r="E77" s="5"/>
      <c r="F77" s="5"/>
      <c r="G77" s="5"/>
      <c r="H77" s="5"/>
      <c r="J77" s="5"/>
      <c r="K77" s="5"/>
      <c r="L77" s="5" t="s">
        <v>5940</v>
      </c>
      <c r="M77" s="5"/>
      <c r="N77" s="5"/>
      <c r="O77" s="5"/>
      <c r="P77" s="5"/>
      <c r="Q77" s="5"/>
      <c r="S77" s="5"/>
      <c r="T77" s="5"/>
      <c r="U77" s="5" t="s">
        <v>5940</v>
      </c>
      <c r="V77" s="26" t="s">
        <v>508</v>
      </c>
      <c r="W77" s="5"/>
      <c r="X77" s="5"/>
      <c r="Y77" s="5"/>
      <c r="Z77" s="5" t="s">
        <v>4390</v>
      </c>
      <c r="AB77" s="5"/>
      <c r="AC77" s="5" t="s">
        <v>1773</v>
      </c>
      <c r="AD77" s="5" t="s">
        <v>5826</v>
      </c>
      <c r="AE77" s="25"/>
      <c r="AF77" s="5"/>
      <c r="AG77" s="5"/>
      <c r="AH77" s="5"/>
      <c r="AI77" s="5"/>
      <c r="AK77" s="5"/>
      <c r="AL77" s="5" t="s">
        <v>2149</v>
      </c>
      <c r="AM77" s="5"/>
      <c r="AN77" s="26" t="s">
        <v>6863</v>
      </c>
      <c r="AO77" s="5"/>
      <c r="AP77" s="5" t="s">
        <v>6864</v>
      </c>
      <c r="AQ77" s="5"/>
      <c r="AR77" s="5"/>
      <c r="AT77" s="5"/>
      <c r="AU77" s="5"/>
      <c r="AV77" s="5"/>
      <c r="AW77" s="25"/>
      <c r="AX77" s="5"/>
      <c r="AY77" s="5"/>
      <c r="AZ77" s="5" t="s">
        <v>102</v>
      </c>
      <c r="BA77" s="5" t="s">
        <v>6865</v>
      </c>
      <c r="BC77" s="5"/>
      <c r="BD77" s="5" t="s">
        <v>5446</v>
      </c>
      <c r="BE77" s="5"/>
      <c r="BF77" s="25"/>
      <c r="BG77" s="5"/>
      <c r="BH77" s="5"/>
      <c r="BI77" s="5"/>
      <c r="BJ77" s="5"/>
      <c r="BL77" s="5"/>
      <c r="BM77" s="5"/>
      <c r="BN77" s="5" t="s">
        <v>5581</v>
      </c>
      <c r="BO77" s="26" t="s">
        <v>6866</v>
      </c>
      <c r="BP77" s="5"/>
      <c r="BQ77" s="5"/>
      <c r="BR77" s="5"/>
      <c r="BS77" s="5"/>
      <c r="BU77" s="5"/>
      <c r="BV77" s="5"/>
      <c r="BW77" s="5" t="s">
        <v>5581</v>
      </c>
      <c r="BX77" s="25"/>
      <c r="BY77" s="5"/>
      <c r="BZ77" s="5"/>
      <c r="CA77" s="5"/>
      <c r="CB77" s="5"/>
      <c r="CD77" s="5"/>
      <c r="CE77" s="5"/>
      <c r="CF77" s="5"/>
      <c r="CG77" s="26" t="s">
        <v>4390</v>
      </c>
      <c r="CH77" s="5"/>
      <c r="CI77" s="5"/>
      <c r="CJ77" s="5"/>
      <c r="CK77" s="5"/>
    </row>
    <row r="78" spans="1:89" x14ac:dyDescent="0.35">
      <c r="A78" s="4">
        <v>14</v>
      </c>
      <c r="B78" s="4" t="s">
        <v>6304</v>
      </c>
      <c r="C78" s="4"/>
      <c r="D78" s="4"/>
      <c r="E78" s="4"/>
      <c r="F78" s="4"/>
      <c r="G78" s="4"/>
      <c r="H78" s="4"/>
      <c r="J78" s="4">
        <v>14</v>
      </c>
      <c r="K78" s="4"/>
      <c r="L78" s="4" t="s">
        <v>5581</v>
      </c>
      <c r="M78" s="4"/>
      <c r="N78" s="4" t="s">
        <v>6298</v>
      </c>
      <c r="O78" s="4"/>
      <c r="P78" s="4"/>
      <c r="Q78" s="4"/>
      <c r="S78" s="4">
        <v>14</v>
      </c>
      <c r="T78" s="4"/>
      <c r="U78" s="4" t="s">
        <v>5581</v>
      </c>
      <c r="V78" s="22" t="s">
        <v>6867</v>
      </c>
      <c r="W78" s="4"/>
      <c r="X78" s="4"/>
      <c r="Y78" s="4"/>
      <c r="Z78" s="4" t="s">
        <v>6868</v>
      </c>
      <c r="AB78" s="4">
        <v>14</v>
      </c>
      <c r="AC78" s="4"/>
      <c r="AD78" s="4"/>
      <c r="AE78" s="24"/>
      <c r="AF78" s="4"/>
      <c r="AG78" s="4"/>
      <c r="AH78" s="4"/>
      <c r="AI78" s="4"/>
      <c r="AK78" s="4">
        <v>14</v>
      </c>
      <c r="AL78" s="4" t="s">
        <v>6869</v>
      </c>
      <c r="AM78" s="4" t="s">
        <v>6870</v>
      </c>
      <c r="AN78" s="24"/>
      <c r="AO78" s="4"/>
      <c r="AP78" s="4"/>
      <c r="AQ78" s="4"/>
      <c r="AR78" s="4"/>
      <c r="AT78" s="4">
        <v>14</v>
      </c>
      <c r="AU78" s="4"/>
      <c r="AV78" s="4"/>
      <c r="AW78" s="24"/>
      <c r="AX78" s="4"/>
      <c r="AY78" s="4" t="s">
        <v>6778</v>
      </c>
      <c r="AZ78" s="4"/>
      <c r="BA78" s="4"/>
      <c r="BC78" s="4">
        <v>14</v>
      </c>
      <c r="BD78" s="4" t="s">
        <v>6871</v>
      </c>
      <c r="BE78" s="4" t="s">
        <v>5564</v>
      </c>
      <c r="BF78" s="24"/>
      <c r="BG78" s="4" t="s">
        <v>6872</v>
      </c>
      <c r="BH78" s="4"/>
      <c r="BI78" s="4"/>
      <c r="BJ78" s="4"/>
      <c r="BL78" s="4">
        <v>14</v>
      </c>
      <c r="BM78" s="4"/>
      <c r="BN78" s="4"/>
      <c r="BO78" s="22" t="s">
        <v>6873</v>
      </c>
      <c r="BP78" s="4"/>
      <c r="BQ78" s="4"/>
      <c r="BR78" s="4"/>
      <c r="BS78" s="4"/>
      <c r="BU78" s="4">
        <v>14</v>
      </c>
      <c r="BV78" s="4"/>
      <c r="BW78" s="4"/>
      <c r="BX78" s="24"/>
      <c r="BY78" s="4"/>
      <c r="BZ78" s="4"/>
      <c r="CA78" s="4"/>
      <c r="CB78" s="4"/>
      <c r="CD78" s="4">
        <v>14</v>
      </c>
      <c r="CE78" s="4"/>
      <c r="CF78" s="4"/>
      <c r="CG78" s="22" t="s">
        <v>6874</v>
      </c>
      <c r="CH78" s="4"/>
      <c r="CI78" s="4"/>
      <c r="CJ78" s="4"/>
      <c r="CK78" s="4"/>
    </row>
    <row r="79" spans="1:89" x14ac:dyDescent="0.35">
      <c r="A79" s="7"/>
      <c r="B79" s="7" t="s">
        <v>6875</v>
      </c>
      <c r="C79" s="7"/>
      <c r="D79" s="7"/>
      <c r="E79" s="7"/>
      <c r="F79" s="7"/>
      <c r="G79" s="7"/>
      <c r="H79" s="7"/>
      <c r="J79" s="7"/>
      <c r="K79" s="7"/>
      <c r="L79" s="7"/>
      <c r="M79" s="7"/>
      <c r="N79" s="7" t="s">
        <v>3464</v>
      </c>
      <c r="O79" s="7"/>
      <c r="P79" s="7"/>
      <c r="Q79" s="7"/>
      <c r="S79" s="7"/>
      <c r="T79" s="7"/>
      <c r="U79" s="7"/>
      <c r="V79" s="7"/>
      <c r="W79" s="7"/>
      <c r="X79" s="7"/>
      <c r="Y79" s="7"/>
      <c r="Z79" s="7"/>
      <c r="AB79" s="7"/>
      <c r="AC79" s="7"/>
      <c r="AD79" s="7"/>
      <c r="AE79" s="7"/>
      <c r="AF79" s="7"/>
      <c r="AG79" s="7"/>
      <c r="AH79" s="7"/>
      <c r="AI79" s="7"/>
      <c r="AK79" s="7"/>
      <c r="AL79" s="7"/>
      <c r="AM79" s="7"/>
      <c r="AN79" s="7" t="s">
        <v>5200</v>
      </c>
      <c r="AO79" s="7" t="s">
        <v>6876</v>
      </c>
      <c r="AP79" s="7"/>
      <c r="AQ79" s="7"/>
      <c r="AR79" s="7"/>
      <c r="AT79" s="7"/>
      <c r="AU79" s="7"/>
      <c r="AV79" s="7" t="s">
        <v>11708</v>
      </c>
      <c r="AW79" s="7"/>
      <c r="AX79" s="7"/>
      <c r="AY79" s="7" t="s">
        <v>6877</v>
      </c>
      <c r="AZ79" s="7"/>
      <c r="BA79" s="7" t="s">
        <v>2205</v>
      </c>
      <c r="BC79" s="7"/>
      <c r="BD79" s="7" t="s">
        <v>6878</v>
      </c>
      <c r="BE79" s="7" t="s">
        <v>5581</v>
      </c>
      <c r="BF79" s="7"/>
      <c r="BG79" s="7" t="s">
        <v>6879</v>
      </c>
      <c r="BH79" s="7"/>
      <c r="BI79" s="7"/>
      <c r="BJ79" s="7"/>
      <c r="BL79" s="7"/>
      <c r="BM79" s="7"/>
      <c r="BN79" s="7"/>
      <c r="BO79" s="7" t="s">
        <v>6402</v>
      </c>
      <c r="BP79" s="7"/>
      <c r="BQ79" s="7"/>
      <c r="BR79" s="7"/>
      <c r="BS79" s="7"/>
      <c r="BU79" s="7"/>
      <c r="BV79" s="7"/>
      <c r="BW79" s="7"/>
      <c r="BX79" s="7"/>
      <c r="BY79" s="7"/>
      <c r="BZ79" s="7"/>
      <c r="CA79" s="7"/>
      <c r="CB79" s="7"/>
      <c r="CD79" s="7"/>
      <c r="CE79" s="7"/>
      <c r="CF79" s="7"/>
      <c r="CG79" s="7"/>
      <c r="CH79" s="7"/>
      <c r="CI79" s="7"/>
      <c r="CJ79" s="7"/>
      <c r="CK79" s="7"/>
    </row>
    <row r="80" spans="1:89" x14ac:dyDescent="0.35">
      <c r="A80" s="5">
        <v>16</v>
      </c>
      <c r="B80" s="5" t="s">
        <v>6386</v>
      </c>
      <c r="C80" s="5"/>
      <c r="D80" s="5"/>
      <c r="E80" s="5"/>
      <c r="F80" s="5"/>
      <c r="G80" s="5"/>
      <c r="H80" s="5"/>
      <c r="J80" s="5">
        <v>16</v>
      </c>
      <c r="K80" s="5"/>
      <c r="L80" s="5"/>
      <c r="M80" s="5"/>
      <c r="N80" s="5" t="s">
        <v>6880</v>
      </c>
      <c r="O80" s="5"/>
      <c r="P80" s="5"/>
      <c r="Q80" s="5"/>
      <c r="S80" s="5">
        <v>16</v>
      </c>
      <c r="T80" s="5"/>
      <c r="U80" s="5"/>
      <c r="V80" s="5"/>
      <c r="W80" s="5"/>
      <c r="X80" s="5"/>
      <c r="Y80" s="5"/>
      <c r="Z80" s="5" t="s">
        <v>680</v>
      </c>
      <c r="AB80" s="5">
        <v>16</v>
      </c>
      <c r="AC80" s="5"/>
      <c r="AD80" s="5"/>
      <c r="AE80" s="5"/>
      <c r="AF80" s="5"/>
      <c r="AG80" s="5"/>
      <c r="AH80" s="5"/>
      <c r="AI80" s="5"/>
      <c r="AK80" s="5">
        <v>16</v>
      </c>
      <c r="AL80" s="5"/>
      <c r="AM80" s="5"/>
      <c r="AN80" s="5"/>
      <c r="AO80" s="5" t="s">
        <v>3904</v>
      </c>
      <c r="AP80" s="5"/>
      <c r="AQ80" s="5"/>
      <c r="AR80" s="5"/>
      <c r="AT80" s="5">
        <v>16</v>
      </c>
      <c r="AU80" s="5"/>
      <c r="AV80" s="5" t="s">
        <v>6881</v>
      </c>
      <c r="AW80" s="5"/>
      <c r="AX80" s="5"/>
      <c r="AY80" s="5" t="s">
        <v>2217</v>
      </c>
      <c r="AZ80" s="5"/>
      <c r="BA80" s="5" t="s">
        <v>6882</v>
      </c>
      <c r="BC80" s="5">
        <v>16</v>
      </c>
      <c r="BD80" s="5" t="s">
        <v>6883</v>
      </c>
      <c r="BE80" s="5"/>
      <c r="BF80" s="5"/>
      <c r="BG80" s="5" t="s">
        <v>6884</v>
      </c>
      <c r="BH80" s="5"/>
      <c r="BI80" s="5"/>
      <c r="BJ80" s="5"/>
      <c r="BL80" s="5">
        <v>16</v>
      </c>
      <c r="BM80" s="5"/>
      <c r="BN80" s="5" t="s">
        <v>6206</v>
      </c>
      <c r="BO80" s="5" t="s">
        <v>6885</v>
      </c>
      <c r="BP80" s="5"/>
      <c r="BQ80" s="5"/>
      <c r="BR80" s="5"/>
      <c r="BS80" s="5"/>
      <c r="BU80" s="5">
        <v>16</v>
      </c>
      <c r="BV80" s="5"/>
      <c r="BW80" s="5"/>
      <c r="BX80" s="5"/>
      <c r="BY80" s="5"/>
      <c r="BZ80" s="5"/>
      <c r="CA80" s="5"/>
      <c r="CB80" s="5"/>
      <c r="CD80" s="5">
        <v>16</v>
      </c>
      <c r="CE80" s="5"/>
      <c r="CF80" s="5"/>
      <c r="CG80" s="5"/>
      <c r="CH80" s="5" t="s">
        <v>38</v>
      </c>
      <c r="CI80" s="5"/>
      <c r="CJ80" s="5"/>
      <c r="CK80" s="5"/>
    </row>
    <row r="81" spans="1:89" x14ac:dyDescent="0.35">
      <c r="A81" s="5"/>
      <c r="B81" s="5" t="s">
        <v>6886</v>
      </c>
      <c r="C81" s="5"/>
      <c r="D81" s="5"/>
      <c r="E81" s="5"/>
      <c r="F81" s="5"/>
      <c r="G81" s="5"/>
      <c r="H81" s="5"/>
      <c r="J81" s="5"/>
      <c r="K81" s="5" t="s">
        <v>6887</v>
      </c>
      <c r="L81" s="5" t="s">
        <v>6888</v>
      </c>
      <c r="M81" s="5" t="s">
        <v>6889</v>
      </c>
      <c r="N81" s="5"/>
      <c r="O81" s="5"/>
      <c r="P81" s="5"/>
      <c r="Q81" s="5"/>
      <c r="S81" s="5"/>
      <c r="T81" s="5"/>
      <c r="U81" s="5"/>
      <c r="V81" s="5"/>
      <c r="W81" s="5"/>
      <c r="X81" s="5"/>
      <c r="Y81" s="5"/>
      <c r="Z81" s="5" t="s">
        <v>6890</v>
      </c>
      <c r="AB81" s="5"/>
      <c r="AC81" s="5"/>
      <c r="AD81" s="5"/>
      <c r="AE81" s="5"/>
      <c r="AF81" s="5"/>
      <c r="AG81" s="5"/>
      <c r="AH81" s="5"/>
      <c r="AI81" s="5"/>
      <c r="AK81" s="5"/>
      <c r="AL81" s="5"/>
      <c r="AM81" s="5"/>
      <c r="AN81" s="5"/>
      <c r="AO81" s="5"/>
      <c r="AP81" s="5"/>
      <c r="AQ81" s="5"/>
      <c r="AR81" s="5"/>
      <c r="AT81" s="5"/>
      <c r="AU81" s="5"/>
      <c r="AV81" s="5" t="s">
        <v>4059</v>
      </c>
      <c r="AW81" s="5"/>
      <c r="AX81" s="5"/>
      <c r="AY81" s="5" t="s">
        <v>102</v>
      </c>
      <c r="AZ81" s="5"/>
      <c r="BA81" s="5"/>
      <c r="BC81" s="5"/>
      <c r="BD81" s="5" t="s">
        <v>6891</v>
      </c>
      <c r="BE81" s="5"/>
      <c r="BF81" s="5"/>
      <c r="BG81" s="5"/>
      <c r="BH81" s="5"/>
      <c r="BI81" s="5"/>
      <c r="BJ81" s="5"/>
      <c r="BL81" s="5"/>
      <c r="BM81" s="5"/>
      <c r="BN81" s="5" t="s">
        <v>6892</v>
      </c>
      <c r="BO81" s="5" t="s">
        <v>6893</v>
      </c>
      <c r="BP81" s="5"/>
      <c r="BQ81" s="5"/>
      <c r="BR81" s="5"/>
      <c r="BS81" s="5"/>
      <c r="BU81" s="5"/>
      <c r="BV81" s="5"/>
      <c r="BW81" s="5"/>
      <c r="BX81" s="5"/>
      <c r="BY81" s="5"/>
      <c r="BZ81" s="5"/>
      <c r="CA81" s="5"/>
      <c r="CB81" s="5"/>
      <c r="CD81" s="5"/>
      <c r="CE81" s="5"/>
      <c r="CF81" s="5"/>
      <c r="CG81" s="5"/>
      <c r="CH81" s="5"/>
      <c r="CI81" s="5"/>
      <c r="CJ81" s="5"/>
      <c r="CK81" s="5"/>
    </row>
    <row r="82" spans="1:89" x14ac:dyDescent="0.35">
      <c r="A82" s="4">
        <v>18</v>
      </c>
      <c r="B82" s="4" t="s">
        <v>6894</v>
      </c>
      <c r="C82" s="4"/>
      <c r="D82" s="4" t="s">
        <v>6469</v>
      </c>
      <c r="E82" s="4"/>
      <c r="F82" s="4"/>
      <c r="G82" s="4"/>
      <c r="H82" s="4"/>
      <c r="J82" s="4">
        <v>18</v>
      </c>
      <c r="K82" s="4" t="s">
        <v>6335</v>
      </c>
      <c r="L82" s="4" t="s">
        <v>6895</v>
      </c>
      <c r="M82" s="4" t="s">
        <v>6334</v>
      </c>
      <c r="N82" s="4" t="s">
        <v>6896</v>
      </c>
      <c r="O82" s="4"/>
      <c r="P82" s="4"/>
      <c r="Q82" s="4"/>
      <c r="S82" s="4">
        <v>18</v>
      </c>
      <c r="T82" s="4" t="s">
        <v>6897</v>
      </c>
      <c r="U82" s="4" t="s">
        <v>6897</v>
      </c>
      <c r="V82" s="4" t="s">
        <v>6898</v>
      </c>
      <c r="W82" s="4"/>
      <c r="X82" s="4"/>
      <c r="Y82" s="4"/>
      <c r="Z82" s="4"/>
      <c r="AB82" s="4">
        <v>18</v>
      </c>
      <c r="AC82" s="4"/>
      <c r="AD82" s="4" t="s">
        <v>6899</v>
      </c>
      <c r="AE82" s="4" t="s">
        <v>6334</v>
      </c>
      <c r="AF82" s="4"/>
      <c r="AG82" s="4"/>
      <c r="AH82" s="4"/>
      <c r="AI82" s="4"/>
      <c r="AK82" s="4">
        <v>18</v>
      </c>
      <c r="AL82" s="4" t="s">
        <v>5200</v>
      </c>
      <c r="AM82" s="4" t="s">
        <v>6900</v>
      </c>
      <c r="AN82" s="4" t="s">
        <v>3904</v>
      </c>
      <c r="AO82" s="4"/>
      <c r="AP82" s="4" t="s">
        <v>6836</v>
      </c>
      <c r="AQ82" s="4"/>
      <c r="AR82" s="4"/>
      <c r="AT82" s="4">
        <v>18</v>
      </c>
      <c r="AU82" s="4"/>
      <c r="AV82" s="4"/>
      <c r="AW82" s="4"/>
      <c r="AX82" s="4"/>
      <c r="AY82" s="4"/>
      <c r="AZ82" s="4"/>
      <c r="BA82" s="4"/>
      <c r="BC82" s="4">
        <v>18</v>
      </c>
      <c r="BD82" s="4"/>
      <c r="BE82" s="4"/>
      <c r="BF82" s="4" t="s">
        <v>6901</v>
      </c>
      <c r="BG82" s="4"/>
      <c r="BH82" s="4"/>
      <c r="BI82" s="4"/>
      <c r="BJ82" s="4"/>
      <c r="BL82" s="4">
        <v>18</v>
      </c>
      <c r="BM82" s="4" t="s">
        <v>6902</v>
      </c>
      <c r="BN82" s="4" t="s">
        <v>6903</v>
      </c>
      <c r="BO82" s="4"/>
      <c r="BP82" s="4"/>
      <c r="BQ82" s="4"/>
      <c r="BR82" s="4"/>
      <c r="BS82" s="4"/>
      <c r="BU82" s="4">
        <v>18</v>
      </c>
      <c r="BV82" s="4"/>
      <c r="BW82" s="4" t="s">
        <v>6901</v>
      </c>
      <c r="BX82" s="4" t="s">
        <v>5480</v>
      </c>
      <c r="BY82" s="4"/>
      <c r="BZ82" s="4"/>
      <c r="CA82" s="4"/>
      <c r="CB82" s="4"/>
      <c r="CD82" s="4">
        <v>18</v>
      </c>
      <c r="CE82" s="4"/>
      <c r="CF82" s="4"/>
      <c r="CG82" s="4"/>
      <c r="CH82" s="4"/>
      <c r="CI82" s="4"/>
      <c r="CJ82" s="4"/>
      <c r="CK82" s="4"/>
    </row>
    <row r="83" spans="1:89" x14ac:dyDescent="0.35">
      <c r="A83" s="7"/>
      <c r="B83" s="7"/>
      <c r="C83" s="7" t="s">
        <v>6785</v>
      </c>
      <c r="D83" s="7"/>
      <c r="E83" s="7"/>
      <c r="F83" s="7"/>
      <c r="G83" s="7"/>
      <c r="H83" s="7"/>
      <c r="J83" s="7"/>
      <c r="K83" s="7" t="s">
        <v>6904</v>
      </c>
      <c r="L83" s="7"/>
      <c r="M83" s="7" t="s">
        <v>6469</v>
      </c>
      <c r="N83" s="7" t="s">
        <v>1462</v>
      </c>
      <c r="O83" s="7"/>
      <c r="P83" s="7"/>
      <c r="Q83" s="7"/>
      <c r="S83" s="7"/>
      <c r="T83" s="7" t="s">
        <v>6905</v>
      </c>
      <c r="U83" s="7"/>
      <c r="V83" s="7" t="s">
        <v>6334</v>
      </c>
      <c r="W83" s="7"/>
      <c r="X83" s="7"/>
      <c r="Y83" s="7"/>
      <c r="Z83" s="7"/>
      <c r="AB83" s="7"/>
      <c r="AC83" s="7" t="s">
        <v>6906</v>
      </c>
      <c r="AD83" s="7" t="s">
        <v>6907</v>
      </c>
      <c r="AE83" s="7" t="s">
        <v>6469</v>
      </c>
      <c r="AF83" s="7"/>
      <c r="AG83" s="7"/>
      <c r="AH83" s="7"/>
      <c r="AI83" s="7"/>
      <c r="AK83" s="7"/>
      <c r="AL83" s="7"/>
      <c r="AM83" s="7" t="s">
        <v>5863</v>
      </c>
      <c r="AN83" s="7"/>
      <c r="AO83" s="7"/>
      <c r="AP83" s="7"/>
      <c r="AQ83" s="7" t="s">
        <v>1018</v>
      </c>
      <c r="AR83" s="7"/>
      <c r="AT83" s="7"/>
      <c r="AU83" s="7"/>
      <c r="AV83" s="7"/>
      <c r="AW83" s="7"/>
      <c r="AX83" s="7"/>
      <c r="AY83" s="7"/>
      <c r="AZ83" s="7" t="s">
        <v>6636</v>
      </c>
      <c r="BA83" s="7"/>
      <c r="BC83" s="7"/>
      <c r="BD83" s="7"/>
      <c r="BE83" s="7"/>
      <c r="BF83" s="7" t="s">
        <v>3598</v>
      </c>
      <c r="BG83" s="7"/>
      <c r="BH83" s="7"/>
      <c r="BI83" s="7"/>
      <c r="BJ83" s="7"/>
      <c r="BL83" s="7"/>
      <c r="BM83" s="7" t="s">
        <v>4591</v>
      </c>
      <c r="BN83" s="7"/>
      <c r="BO83" s="7"/>
      <c r="BP83" s="7"/>
      <c r="BQ83" s="7"/>
      <c r="BR83" s="7"/>
      <c r="BS83" s="7"/>
      <c r="BU83" s="7"/>
      <c r="BV83" s="7"/>
      <c r="BW83" s="7" t="s">
        <v>2791</v>
      </c>
      <c r="BX83" s="7" t="s">
        <v>4196</v>
      </c>
      <c r="BY83" s="7"/>
      <c r="BZ83" s="7"/>
      <c r="CA83" s="7"/>
      <c r="CB83" s="7"/>
      <c r="CD83" s="7"/>
      <c r="CE83" s="7"/>
      <c r="CF83" s="7"/>
      <c r="CG83" s="7" t="s">
        <v>4145</v>
      </c>
      <c r="CH83" s="7"/>
      <c r="CI83" s="7" t="s">
        <v>6908</v>
      </c>
      <c r="CJ83" s="7"/>
      <c r="CK83" s="7"/>
    </row>
    <row r="84" spans="1:89" x14ac:dyDescent="0.35">
      <c r="A84" s="5">
        <v>20</v>
      </c>
      <c r="B84" s="5" t="s">
        <v>6115</v>
      </c>
      <c r="C84" s="5" t="s">
        <v>6909</v>
      </c>
      <c r="D84" s="5"/>
      <c r="E84" s="5"/>
      <c r="F84" s="5"/>
      <c r="G84" s="5"/>
      <c r="H84" s="5"/>
      <c r="J84" s="5">
        <v>20</v>
      </c>
      <c r="K84" s="5" t="s">
        <v>2248</v>
      </c>
      <c r="L84" s="5"/>
      <c r="M84" s="5"/>
      <c r="N84" s="5" t="s">
        <v>6910</v>
      </c>
      <c r="O84" s="5"/>
      <c r="P84" s="5"/>
      <c r="Q84" s="5"/>
      <c r="S84" s="5">
        <v>20</v>
      </c>
      <c r="T84" s="5"/>
      <c r="U84" s="5"/>
      <c r="V84" s="5" t="s">
        <v>6469</v>
      </c>
      <c r="W84" s="5"/>
      <c r="X84" s="5"/>
      <c r="Y84" s="5"/>
      <c r="Z84" s="5"/>
      <c r="AB84" s="5">
        <v>20</v>
      </c>
      <c r="AC84" s="5" t="s">
        <v>1043</v>
      </c>
      <c r="AD84" s="5" t="s">
        <v>1076</v>
      </c>
      <c r="AE84" s="5"/>
      <c r="AF84" s="5"/>
      <c r="AG84" s="5"/>
      <c r="AH84" s="5"/>
      <c r="AI84" s="5"/>
      <c r="AK84" s="5">
        <v>20</v>
      </c>
      <c r="AL84" s="5"/>
      <c r="AM84" s="5"/>
      <c r="AN84" s="5"/>
      <c r="AO84" s="5" t="s">
        <v>2205</v>
      </c>
      <c r="AP84" s="5" t="s">
        <v>1018</v>
      </c>
      <c r="AQ84" s="5" t="s">
        <v>6911</v>
      </c>
      <c r="AR84" s="5"/>
      <c r="AT84" s="5">
        <v>20</v>
      </c>
      <c r="AU84" s="5"/>
      <c r="AV84" s="5"/>
      <c r="AW84" s="5"/>
      <c r="AX84" s="5"/>
      <c r="AY84" s="5"/>
      <c r="AZ84" s="5" t="s">
        <v>6912</v>
      </c>
      <c r="BA84" s="5"/>
      <c r="BC84" s="5">
        <v>20</v>
      </c>
      <c r="BD84" s="5"/>
      <c r="BE84" s="5"/>
      <c r="BF84" s="5"/>
      <c r="BG84" s="5"/>
      <c r="BH84" s="5"/>
      <c r="BI84" s="5"/>
      <c r="BJ84" s="5"/>
      <c r="BL84" s="5">
        <v>20</v>
      </c>
      <c r="BM84" s="5" t="s">
        <v>817</v>
      </c>
      <c r="BN84" s="5"/>
      <c r="BO84" s="5"/>
      <c r="BP84" s="5"/>
      <c r="BQ84" s="5"/>
      <c r="BR84" s="5"/>
      <c r="BS84" s="5"/>
      <c r="BU84" s="5">
        <v>20</v>
      </c>
      <c r="BV84" s="5"/>
      <c r="BW84" s="5"/>
      <c r="BX84" s="5"/>
      <c r="BY84" s="5"/>
      <c r="BZ84" s="5"/>
      <c r="CA84" s="5"/>
      <c r="CB84" s="5"/>
      <c r="CD84" s="5">
        <v>20</v>
      </c>
      <c r="CE84" s="5"/>
      <c r="CF84" s="5"/>
      <c r="CG84" s="5" t="s">
        <v>6913</v>
      </c>
      <c r="CH84" s="5"/>
      <c r="CI84" s="5" t="s">
        <v>6914</v>
      </c>
      <c r="CJ84" s="5"/>
      <c r="CK84" s="5"/>
    </row>
    <row r="85" spans="1:89" x14ac:dyDescent="0.35">
      <c r="A85" s="7"/>
      <c r="B85" s="7" t="s">
        <v>6915</v>
      </c>
      <c r="C85" s="7" t="s">
        <v>6916</v>
      </c>
      <c r="D85" s="7"/>
      <c r="E85" s="7"/>
      <c r="F85" s="7"/>
      <c r="G85" s="7"/>
      <c r="H85" s="7"/>
      <c r="J85" s="7"/>
      <c r="K85" s="7"/>
      <c r="L85" s="7"/>
      <c r="M85" s="7"/>
      <c r="N85" s="7" t="s">
        <v>6917</v>
      </c>
      <c r="O85" s="7"/>
      <c r="P85" s="7"/>
      <c r="Q85" s="7"/>
      <c r="S85" s="7"/>
      <c r="T85" s="7"/>
      <c r="U85" s="7"/>
      <c r="V85" s="7"/>
      <c r="W85" s="7"/>
      <c r="X85" s="7"/>
      <c r="Y85" s="7"/>
      <c r="Z85" s="7"/>
      <c r="AB85" s="7"/>
      <c r="AC85" s="7"/>
      <c r="AD85" s="7"/>
      <c r="AE85" s="7"/>
      <c r="AF85" s="7"/>
      <c r="AG85" s="7"/>
      <c r="AH85" s="7"/>
      <c r="AI85" s="7"/>
      <c r="AK85" s="7"/>
      <c r="AL85" s="7"/>
      <c r="AM85" s="7"/>
      <c r="AN85" s="7"/>
      <c r="AO85" s="7" t="s">
        <v>3904</v>
      </c>
      <c r="AP85" s="7"/>
      <c r="AQ85" s="7" t="s">
        <v>6918</v>
      </c>
      <c r="AR85" s="7"/>
      <c r="AT85" s="7"/>
      <c r="AU85" s="7"/>
      <c r="AV85" s="7"/>
      <c r="AW85" s="7"/>
      <c r="AX85" s="7"/>
      <c r="AY85" s="7"/>
      <c r="AZ85" s="7" t="s">
        <v>6919</v>
      </c>
      <c r="BA85" s="7"/>
      <c r="BC85" s="7"/>
      <c r="BD85" s="7"/>
      <c r="BE85" s="7"/>
      <c r="BF85" s="7"/>
      <c r="BG85" s="7"/>
      <c r="BH85" s="7"/>
      <c r="BI85" s="7"/>
      <c r="BJ85" s="7"/>
      <c r="BL85" s="7"/>
      <c r="BM85" s="7"/>
      <c r="BN85" s="7"/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 t="s">
        <v>6920</v>
      </c>
      <c r="CH85" s="7"/>
      <c r="CI85" s="7" t="s">
        <v>6921</v>
      </c>
      <c r="CJ85" s="7"/>
      <c r="CK85" s="7"/>
    </row>
    <row r="86" spans="1:89" x14ac:dyDescent="0.35">
      <c r="B86" t="s">
        <v>6577</v>
      </c>
    </row>
    <row r="87" spans="1:89" x14ac:dyDescent="0.35">
      <c r="T87" s="3" t="s">
        <v>12</v>
      </c>
      <c r="U87" s="3"/>
      <c r="V87" s="3"/>
      <c r="W87" s="3"/>
      <c r="X87" s="3"/>
      <c r="Y87" s="3"/>
      <c r="Z87" s="3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3" t="s">
        <v>12</v>
      </c>
      <c r="AV87" s="3" t="s">
        <v>13</v>
      </c>
      <c r="AW87" s="3"/>
      <c r="AX87" s="3"/>
      <c r="AY87" s="3"/>
      <c r="AZ87" s="3"/>
      <c r="BA87" s="3"/>
      <c r="BD87" s="1"/>
      <c r="BE87" s="1"/>
      <c r="BF87" s="1"/>
      <c r="BG87" s="1"/>
      <c r="BH87" s="1"/>
      <c r="BI87" s="1"/>
      <c r="BJ87" s="1"/>
      <c r="BM87" s="1"/>
      <c r="BN87" s="1"/>
      <c r="BO87" s="1"/>
      <c r="BP87" s="1"/>
      <c r="BQ87" s="1"/>
      <c r="BR87" s="1"/>
      <c r="BS87" s="1"/>
      <c r="BV87" s="1"/>
      <c r="BW87" s="1"/>
      <c r="BX87" s="1"/>
      <c r="BY87" s="1"/>
      <c r="BZ87" s="1"/>
      <c r="CA87" s="1"/>
      <c r="CB87" s="1"/>
      <c r="CE87" s="1"/>
      <c r="CF87" s="1"/>
      <c r="CG87" s="1"/>
      <c r="CH87" s="1"/>
      <c r="CI87" s="1"/>
      <c r="CJ87" s="1"/>
      <c r="CK87" s="1"/>
    </row>
    <row r="88" spans="1:89" x14ac:dyDescent="0.35">
      <c r="T88" s="2">
        <v>31</v>
      </c>
      <c r="U88" s="2"/>
      <c r="V88" s="2"/>
      <c r="W88" s="2"/>
      <c r="X88" s="2"/>
      <c r="Y88" s="2"/>
      <c r="Z88" s="2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2">
        <v>30</v>
      </c>
      <c r="AV88" s="2">
        <v>31</v>
      </c>
      <c r="AW88" s="2"/>
      <c r="AX88" s="2"/>
      <c r="AY88" s="2"/>
      <c r="AZ88" s="2"/>
      <c r="BA88" s="2"/>
      <c r="BD88" s="1"/>
      <c r="BE88" s="1"/>
      <c r="BF88" s="1"/>
      <c r="BG88" s="1"/>
      <c r="BH88" s="1"/>
      <c r="BI88" s="1"/>
      <c r="BJ88" s="1"/>
      <c r="BM88" s="1"/>
      <c r="BN88" s="1"/>
      <c r="BO88" s="1"/>
      <c r="BP88" s="1"/>
      <c r="BQ88" s="1"/>
      <c r="BR88" s="1"/>
      <c r="BS88" s="1"/>
      <c r="BV88" s="1"/>
      <c r="BW88" s="1"/>
      <c r="BX88" s="1"/>
      <c r="BY88" s="1"/>
      <c r="BZ88" s="1"/>
      <c r="CA88" s="1"/>
      <c r="CB88" s="1"/>
      <c r="CE88" s="1"/>
      <c r="CF88" s="1"/>
      <c r="CG88" s="1"/>
      <c r="CH88" s="1"/>
      <c r="CI88" s="1"/>
      <c r="CJ88" s="1"/>
      <c r="CK88" s="1"/>
    </row>
    <row r="89" spans="1:89" x14ac:dyDescent="0.35">
      <c r="S89" s="4">
        <v>8</v>
      </c>
      <c r="T89" s="4"/>
      <c r="U89" s="4"/>
      <c r="V89" s="4"/>
      <c r="W89" s="4"/>
      <c r="X89" s="4"/>
      <c r="Y89" s="4"/>
      <c r="Z89" s="4"/>
      <c r="AT89" s="4">
        <v>8</v>
      </c>
      <c r="AU89" s="4"/>
      <c r="AV89" s="4"/>
      <c r="AW89" s="4"/>
      <c r="AX89" s="4"/>
      <c r="AY89" s="4"/>
      <c r="AZ89" s="4"/>
      <c r="BA89" s="4"/>
    </row>
    <row r="90" spans="1:89" x14ac:dyDescent="0.35">
      <c r="S90" s="5"/>
      <c r="T90" s="5"/>
      <c r="U90" s="5"/>
      <c r="V90" s="5"/>
      <c r="W90" s="5"/>
      <c r="X90" s="5"/>
      <c r="Y90" s="5"/>
      <c r="Z90" s="5"/>
      <c r="AT90" s="5"/>
      <c r="AU90" s="5"/>
      <c r="AV90" s="5"/>
      <c r="AW90" s="5"/>
      <c r="AX90" s="5"/>
      <c r="AY90" s="5"/>
      <c r="AZ90" s="5"/>
      <c r="BA90" s="5"/>
    </row>
    <row r="91" spans="1:89" x14ac:dyDescent="0.35">
      <c r="S91" s="4">
        <v>10</v>
      </c>
      <c r="T91" s="4"/>
      <c r="U91" s="4"/>
      <c r="V91" s="4"/>
      <c r="W91" s="4"/>
      <c r="X91" s="4"/>
      <c r="Y91" s="4"/>
      <c r="Z91" s="4"/>
      <c r="AT91" s="4">
        <v>10</v>
      </c>
      <c r="AU91" s="4" t="s">
        <v>6922</v>
      </c>
      <c r="AV91" s="4"/>
      <c r="AW91" s="4"/>
      <c r="AX91" s="4"/>
      <c r="AY91" s="4"/>
      <c r="AZ91" s="4"/>
      <c r="BA91" s="4"/>
    </row>
    <row r="92" spans="1:89" x14ac:dyDescent="0.35">
      <c r="S92" s="7"/>
      <c r="T92" s="7" t="s">
        <v>6923</v>
      </c>
      <c r="U92" s="7"/>
      <c r="V92" s="7"/>
      <c r="W92" s="7"/>
      <c r="X92" s="7"/>
      <c r="Y92" s="7"/>
      <c r="Z92" s="7"/>
      <c r="AT92" s="7"/>
      <c r="AU92" s="7"/>
      <c r="AV92" s="7"/>
      <c r="AW92" s="7"/>
      <c r="AX92" s="7"/>
      <c r="AY92" s="7"/>
      <c r="AZ92" s="7"/>
      <c r="BA92" s="7"/>
    </row>
    <row r="93" spans="1:89" x14ac:dyDescent="0.35">
      <c r="S93" s="5">
        <v>12</v>
      </c>
      <c r="T93" s="5" t="s">
        <v>4768</v>
      </c>
      <c r="U93" s="5"/>
      <c r="V93" s="5"/>
      <c r="W93" s="5"/>
      <c r="X93" s="5"/>
      <c r="Y93" s="5"/>
      <c r="Z93" s="5"/>
      <c r="AT93" s="5">
        <v>12</v>
      </c>
      <c r="AU93" s="5" t="s">
        <v>1973</v>
      </c>
      <c r="AV93" s="5" t="s">
        <v>6568</v>
      </c>
      <c r="AW93" s="5"/>
      <c r="AX93" s="5"/>
      <c r="AY93" s="5"/>
      <c r="AZ93" s="5"/>
      <c r="BA93" s="5"/>
    </row>
    <row r="94" spans="1:89" x14ac:dyDescent="0.35">
      <c r="S94" s="5"/>
      <c r="T94" s="5" t="s">
        <v>6302</v>
      </c>
      <c r="U94" s="5"/>
      <c r="V94" s="5"/>
      <c r="W94" s="5"/>
      <c r="X94" s="5"/>
      <c r="Y94" s="5"/>
      <c r="Z94" s="5"/>
      <c r="AT94" s="5"/>
      <c r="AU94" s="5" t="s">
        <v>6011</v>
      </c>
      <c r="AV94" s="5" t="s">
        <v>2227</v>
      </c>
      <c r="AW94" s="5"/>
      <c r="AX94" s="5"/>
      <c r="AY94" s="5"/>
      <c r="AZ94" s="5"/>
      <c r="BA94" s="5"/>
    </row>
    <row r="95" spans="1:89" x14ac:dyDescent="0.35">
      <c r="S95" s="4">
        <v>14</v>
      </c>
      <c r="T95" s="4"/>
      <c r="U95" s="4"/>
      <c r="V95" s="4"/>
      <c r="W95" s="4"/>
      <c r="X95" s="4"/>
      <c r="Y95" s="4"/>
      <c r="Z95" s="4"/>
      <c r="AT95" s="4">
        <v>14</v>
      </c>
      <c r="AU95" s="4"/>
      <c r="AV95" s="4"/>
      <c r="AW95" s="4"/>
      <c r="AX95" s="4"/>
      <c r="AY95" s="4"/>
      <c r="AZ95" s="4"/>
      <c r="BA95" s="4"/>
    </row>
    <row r="96" spans="1:89" x14ac:dyDescent="0.35">
      <c r="S96" s="7"/>
      <c r="T96" s="7"/>
      <c r="U96" s="7"/>
      <c r="V96" s="7"/>
      <c r="W96" s="7"/>
      <c r="X96" s="7"/>
      <c r="Y96" s="7"/>
      <c r="Z96" s="7"/>
      <c r="AT96" s="7"/>
      <c r="AU96" s="7"/>
      <c r="AV96" s="7"/>
      <c r="AW96" s="7"/>
      <c r="AX96" s="7"/>
      <c r="AY96" s="7"/>
      <c r="AZ96" s="7"/>
      <c r="BA96" s="7"/>
    </row>
    <row r="97" spans="19:53" x14ac:dyDescent="0.35">
      <c r="S97" s="5">
        <v>16</v>
      </c>
      <c r="T97" s="5"/>
      <c r="U97" s="5"/>
      <c r="V97" s="5"/>
      <c r="W97" s="5"/>
      <c r="X97" s="5"/>
      <c r="Y97" s="5"/>
      <c r="Z97" s="5"/>
      <c r="AT97" s="5">
        <v>16</v>
      </c>
      <c r="AU97" s="5" t="s">
        <v>6924</v>
      </c>
      <c r="AV97" s="5"/>
      <c r="AW97" s="5"/>
      <c r="AX97" s="5"/>
      <c r="AY97" s="5"/>
      <c r="AZ97" s="5"/>
      <c r="BA97" s="5"/>
    </row>
    <row r="98" spans="19:53" x14ac:dyDescent="0.35">
      <c r="S98" s="5"/>
      <c r="T98" s="5"/>
      <c r="U98" s="5"/>
      <c r="V98" s="5"/>
      <c r="W98" s="5"/>
      <c r="X98" s="5"/>
      <c r="Y98" s="5"/>
      <c r="Z98" s="5"/>
      <c r="AT98" s="5"/>
      <c r="AU98" s="5" t="s">
        <v>5695</v>
      </c>
      <c r="AV98" s="5"/>
      <c r="AW98" s="5"/>
      <c r="AX98" s="5"/>
      <c r="AY98" s="5"/>
      <c r="AZ98" s="5"/>
      <c r="BA98" s="5"/>
    </row>
    <row r="99" spans="19:53" x14ac:dyDescent="0.35">
      <c r="S99" s="4">
        <v>18</v>
      </c>
      <c r="T99" s="4"/>
      <c r="U99" s="4"/>
      <c r="V99" s="4"/>
      <c r="W99" s="4"/>
      <c r="X99" s="4"/>
      <c r="Y99" s="4"/>
      <c r="Z99" s="4"/>
      <c r="AT99" s="4">
        <v>18</v>
      </c>
      <c r="AU99" s="4"/>
      <c r="AV99" s="4"/>
      <c r="AW99" s="4"/>
      <c r="AX99" s="4"/>
      <c r="AY99" s="4"/>
      <c r="AZ99" s="4"/>
      <c r="BA99" s="4"/>
    </row>
    <row r="100" spans="19:53" x14ac:dyDescent="0.35">
      <c r="S100" s="7"/>
      <c r="T100" s="7"/>
      <c r="U100" s="7"/>
      <c r="V100" s="7"/>
      <c r="W100" s="7"/>
      <c r="X100" s="7"/>
      <c r="Y100" s="7"/>
      <c r="Z100" s="7"/>
      <c r="AT100" s="7"/>
      <c r="AU100" s="7" t="s">
        <v>6925</v>
      </c>
      <c r="AV100" s="7"/>
      <c r="AW100" s="7"/>
      <c r="AX100" s="7"/>
      <c r="AY100" s="7"/>
      <c r="AZ100" s="7"/>
      <c r="BA100" s="7"/>
    </row>
    <row r="101" spans="19:53" x14ac:dyDescent="0.35">
      <c r="S101" s="5">
        <v>20</v>
      </c>
      <c r="T101" s="5"/>
      <c r="U101" s="5"/>
      <c r="V101" s="5"/>
      <c r="W101" s="5"/>
      <c r="X101" s="5"/>
      <c r="Y101" s="5"/>
      <c r="Z101" s="5"/>
      <c r="AT101" s="5">
        <v>20</v>
      </c>
      <c r="AU101" s="5" t="s">
        <v>5733</v>
      </c>
      <c r="AV101" s="5"/>
      <c r="AW101" s="5"/>
      <c r="AX101" s="5"/>
      <c r="AY101" s="5"/>
      <c r="AZ101" s="5"/>
      <c r="BA101" s="5"/>
    </row>
    <row r="102" spans="19:53" x14ac:dyDescent="0.35">
      <c r="S102" s="7"/>
      <c r="T102" s="7"/>
      <c r="U102" s="7"/>
      <c r="V102" s="7"/>
      <c r="W102" s="7"/>
      <c r="X102" s="7"/>
      <c r="Y102" s="7"/>
      <c r="Z102" s="7"/>
      <c r="AT102" s="7"/>
      <c r="AU102" s="7" t="s">
        <v>6926</v>
      </c>
      <c r="AV102" s="7"/>
      <c r="AW102" s="7"/>
      <c r="AX102" s="7"/>
      <c r="AY102" s="7"/>
      <c r="AZ102" s="7"/>
      <c r="BA102" s="7"/>
    </row>
  </sheetData>
  <mergeCells count="10">
    <mergeCell ref="BC1:BJ1"/>
    <mergeCell ref="BL1:BS1"/>
    <mergeCell ref="BU1:CB1"/>
    <mergeCell ref="CD1:CK1"/>
    <mergeCell ref="A1:H1"/>
    <mergeCell ref="J1:Q1"/>
    <mergeCell ref="S1:Z1"/>
    <mergeCell ref="AB1:AI1"/>
    <mergeCell ref="AK1:AR1"/>
    <mergeCell ref="AT1:B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F9B7-6DE6-49ED-B7EC-CF0F3D36CD58}">
  <dimension ref="A1:DE206"/>
  <sheetViews>
    <sheetView topLeftCell="BT58" zoomScaleNormal="100" workbookViewId="0">
      <selection activeCell="BW72" sqref="BW72"/>
    </sheetView>
  </sheetViews>
  <sheetFormatPr baseColWidth="10" defaultColWidth="11.453125" defaultRowHeight="14.5" x14ac:dyDescent="0.35"/>
  <cols>
    <col min="1" max="1" width="5.36328125" style="42" customWidth="1"/>
    <col min="2" max="8" width="11.453125" style="41"/>
    <col min="9" max="9" width="5.90625" style="41" customWidth="1"/>
    <col min="10" max="10" width="5.36328125" style="42" customWidth="1"/>
    <col min="11" max="17" width="11.453125" style="41"/>
    <col min="18" max="18" width="5.90625" style="41" customWidth="1"/>
    <col min="19" max="19" width="5.08984375" style="42" customWidth="1"/>
    <col min="20" max="26" width="11.453125" style="41"/>
    <col min="27" max="27" width="5.90625" style="41" customWidth="1"/>
    <col min="28" max="28" width="5.453125" style="42" customWidth="1"/>
    <col min="29" max="31" width="11.453125" style="41"/>
    <col min="32" max="32" width="12" style="41" customWidth="1"/>
    <col min="33" max="35" width="11.453125" style="41"/>
    <col min="36" max="36" width="5.90625" style="41" customWidth="1"/>
    <col min="37" max="37" width="5" style="42" customWidth="1"/>
    <col min="38" max="44" width="11.453125" style="41"/>
    <col min="45" max="45" width="5" style="41" customWidth="1"/>
    <col min="46" max="46" width="5.36328125" style="41" customWidth="1"/>
    <col min="47" max="53" width="11.453125" style="41"/>
    <col min="54" max="54" width="5.54296875" style="41" customWidth="1"/>
    <col min="55" max="55" width="5.90625" style="41" customWidth="1"/>
    <col min="56" max="59" width="11.453125" style="41"/>
    <col min="60" max="60" width="11.6328125" style="41" customWidth="1"/>
    <col min="61" max="62" width="11.453125" style="41"/>
    <col min="63" max="63" width="5.36328125" style="41" customWidth="1"/>
    <col min="64" max="64" width="6.453125" style="41" customWidth="1"/>
    <col min="65" max="71" width="11.453125" style="41"/>
    <col min="72" max="72" width="5.453125" style="41" customWidth="1"/>
    <col min="73" max="73" width="4.6328125" style="41" customWidth="1"/>
    <col min="74" max="80" width="11.453125" style="41"/>
    <col min="81" max="81" width="5.54296875" style="41" customWidth="1"/>
    <col min="82" max="82" width="6" style="41" customWidth="1"/>
    <col min="83" max="89" width="11.453125" style="41"/>
    <col min="90" max="90" width="5" style="41" customWidth="1"/>
    <col min="91" max="91" width="5.54296875" style="41" customWidth="1"/>
    <col min="92" max="98" width="11.453125" style="41"/>
    <col min="99" max="99" width="7" style="41" customWidth="1"/>
    <col min="100" max="100" width="4.90625" style="41" customWidth="1"/>
    <col min="101" max="16384" width="11.453125" style="41"/>
  </cols>
  <sheetData>
    <row r="1" spans="1:109" x14ac:dyDescent="0.35">
      <c r="A1" s="213" t="s">
        <v>18358</v>
      </c>
      <c r="B1" s="214"/>
      <c r="C1" s="214"/>
      <c r="D1" s="214"/>
      <c r="E1" s="214"/>
      <c r="F1" s="214"/>
      <c r="G1" s="214"/>
      <c r="H1" s="215"/>
      <c r="I1"/>
      <c r="J1" s="213" t="s">
        <v>18359</v>
      </c>
      <c r="K1" s="214"/>
      <c r="L1" s="214"/>
      <c r="M1" s="214"/>
      <c r="N1" s="214"/>
      <c r="O1" s="214"/>
      <c r="P1" s="214"/>
      <c r="Q1" s="215"/>
      <c r="R1"/>
      <c r="S1" s="213" t="s">
        <v>18360</v>
      </c>
      <c r="T1" s="214"/>
      <c r="U1" s="214"/>
      <c r="V1" s="214"/>
      <c r="W1" s="214"/>
      <c r="X1" s="214"/>
      <c r="Y1" s="214"/>
      <c r="Z1" s="215"/>
      <c r="AA1"/>
      <c r="AB1" s="213" t="s">
        <v>18361</v>
      </c>
      <c r="AC1" s="214"/>
      <c r="AD1" s="214"/>
      <c r="AE1" s="214"/>
      <c r="AF1" s="214"/>
      <c r="AG1" s="214"/>
      <c r="AH1" s="214"/>
      <c r="AI1" s="215"/>
      <c r="AJ1"/>
      <c r="AK1" s="213" t="s">
        <v>18362</v>
      </c>
      <c r="AL1" s="214"/>
      <c r="AM1" s="214"/>
      <c r="AN1" s="214"/>
      <c r="AO1" s="214"/>
      <c r="AP1" s="214"/>
      <c r="AQ1" s="214"/>
      <c r="AR1" s="215"/>
      <c r="AS1"/>
      <c r="AT1" s="213" t="s">
        <v>18363</v>
      </c>
      <c r="AU1" s="214"/>
      <c r="AV1" s="214"/>
      <c r="AW1" s="214"/>
      <c r="AX1" s="214"/>
      <c r="AY1" s="214"/>
      <c r="AZ1" s="214"/>
      <c r="BA1" s="215"/>
      <c r="BB1"/>
      <c r="BC1" s="213" t="s">
        <v>18364</v>
      </c>
      <c r="BD1" s="214"/>
      <c r="BE1" s="214"/>
      <c r="BF1" s="214"/>
      <c r="BG1" s="214"/>
      <c r="BH1" s="214"/>
      <c r="BI1" s="214"/>
      <c r="BJ1" s="215"/>
      <c r="BK1"/>
      <c r="BL1" s="213" t="s">
        <v>18365</v>
      </c>
      <c r="BM1" s="214"/>
      <c r="BN1" s="214"/>
      <c r="BO1" s="214"/>
      <c r="BP1" s="214"/>
      <c r="BQ1" s="214"/>
      <c r="BR1" s="214"/>
      <c r="BS1" s="215"/>
      <c r="BT1"/>
      <c r="BU1" s="213" t="s">
        <v>18366</v>
      </c>
      <c r="BV1" s="214"/>
      <c r="BW1" s="214"/>
      <c r="BX1" s="214"/>
      <c r="BY1" s="214"/>
      <c r="BZ1" s="214"/>
      <c r="CA1" s="214"/>
      <c r="CB1" s="215"/>
      <c r="CC1"/>
      <c r="CD1" s="213" t="s">
        <v>18367</v>
      </c>
      <c r="CE1" s="214"/>
      <c r="CF1" s="214"/>
      <c r="CG1" s="214"/>
      <c r="CH1" s="214"/>
      <c r="CI1" s="214"/>
      <c r="CJ1" s="214"/>
      <c r="CK1" s="215"/>
      <c r="CL1"/>
      <c r="CM1" s="213" t="s">
        <v>18368</v>
      </c>
      <c r="CN1" s="214"/>
      <c r="CO1" s="214"/>
      <c r="CP1" s="214"/>
      <c r="CQ1" s="214"/>
      <c r="CR1" s="214"/>
      <c r="CS1" s="214"/>
      <c r="CT1" s="215"/>
      <c r="CU1"/>
      <c r="CV1" s="213" t="s">
        <v>18369</v>
      </c>
      <c r="CW1" s="214"/>
      <c r="CX1" s="214"/>
      <c r="CY1" s="214"/>
      <c r="CZ1" s="214"/>
      <c r="DA1" s="214"/>
      <c r="DB1" s="214"/>
      <c r="DC1" s="215"/>
    </row>
    <row r="2" spans="1:109" x14ac:dyDescent="0.35">
      <c r="A2"/>
      <c r="B2" s="3"/>
      <c r="C2" s="3"/>
      <c r="D2" s="3"/>
      <c r="E2" s="3"/>
      <c r="F2" s="3"/>
      <c r="G2" s="3" t="s">
        <v>17</v>
      </c>
      <c r="H2" s="3" t="s">
        <v>18</v>
      </c>
      <c r="I2"/>
      <c r="J2"/>
      <c r="K2" s="3"/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/>
      <c r="S2"/>
      <c r="T2" s="3"/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/>
      <c r="AB2"/>
      <c r="AC2" s="3"/>
      <c r="AD2" s="3"/>
      <c r="AE2" s="3"/>
      <c r="AF2" s="3"/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/>
      <c r="AO2" s="3"/>
      <c r="AP2" s="3"/>
      <c r="AQ2" s="3"/>
      <c r="AR2" s="3" t="s">
        <v>18</v>
      </c>
      <c r="AS2"/>
      <c r="AT2"/>
      <c r="AU2" s="3"/>
      <c r="AV2" s="3"/>
      <c r="AW2" s="3" t="s">
        <v>14</v>
      </c>
      <c r="AX2" s="3" t="s">
        <v>15</v>
      </c>
      <c r="AY2" s="3" t="s">
        <v>16</v>
      </c>
      <c r="AZ2" s="2" t="s">
        <v>17</v>
      </c>
      <c r="BA2" s="2" t="s">
        <v>18</v>
      </c>
      <c r="BB2"/>
      <c r="BC2"/>
      <c r="BD2" s="3"/>
      <c r="BE2" s="3"/>
      <c r="BF2" s="3"/>
      <c r="BG2" s="3"/>
      <c r="BH2" s="3" t="s">
        <v>16</v>
      </c>
      <c r="BI2" s="3" t="s">
        <v>17</v>
      </c>
      <c r="BJ2" s="3" t="s">
        <v>18</v>
      </c>
      <c r="BK2"/>
      <c r="BL2"/>
      <c r="BM2" s="3" t="s">
        <v>12</v>
      </c>
      <c r="BN2" s="3" t="s">
        <v>13</v>
      </c>
      <c r="BO2" s="3" t="s">
        <v>14</v>
      </c>
      <c r="BP2" s="3" t="s">
        <v>15</v>
      </c>
      <c r="BQ2" s="3" t="s">
        <v>16</v>
      </c>
      <c r="BR2" s="3" t="s">
        <v>17</v>
      </c>
      <c r="BS2" s="3" t="s">
        <v>18</v>
      </c>
      <c r="BT2"/>
      <c r="BU2"/>
      <c r="BV2" s="3"/>
      <c r="BW2" s="3"/>
      <c r="BX2" s="3"/>
      <c r="BY2" s="3" t="s">
        <v>15</v>
      </c>
      <c r="BZ2" s="3" t="s">
        <v>16</v>
      </c>
      <c r="CA2" s="3" t="s">
        <v>17</v>
      </c>
      <c r="CB2" s="3" t="s">
        <v>18</v>
      </c>
      <c r="CC2"/>
      <c r="CD2"/>
      <c r="CE2" s="3"/>
      <c r="CF2" s="3"/>
      <c r="CG2" s="3"/>
      <c r="CH2" s="3"/>
      <c r="CI2" s="3"/>
      <c r="CJ2" s="3" t="s">
        <v>17</v>
      </c>
      <c r="CK2" s="3" t="s">
        <v>18</v>
      </c>
      <c r="CL2"/>
      <c r="CM2"/>
      <c r="CN2" s="3"/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3" t="s">
        <v>18</v>
      </c>
      <c r="CU2"/>
      <c r="CV2"/>
      <c r="CW2" s="3"/>
      <c r="CX2" s="3"/>
      <c r="CY2" s="3"/>
      <c r="CZ2" s="3" t="s">
        <v>15</v>
      </c>
      <c r="DA2" s="3" t="s">
        <v>16</v>
      </c>
      <c r="DB2" s="3" t="s">
        <v>17</v>
      </c>
      <c r="DC2" s="3" t="s">
        <v>18</v>
      </c>
      <c r="DE2" s="111"/>
    </row>
    <row r="3" spans="1:109" x14ac:dyDescent="0.35">
      <c r="A3"/>
      <c r="B3" s="2"/>
      <c r="C3" s="2"/>
      <c r="D3" s="2"/>
      <c r="E3" s="2"/>
      <c r="F3" s="2"/>
      <c r="G3" s="2">
        <v>1</v>
      </c>
      <c r="H3" s="2">
        <f>G3+1</f>
        <v>2</v>
      </c>
      <c r="I3"/>
      <c r="J3"/>
      <c r="K3" s="2"/>
      <c r="L3" s="2">
        <v>1</v>
      </c>
      <c r="M3" s="2">
        <f t="shared" ref="M3" si="0">L3+1</f>
        <v>2</v>
      </c>
      <c r="N3" s="2">
        <f t="shared" ref="N3" si="1">M3+1</f>
        <v>3</v>
      </c>
      <c r="O3" s="2">
        <f t="shared" ref="O3" si="2">N3+1</f>
        <v>4</v>
      </c>
      <c r="P3" s="2">
        <f t="shared" ref="P3" si="3">O3+1</f>
        <v>5</v>
      </c>
      <c r="Q3" s="2">
        <f t="shared" ref="Q3" si="4">P3+1</f>
        <v>6</v>
      </c>
      <c r="R3"/>
      <c r="S3"/>
      <c r="T3" s="2"/>
      <c r="U3" s="2">
        <v>1</v>
      </c>
      <c r="V3" s="2">
        <f t="shared" ref="V3" si="5">U3+1</f>
        <v>2</v>
      </c>
      <c r="W3" s="2">
        <f t="shared" ref="W3" si="6">V3+1</f>
        <v>3</v>
      </c>
      <c r="X3" s="2">
        <f t="shared" ref="X3" si="7">W3+1</f>
        <v>4</v>
      </c>
      <c r="Y3" s="2">
        <f t="shared" ref="Y3" si="8">X3+1</f>
        <v>5</v>
      </c>
      <c r="Z3" s="2">
        <f t="shared" ref="Z3" si="9">Y3+1</f>
        <v>6</v>
      </c>
      <c r="AA3"/>
      <c r="AB3"/>
      <c r="AC3" s="2"/>
      <c r="AD3" s="2"/>
      <c r="AE3" s="2"/>
      <c r="AF3" s="2"/>
      <c r="AG3" s="2">
        <v>1</v>
      </c>
      <c r="AH3" s="2">
        <f>AG3+1</f>
        <v>2</v>
      </c>
      <c r="AI3" s="2">
        <f>AH3+1</f>
        <v>3</v>
      </c>
      <c r="AJ3"/>
      <c r="AK3"/>
      <c r="AL3" s="2"/>
      <c r="AM3" s="2"/>
      <c r="AN3" s="2"/>
      <c r="AO3" s="2"/>
      <c r="AP3" s="2"/>
      <c r="AQ3" s="2"/>
      <c r="AR3" s="2">
        <v>1</v>
      </c>
      <c r="AS3"/>
      <c r="AT3"/>
      <c r="AU3" s="2"/>
      <c r="AV3" s="2"/>
      <c r="AW3" s="2">
        <v>1</v>
      </c>
      <c r="AX3" s="2">
        <f>AW3+1</f>
        <v>2</v>
      </c>
      <c r="AY3" s="2">
        <f>AX3+1</f>
        <v>3</v>
      </c>
      <c r="AZ3" s="2">
        <f>AY3+1</f>
        <v>4</v>
      </c>
      <c r="BA3" s="2">
        <f>AZ3+1</f>
        <v>5</v>
      </c>
      <c r="BB3"/>
      <c r="BC3"/>
      <c r="BD3" s="2"/>
      <c r="BE3" s="2"/>
      <c r="BF3" s="2"/>
      <c r="BG3" s="2"/>
      <c r="BH3" s="2">
        <v>1</v>
      </c>
      <c r="BI3" s="2">
        <f>BH3+1</f>
        <v>2</v>
      </c>
      <c r="BJ3" s="2">
        <f>BI3+1</f>
        <v>3</v>
      </c>
      <c r="BK3"/>
      <c r="BL3"/>
      <c r="BM3" s="2">
        <v>1</v>
      </c>
      <c r="BN3" s="2">
        <f t="shared" ref="BN3" si="10">BM3+1</f>
        <v>2</v>
      </c>
      <c r="BO3" s="2">
        <f t="shared" ref="BO3" si="11">BN3+1</f>
        <v>3</v>
      </c>
      <c r="BP3" s="2">
        <f t="shared" ref="BP3" si="12">BO3+1</f>
        <v>4</v>
      </c>
      <c r="BQ3" s="2">
        <f t="shared" ref="BQ3" si="13">BP3+1</f>
        <v>5</v>
      </c>
      <c r="BR3" s="2">
        <f t="shared" ref="BR3" si="14">BQ3+1</f>
        <v>6</v>
      </c>
      <c r="BS3" s="2">
        <f t="shared" ref="BS3" si="15">BR3+1</f>
        <v>7</v>
      </c>
      <c r="BT3"/>
      <c r="BU3"/>
      <c r="BV3" s="2"/>
      <c r="BW3" s="2"/>
      <c r="BX3" s="2"/>
      <c r="BY3" s="2">
        <v>1</v>
      </c>
      <c r="BZ3" s="2">
        <f t="shared" ref="BZ3" si="16">BY3+1</f>
        <v>2</v>
      </c>
      <c r="CA3" s="2">
        <f t="shared" ref="CA3" si="17">BZ3+1</f>
        <v>3</v>
      </c>
      <c r="CB3" s="2">
        <f t="shared" ref="CB3" si="18">CA3+1</f>
        <v>4</v>
      </c>
      <c r="CC3"/>
      <c r="CD3"/>
      <c r="CE3" s="2"/>
      <c r="CF3" s="2"/>
      <c r="CG3" s="2"/>
      <c r="CH3" s="2"/>
      <c r="CI3" s="2"/>
      <c r="CJ3" s="2">
        <v>1</v>
      </c>
      <c r="CK3" s="2">
        <f>CJ3+1</f>
        <v>2</v>
      </c>
      <c r="CL3"/>
      <c r="CM3"/>
      <c r="CN3" s="2"/>
      <c r="CO3" s="2">
        <v>1</v>
      </c>
      <c r="CP3" s="2">
        <f t="shared" ref="CP3" si="19">CO3+1</f>
        <v>2</v>
      </c>
      <c r="CQ3" s="2">
        <f t="shared" ref="CQ3" si="20">CP3+1</f>
        <v>3</v>
      </c>
      <c r="CR3" s="2">
        <f t="shared" ref="CR3" si="21">CQ3+1</f>
        <v>4</v>
      </c>
      <c r="CS3" s="2">
        <f t="shared" ref="CS3" si="22">CR3+1</f>
        <v>5</v>
      </c>
      <c r="CT3" s="2">
        <f t="shared" ref="CT3" si="23">CS3+1</f>
        <v>6</v>
      </c>
      <c r="CU3"/>
      <c r="CV3"/>
      <c r="CW3" s="2"/>
      <c r="CX3" s="2"/>
      <c r="CY3" s="2"/>
      <c r="CZ3" s="2">
        <v>1</v>
      </c>
      <c r="DA3" s="2">
        <f>CZ3+1</f>
        <v>2</v>
      </c>
      <c r="DB3" s="2">
        <f>DA3+1</f>
        <v>3</v>
      </c>
      <c r="DC3" s="2">
        <f>DB3+1</f>
        <v>4</v>
      </c>
      <c r="DE3" s="112"/>
    </row>
    <row r="4" spans="1:109" x14ac:dyDescent="0.35">
      <c r="A4" s="3">
        <v>8</v>
      </c>
      <c r="B4" s="4"/>
      <c r="C4" s="4"/>
      <c r="D4" s="4"/>
      <c r="E4" s="4"/>
      <c r="F4" s="4"/>
      <c r="G4" s="4"/>
      <c r="H4" s="4"/>
      <c r="I4"/>
      <c r="J4" s="3">
        <v>8</v>
      </c>
      <c r="K4" s="4"/>
      <c r="L4" s="4"/>
      <c r="M4" s="4" t="s">
        <v>18656</v>
      </c>
      <c r="N4" s="4" t="s">
        <v>18572</v>
      </c>
      <c r="O4" s="4" t="s">
        <v>25</v>
      </c>
      <c r="P4" s="4"/>
      <c r="Q4" s="4"/>
      <c r="R4"/>
      <c r="S4" s="3">
        <v>8</v>
      </c>
      <c r="T4" s="4"/>
      <c r="U4" s="4"/>
      <c r="V4" s="4"/>
      <c r="W4" s="4" t="s">
        <v>18623</v>
      </c>
      <c r="X4" s="4" t="s">
        <v>25</v>
      </c>
      <c r="Y4" s="4" t="s">
        <v>18546</v>
      </c>
      <c r="Z4" s="4"/>
      <c r="AA4"/>
      <c r="AB4" s="3">
        <v>8</v>
      </c>
      <c r="AC4" s="4"/>
      <c r="AD4" s="4"/>
      <c r="AE4" s="4"/>
      <c r="AF4" s="4"/>
      <c r="AG4" s="4" t="s">
        <v>18943</v>
      </c>
      <c r="AH4" s="4"/>
      <c r="AI4" s="90"/>
      <c r="AJ4"/>
      <c r="AK4" s="3">
        <v>8</v>
      </c>
      <c r="AL4" s="4"/>
      <c r="AM4" s="4"/>
      <c r="AN4" s="4"/>
      <c r="AO4" s="4"/>
      <c r="AP4" s="4"/>
      <c r="AQ4" s="4"/>
      <c r="AR4" s="4"/>
      <c r="AS4"/>
      <c r="AT4" s="4">
        <v>8</v>
      </c>
      <c r="AU4" s="4"/>
      <c r="AV4" s="4"/>
      <c r="AW4" s="4" t="s">
        <v>19185</v>
      </c>
      <c r="AX4" s="4"/>
      <c r="AY4" s="4" t="s">
        <v>19094</v>
      </c>
      <c r="AZ4" s="4" t="s">
        <v>19197</v>
      </c>
      <c r="BA4" s="4"/>
      <c r="BB4"/>
      <c r="BC4" s="4">
        <v>8</v>
      </c>
      <c r="BD4" s="4"/>
      <c r="BE4" s="4"/>
      <c r="BF4" s="4"/>
      <c r="BG4" s="4"/>
      <c r="BH4" s="4" t="s">
        <v>25</v>
      </c>
      <c r="BI4" s="4"/>
      <c r="BJ4" s="4"/>
      <c r="BK4"/>
      <c r="BL4" s="4">
        <v>8</v>
      </c>
      <c r="BM4" s="4"/>
      <c r="BN4" s="4"/>
      <c r="BO4" s="4"/>
      <c r="BP4" s="4"/>
      <c r="BQ4" s="4" t="s">
        <v>19458</v>
      </c>
      <c r="BR4" s="4"/>
      <c r="BS4" s="4"/>
      <c r="BT4"/>
      <c r="BU4" s="4">
        <v>8</v>
      </c>
      <c r="BV4" s="4"/>
      <c r="BW4" s="4"/>
      <c r="BX4" s="4"/>
      <c r="BY4" s="4"/>
      <c r="BZ4" s="4" t="s">
        <v>25</v>
      </c>
      <c r="CA4" s="4" t="s">
        <v>312</v>
      </c>
      <c r="CB4" s="4"/>
      <c r="CC4"/>
      <c r="CD4" s="4">
        <v>8</v>
      </c>
      <c r="CE4" s="4"/>
      <c r="CF4" s="4"/>
      <c r="CG4" s="4"/>
      <c r="CH4" s="4"/>
      <c r="CI4" s="4"/>
      <c r="CJ4" s="4" t="s">
        <v>19707</v>
      </c>
      <c r="CK4" s="4"/>
      <c r="CL4"/>
      <c r="CM4" s="4">
        <v>8</v>
      </c>
      <c r="CN4" s="4"/>
      <c r="CO4" s="4"/>
      <c r="CP4" s="4" t="s">
        <v>19871</v>
      </c>
      <c r="CQ4" s="4"/>
      <c r="CR4" s="4" t="s">
        <v>19862</v>
      </c>
      <c r="CS4" s="4" t="s">
        <v>18103</v>
      </c>
      <c r="CT4" s="4"/>
      <c r="CU4"/>
      <c r="CV4" s="4">
        <v>8</v>
      </c>
      <c r="CW4" s="4"/>
      <c r="CX4" s="4"/>
      <c r="CY4" s="4"/>
      <c r="CZ4" s="4" t="s">
        <v>19942</v>
      </c>
      <c r="DA4" s="4" t="s">
        <v>25</v>
      </c>
      <c r="DB4" s="4"/>
      <c r="DC4" s="4"/>
      <c r="DE4"/>
    </row>
    <row r="5" spans="1:109" x14ac:dyDescent="0.35">
      <c r="A5" s="2"/>
      <c r="B5" s="5"/>
      <c r="C5" s="5"/>
      <c r="D5" s="5"/>
      <c r="E5" s="5"/>
      <c r="F5" s="5"/>
      <c r="G5" s="5"/>
      <c r="H5" s="5"/>
      <c r="I5"/>
      <c r="J5" s="2"/>
      <c r="K5" s="5"/>
      <c r="L5" s="5" t="s">
        <v>18650</v>
      </c>
      <c r="M5" s="5"/>
      <c r="N5" s="5"/>
      <c r="O5" s="5"/>
      <c r="P5" s="5"/>
      <c r="Q5" s="5"/>
      <c r="R5"/>
      <c r="S5" s="2"/>
      <c r="T5" s="5"/>
      <c r="U5" s="5"/>
      <c r="V5" s="5"/>
      <c r="W5" s="5"/>
      <c r="X5" s="5"/>
      <c r="Y5" s="5"/>
      <c r="Z5" s="5" t="s">
        <v>18791</v>
      </c>
      <c r="AA5"/>
      <c r="AB5" s="2"/>
      <c r="AC5" s="5"/>
      <c r="AD5" s="5"/>
      <c r="AE5" s="5"/>
      <c r="AF5" s="5"/>
      <c r="AG5" s="5" t="s">
        <v>3671</v>
      </c>
      <c r="AH5" s="5"/>
      <c r="AI5" s="5"/>
      <c r="AJ5"/>
      <c r="AK5" s="2"/>
      <c r="AL5" s="5"/>
      <c r="AM5" s="5"/>
      <c r="AN5" s="5"/>
      <c r="AO5" s="5"/>
      <c r="AP5" s="5"/>
      <c r="AQ5" s="5"/>
      <c r="AR5" s="5" t="s">
        <v>19049</v>
      </c>
      <c r="AS5"/>
      <c r="AT5" s="5"/>
      <c r="AU5" s="5"/>
      <c r="AV5" s="5"/>
      <c r="AW5" s="5"/>
      <c r="AX5" s="5"/>
      <c r="AY5" s="5" t="s">
        <v>25</v>
      </c>
      <c r="AZ5" s="5"/>
      <c r="BA5" s="5"/>
      <c r="BB5"/>
      <c r="BC5" s="5"/>
      <c r="BD5" s="5"/>
      <c r="BE5" s="5"/>
      <c r="BF5" s="5"/>
      <c r="BG5" s="5"/>
      <c r="BH5" s="5" t="s">
        <v>19234</v>
      </c>
      <c r="BI5" s="5"/>
      <c r="BJ5" s="5" t="s">
        <v>11741</v>
      </c>
      <c r="BK5"/>
      <c r="BL5" s="5"/>
      <c r="BM5" s="5"/>
      <c r="BN5" s="5"/>
      <c r="BO5" s="5"/>
      <c r="BP5" s="5"/>
      <c r="BQ5" s="5"/>
      <c r="BR5" s="5" t="s">
        <v>19466</v>
      </c>
      <c r="BS5" s="5"/>
      <c r="BT5"/>
      <c r="BU5" s="5"/>
      <c r="BV5" s="5"/>
      <c r="BW5" s="5"/>
      <c r="BX5" s="5"/>
      <c r="BY5" s="5"/>
      <c r="BZ5" s="5" t="s">
        <v>13616</v>
      </c>
      <c r="CA5" s="5"/>
      <c r="CB5" s="5"/>
      <c r="CC5"/>
      <c r="CD5" s="5"/>
      <c r="CE5" s="5"/>
      <c r="CF5" s="5"/>
      <c r="CG5" s="5"/>
      <c r="CH5" s="5"/>
      <c r="CI5" s="5"/>
      <c r="CJ5" s="5"/>
      <c r="CK5" s="5"/>
      <c r="CL5"/>
      <c r="CM5" s="5"/>
      <c r="CN5" s="5"/>
      <c r="CO5" s="5" t="s">
        <v>38</v>
      </c>
      <c r="CP5" s="5"/>
      <c r="CQ5" s="5"/>
      <c r="CR5" s="5" t="s">
        <v>18338</v>
      </c>
      <c r="CS5" s="5" t="s">
        <v>19866</v>
      </c>
      <c r="CT5" s="5"/>
      <c r="CU5"/>
      <c r="CV5" s="5"/>
      <c r="CW5" s="5"/>
      <c r="CX5" s="5"/>
      <c r="CY5" s="5"/>
      <c r="CZ5" s="5" t="s">
        <v>19949</v>
      </c>
      <c r="DA5" s="5"/>
      <c r="DB5" s="5" t="s">
        <v>19955</v>
      </c>
      <c r="DC5" s="5"/>
    </row>
    <row r="6" spans="1:109" x14ac:dyDescent="0.35">
      <c r="A6" s="3">
        <v>10</v>
      </c>
      <c r="B6" s="4"/>
      <c r="C6" s="4"/>
      <c r="D6" s="4"/>
      <c r="E6" s="4"/>
      <c r="F6" s="4"/>
      <c r="G6" s="4"/>
      <c r="H6" s="4"/>
      <c r="I6"/>
      <c r="J6" s="3">
        <v>10</v>
      </c>
      <c r="K6" s="4"/>
      <c r="L6" s="4"/>
      <c r="M6" s="4" t="s">
        <v>16975</v>
      </c>
      <c r="N6" s="4"/>
      <c r="O6" s="4"/>
      <c r="P6" s="4"/>
      <c r="Q6" s="4"/>
      <c r="R6"/>
      <c r="S6" s="3">
        <v>10</v>
      </c>
      <c r="T6" s="4"/>
      <c r="U6" s="4" t="s">
        <v>18765</v>
      </c>
      <c r="V6" s="4" t="s">
        <v>18680</v>
      </c>
      <c r="W6" s="4" t="s">
        <v>18778</v>
      </c>
      <c r="X6" s="4" t="s">
        <v>13616</v>
      </c>
      <c r="Y6" s="4"/>
      <c r="Z6" s="4" t="s">
        <v>18794</v>
      </c>
      <c r="AA6"/>
      <c r="AB6" s="3">
        <v>10</v>
      </c>
      <c r="AC6" s="4"/>
      <c r="AD6" s="4"/>
      <c r="AE6" s="4"/>
      <c r="AF6" s="4"/>
      <c r="AG6" s="4"/>
      <c r="AH6" s="4"/>
      <c r="AI6" s="4"/>
      <c r="AJ6"/>
      <c r="AK6" s="3">
        <v>10</v>
      </c>
      <c r="AL6" s="4"/>
      <c r="AM6" s="4"/>
      <c r="AN6" s="4"/>
      <c r="AO6" s="4"/>
      <c r="AP6" s="4"/>
      <c r="AQ6" s="4"/>
      <c r="AR6" s="4"/>
      <c r="AS6"/>
      <c r="AT6" s="4">
        <v>10</v>
      </c>
      <c r="AU6" s="4"/>
      <c r="AV6" s="4"/>
      <c r="AW6" s="4"/>
      <c r="AX6" s="4"/>
      <c r="AY6" s="4" t="s">
        <v>19193</v>
      </c>
      <c r="AZ6" s="4" t="s">
        <v>19203</v>
      </c>
      <c r="BA6" s="4" t="s">
        <v>19208</v>
      </c>
      <c r="BB6"/>
      <c r="BC6" s="4">
        <v>10</v>
      </c>
      <c r="BD6" s="4"/>
      <c r="BE6" s="4"/>
      <c r="BF6" s="4"/>
      <c r="BG6" s="4"/>
      <c r="BH6" s="4"/>
      <c r="BI6" s="4" t="s">
        <v>19321</v>
      </c>
      <c r="BJ6" s="4"/>
      <c r="BK6"/>
      <c r="BL6" s="4">
        <v>10</v>
      </c>
      <c r="BM6" s="4" t="s">
        <v>19442</v>
      </c>
      <c r="BN6" s="4" t="s">
        <v>7941</v>
      </c>
      <c r="BO6" s="4" t="s">
        <v>19448</v>
      </c>
      <c r="BP6" s="4" t="s">
        <v>19455</v>
      </c>
      <c r="BQ6" s="4"/>
      <c r="BR6" s="4" t="s">
        <v>19465</v>
      </c>
      <c r="BS6" s="4" t="s">
        <v>19470</v>
      </c>
      <c r="BT6"/>
      <c r="BU6" s="4">
        <v>10</v>
      </c>
      <c r="BV6" s="4"/>
      <c r="BW6" s="4"/>
      <c r="BX6" s="4"/>
      <c r="BY6" s="4"/>
      <c r="BZ6" s="4"/>
      <c r="CA6" s="4"/>
      <c r="CB6" s="4"/>
      <c r="CC6"/>
      <c r="CD6" s="4">
        <v>10</v>
      </c>
      <c r="CE6" s="4"/>
      <c r="CF6" s="4"/>
      <c r="CG6" s="4"/>
      <c r="CH6" s="4"/>
      <c r="CI6" s="4"/>
      <c r="CJ6" s="4"/>
      <c r="CK6" s="4"/>
      <c r="CL6"/>
      <c r="CM6" s="4">
        <v>10</v>
      </c>
      <c r="CN6" s="4"/>
      <c r="CO6" s="4"/>
      <c r="CP6" s="4" t="s">
        <v>19855</v>
      </c>
      <c r="CQ6" s="4" t="s">
        <v>19859</v>
      </c>
      <c r="CR6" s="4"/>
      <c r="CS6" s="4"/>
      <c r="CT6" s="4"/>
      <c r="CU6"/>
      <c r="CV6" s="4">
        <v>10</v>
      </c>
      <c r="CW6" s="4"/>
      <c r="CX6" s="4"/>
      <c r="CY6" s="4"/>
      <c r="CZ6" s="4" t="s">
        <v>19951</v>
      </c>
      <c r="DA6" s="4"/>
      <c r="DB6" s="4"/>
      <c r="DC6" s="4"/>
      <c r="DE6"/>
    </row>
    <row r="7" spans="1:109" x14ac:dyDescent="0.35">
      <c r="A7" s="6"/>
      <c r="B7" s="7"/>
      <c r="C7" s="7"/>
      <c r="D7" s="7"/>
      <c r="E7" s="7"/>
      <c r="F7" s="7"/>
      <c r="G7" s="7"/>
      <c r="H7" s="7" t="s">
        <v>10880</v>
      </c>
      <c r="I7"/>
      <c r="J7" s="6"/>
      <c r="K7" s="7"/>
      <c r="L7" s="7"/>
      <c r="M7" s="7"/>
      <c r="N7" s="7" t="s">
        <v>18661</v>
      </c>
      <c r="O7" s="7" t="s">
        <v>18667</v>
      </c>
      <c r="P7" s="7"/>
      <c r="Q7" s="7" t="s">
        <v>741</v>
      </c>
      <c r="R7"/>
      <c r="S7" s="6"/>
      <c r="T7" s="7"/>
      <c r="U7" s="7" t="s">
        <v>2521</v>
      </c>
      <c r="V7" s="7" t="s">
        <v>18770</v>
      </c>
      <c r="W7" s="7" t="s">
        <v>14489</v>
      </c>
      <c r="X7" s="7" t="s">
        <v>18784</v>
      </c>
      <c r="Y7" s="7" t="s">
        <v>18793</v>
      </c>
      <c r="Z7" s="7" t="s">
        <v>7713</v>
      </c>
      <c r="AA7" s="5"/>
      <c r="AB7" s="6"/>
      <c r="AC7" s="7"/>
      <c r="AD7" s="7"/>
      <c r="AE7" s="7"/>
      <c r="AF7" s="7"/>
      <c r="AG7" s="7" t="s">
        <v>18917</v>
      </c>
      <c r="AH7" s="7"/>
      <c r="AI7" s="7"/>
      <c r="AJ7"/>
      <c r="AK7" s="6"/>
      <c r="AL7" s="7"/>
      <c r="AM7" s="7"/>
      <c r="AN7" s="7"/>
      <c r="AO7" s="7"/>
      <c r="AP7" s="7"/>
      <c r="AQ7" s="7"/>
      <c r="AR7" s="7" t="s">
        <v>7713</v>
      </c>
      <c r="AS7"/>
      <c r="AT7" s="7"/>
      <c r="AU7" s="7"/>
      <c r="AV7" s="7"/>
      <c r="AW7" s="7" t="s">
        <v>19189</v>
      </c>
      <c r="AX7" s="7"/>
      <c r="AY7" s="7" t="s">
        <v>19105</v>
      </c>
      <c r="AZ7" s="7" t="s">
        <v>19205</v>
      </c>
      <c r="BA7" s="7"/>
      <c r="BB7"/>
      <c r="BC7" s="7"/>
      <c r="BD7" s="7"/>
      <c r="BE7" s="7"/>
      <c r="BF7" s="7"/>
      <c r="BG7" s="7"/>
      <c r="BH7" s="7" t="s">
        <v>19317</v>
      </c>
      <c r="BI7" s="7"/>
      <c r="BJ7" s="7"/>
      <c r="BK7"/>
      <c r="BL7" s="7"/>
      <c r="BM7" s="7"/>
      <c r="BN7" s="7"/>
      <c r="BO7" s="7"/>
      <c r="BP7" s="7"/>
      <c r="BQ7" s="7"/>
      <c r="BR7" s="7" t="s">
        <v>19463</v>
      </c>
      <c r="BS7" s="7"/>
      <c r="BT7"/>
      <c r="BU7" s="7"/>
      <c r="BV7" s="7"/>
      <c r="BW7" s="7"/>
      <c r="BX7" s="7"/>
      <c r="BY7" s="7"/>
      <c r="BZ7" s="7"/>
      <c r="CA7" s="7"/>
      <c r="CB7" s="7"/>
      <c r="CC7"/>
      <c r="CD7" s="7"/>
      <c r="CE7" s="7"/>
      <c r="CF7" s="7"/>
      <c r="CG7" s="7"/>
      <c r="CH7" s="7"/>
      <c r="CI7" s="7"/>
      <c r="CJ7" s="7"/>
      <c r="CK7" s="7"/>
      <c r="CL7"/>
      <c r="CM7" s="7"/>
      <c r="CN7" s="7"/>
      <c r="CO7" s="7"/>
      <c r="CP7" s="7"/>
      <c r="CQ7" s="7"/>
      <c r="CR7" s="7" t="s">
        <v>19863</v>
      </c>
      <c r="CS7" s="7"/>
      <c r="CT7" s="7"/>
      <c r="CU7"/>
      <c r="CV7" s="7"/>
      <c r="CW7" s="7"/>
      <c r="CX7" s="7"/>
      <c r="CY7" s="7"/>
      <c r="CZ7" s="7"/>
      <c r="DA7" s="7" t="s">
        <v>19953</v>
      </c>
      <c r="DB7" s="7" t="s">
        <v>19935</v>
      </c>
      <c r="DC7" s="7"/>
    </row>
    <row r="8" spans="1:109" x14ac:dyDescent="0.35">
      <c r="A8" s="2">
        <v>0</v>
      </c>
      <c r="B8" s="5"/>
      <c r="C8" s="5"/>
      <c r="D8" s="5"/>
      <c r="E8" s="5"/>
      <c r="F8" s="5"/>
      <c r="G8" s="5"/>
      <c r="H8" s="5"/>
      <c r="I8"/>
      <c r="J8" s="2">
        <v>12</v>
      </c>
      <c r="K8" s="5"/>
      <c r="L8" s="5" t="s">
        <v>14375</v>
      </c>
      <c r="M8" s="5" t="s">
        <v>18658</v>
      </c>
      <c r="N8" s="5" t="s">
        <v>18662</v>
      </c>
      <c r="O8" s="5" t="s">
        <v>18670</v>
      </c>
      <c r="P8" s="5" t="s">
        <v>12027</v>
      </c>
      <c r="Q8" s="5" t="s">
        <v>18678</v>
      </c>
      <c r="R8"/>
      <c r="S8" s="2">
        <v>12</v>
      </c>
      <c r="T8" s="5"/>
      <c r="U8" s="5"/>
      <c r="V8" s="5"/>
      <c r="W8" s="5"/>
      <c r="X8" s="5" t="s">
        <v>18775</v>
      </c>
      <c r="Y8" s="5" t="s">
        <v>18391</v>
      </c>
      <c r="Z8" s="4" t="s">
        <v>18239</v>
      </c>
      <c r="AA8"/>
      <c r="AB8" s="2">
        <v>12</v>
      </c>
      <c r="AC8" s="5"/>
      <c r="AD8" s="5"/>
      <c r="AE8" s="5"/>
      <c r="AF8" s="5"/>
      <c r="AG8" s="5"/>
      <c r="AH8" s="5" t="s">
        <v>11393</v>
      </c>
      <c r="AI8" s="5"/>
      <c r="AJ8"/>
      <c r="AK8" s="2">
        <v>12</v>
      </c>
      <c r="AL8" s="5"/>
      <c r="AM8" s="5"/>
      <c r="AN8" s="5"/>
      <c r="AO8" s="5"/>
      <c r="AP8" s="5"/>
      <c r="AQ8" s="5"/>
      <c r="AR8" s="5" t="s">
        <v>19050</v>
      </c>
      <c r="AS8"/>
      <c r="AT8" s="5">
        <v>12</v>
      </c>
      <c r="AU8" s="5"/>
      <c r="AV8" s="5"/>
      <c r="AW8" s="5"/>
      <c r="AX8" s="5"/>
      <c r="AY8" s="5"/>
      <c r="AZ8" s="5" t="s">
        <v>19202</v>
      </c>
      <c r="BA8" s="5" t="s">
        <v>17513</v>
      </c>
      <c r="BB8"/>
      <c r="BC8" s="5">
        <v>12</v>
      </c>
      <c r="BD8" s="5"/>
      <c r="BE8" s="5"/>
      <c r="BF8" s="5"/>
      <c r="BG8" s="5"/>
      <c r="BH8" s="5" t="s">
        <v>19318</v>
      </c>
      <c r="BI8" s="5" t="s">
        <v>11393</v>
      </c>
      <c r="BJ8" s="5" t="s">
        <v>19322</v>
      </c>
      <c r="BK8"/>
      <c r="BL8" s="5">
        <v>12</v>
      </c>
      <c r="BM8" s="5" t="s">
        <v>19435</v>
      </c>
      <c r="BN8" s="5" t="s">
        <v>19443</v>
      </c>
      <c r="BO8" s="5" t="s">
        <v>19449</v>
      </c>
      <c r="BP8" s="5" t="s">
        <v>19456</v>
      </c>
      <c r="BQ8" s="5" t="s">
        <v>9769</v>
      </c>
      <c r="BR8" s="5"/>
      <c r="BS8" s="5" t="s">
        <v>19539</v>
      </c>
      <c r="BT8"/>
      <c r="BU8" s="5">
        <v>12</v>
      </c>
      <c r="BV8" s="5"/>
      <c r="BW8" s="5"/>
      <c r="BX8" s="5"/>
      <c r="BY8" s="5"/>
      <c r="BZ8" s="5"/>
      <c r="CA8" s="5"/>
      <c r="CB8" s="5" t="s">
        <v>18239</v>
      </c>
      <c r="CC8"/>
      <c r="CD8" s="5">
        <v>12</v>
      </c>
      <c r="CE8" s="5"/>
      <c r="CF8" s="5"/>
      <c r="CG8" s="5"/>
      <c r="CH8" s="4"/>
      <c r="CI8" s="5"/>
      <c r="CJ8" s="5" t="s">
        <v>11393</v>
      </c>
      <c r="CK8" s="5" t="s">
        <v>6946</v>
      </c>
      <c r="CL8"/>
      <c r="CM8" s="5">
        <v>12</v>
      </c>
      <c r="CN8" s="5"/>
      <c r="CO8" s="5"/>
      <c r="CP8" s="5" t="s">
        <v>19857</v>
      </c>
      <c r="CQ8" s="5"/>
      <c r="CR8" s="5"/>
      <c r="CS8" s="5"/>
      <c r="CT8" s="5" t="s">
        <v>11689</v>
      </c>
      <c r="CU8"/>
      <c r="CV8" s="5">
        <v>12</v>
      </c>
      <c r="CW8" s="5"/>
      <c r="CX8" s="5"/>
      <c r="CY8" s="5"/>
      <c r="CZ8" s="5"/>
      <c r="DA8" s="5"/>
      <c r="DB8" s="5"/>
      <c r="DC8" s="5"/>
    </row>
    <row r="9" spans="1:109" x14ac:dyDescent="0.35">
      <c r="A9" s="2"/>
      <c r="B9" s="5"/>
      <c r="C9" s="5"/>
      <c r="D9" s="5"/>
      <c r="E9" s="5"/>
      <c r="F9" s="5"/>
      <c r="G9" s="5"/>
      <c r="H9" s="5" t="s">
        <v>18537</v>
      </c>
      <c r="I9"/>
      <c r="J9" s="2"/>
      <c r="K9" s="5"/>
      <c r="L9" s="5" t="s">
        <v>18651</v>
      </c>
      <c r="M9" s="5"/>
      <c r="N9" s="5"/>
      <c r="O9" s="84" t="s">
        <v>18668</v>
      </c>
      <c r="P9" s="5" t="s">
        <v>18673</v>
      </c>
      <c r="Q9" s="5"/>
      <c r="R9"/>
      <c r="S9" s="2"/>
      <c r="T9" s="5"/>
      <c r="U9" s="5" t="s">
        <v>18762</v>
      </c>
      <c r="V9" s="5" t="s">
        <v>38</v>
      </c>
      <c r="W9" s="5"/>
      <c r="X9" s="5"/>
      <c r="Y9" s="5"/>
      <c r="Z9" s="7"/>
      <c r="AA9"/>
      <c r="AB9" s="2"/>
      <c r="AC9" s="5"/>
      <c r="AD9" s="5"/>
      <c r="AE9" s="5"/>
      <c r="AF9" s="5"/>
      <c r="AG9" s="5"/>
      <c r="AH9" s="5" t="s">
        <v>38</v>
      </c>
      <c r="AI9" s="5"/>
      <c r="AJ9"/>
      <c r="AK9" s="2"/>
      <c r="AL9" s="5"/>
      <c r="AM9" s="5"/>
      <c r="AN9" s="5"/>
      <c r="AO9" s="5"/>
      <c r="AP9" s="5"/>
      <c r="AQ9" s="5"/>
      <c r="AR9" s="5" t="s">
        <v>19051</v>
      </c>
      <c r="AS9"/>
      <c r="AT9" s="5"/>
      <c r="AU9" s="5"/>
      <c r="AV9" s="5"/>
      <c r="AW9" s="5" t="s">
        <v>19187</v>
      </c>
      <c r="AX9" s="5" t="s">
        <v>19198</v>
      </c>
      <c r="AY9" s="5"/>
      <c r="AZ9" s="5"/>
      <c r="BA9" s="5"/>
      <c r="BB9"/>
      <c r="BC9" s="5"/>
      <c r="BD9" s="5"/>
      <c r="BE9" s="5"/>
      <c r="BF9" s="5"/>
      <c r="BG9" s="5"/>
      <c r="BH9" s="5"/>
      <c r="BI9" s="5" t="s">
        <v>38</v>
      </c>
      <c r="BJ9" s="5"/>
      <c r="BK9"/>
      <c r="BL9" s="5"/>
      <c r="BM9" s="5"/>
      <c r="BN9" s="5"/>
      <c r="BO9" s="5"/>
      <c r="BP9" s="5"/>
      <c r="BQ9" s="5"/>
      <c r="BR9" s="5" t="s">
        <v>19464</v>
      </c>
      <c r="BS9" s="5" t="s">
        <v>19589</v>
      </c>
      <c r="BT9"/>
      <c r="BU9" s="5"/>
      <c r="BV9" s="5"/>
      <c r="BW9" s="5"/>
      <c r="BX9" s="5"/>
      <c r="BY9" s="5" t="s">
        <v>19585</v>
      </c>
      <c r="BZ9" s="5" t="s">
        <v>38</v>
      </c>
      <c r="CA9" s="5"/>
      <c r="CB9" s="5" t="s">
        <v>534</v>
      </c>
      <c r="CC9"/>
      <c r="CD9" s="5"/>
      <c r="CE9" s="5"/>
      <c r="CF9" s="5"/>
      <c r="CG9" s="5"/>
      <c r="CH9" s="7"/>
      <c r="CI9" s="5"/>
      <c r="CJ9" s="5" t="s">
        <v>38</v>
      </c>
      <c r="CK9" s="5" t="s">
        <v>19737</v>
      </c>
      <c r="CL9"/>
      <c r="CM9" s="5"/>
      <c r="CN9" s="5"/>
      <c r="CO9" s="5"/>
      <c r="CP9" s="5" t="s">
        <v>19861</v>
      </c>
      <c r="CQ9" s="5"/>
      <c r="CR9" s="5"/>
      <c r="CS9" s="5"/>
      <c r="CT9" s="5"/>
      <c r="CU9"/>
      <c r="CV9" s="5"/>
      <c r="CW9" s="5"/>
      <c r="CX9" s="5"/>
      <c r="CY9" s="5"/>
      <c r="CZ9" s="5"/>
      <c r="DA9" s="5" t="s">
        <v>19293</v>
      </c>
      <c r="DB9" s="5" t="s">
        <v>19954</v>
      </c>
      <c r="DC9" s="5"/>
    </row>
    <row r="10" spans="1:109" x14ac:dyDescent="0.35">
      <c r="A10" s="3">
        <v>14</v>
      </c>
      <c r="B10" s="4"/>
      <c r="C10" s="4"/>
      <c r="D10" s="4"/>
      <c r="E10" s="4"/>
      <c r="F10" s="4"/>
      <c r="G10" s="4" t="s">
        <v>18535</v>
      </c>
      <c r="H10" s="4" t="s">
        <v>13051</v>
      </c>
      <c r="I10"/>
      <c r="J10" s="3">
        <v>14</v>
      </c>
      <c r="K10" s="4"/>
      <c r="L10" s="4" t="s">
        <v>18652</v>
      </c>
      <c r="M10" s="4"/>
      <c r="N10" s="4" t="s">
        <v>18654</v>
      </c>
      <c r="O10" s="4"/>
      <c r="P10" s="4"/>
      <c r="Q10" s="4" t="s">
        <v>18704</v>
      </c>
      <c r="R10"/>
      <c r="S10" s="3">
        <v>14</v>
      </c>
      <c r="T10" s="4"/>
      <c r="U10" s="4" t="s">
        <v>18763</v>
      </c>
      <c r="V10" s="4" t="s">
        <v>18771</v>
      </c>
      <c r="W10" s="4" t="s">
        <v>18585</v>
      </c>
      <c r="X10" s="4" t="s">
        <v>18781</v>
      </c>
      <c r="Y10" s="4"/>
      <c r="Z10" s="5" t="s">
        <v>18795</v>
      </c>
      <c r="AA10"/>
      <c r="AB10" s="3">
        <v>14</v>
      </c>
      <c r="AC10" s="4"/>
      <c r="AD10" s="4"/>
      <c r="AE10" s="4"/>
      <c r="AF10" s="4"/>
      <c r="AG10" s="4" t="s">
        <v>14488</v>
      </c>
      <c r="AH10" s="4"/>
      <c r="AI10" s="4"/>
      <c r="AJ10"/>
      <c r="AK10" s="3">
        <v>14</v>
      </c>
      <c r="AL10" s="4"/>
      <c r="AM10" s="4"/>
      <c r="AN10" s="4"/>
      <c r="AO10" s="4"/>
      <c r="AP10" s="4"/>
      <c r="AQ10" s="4"/>
      <c r="AR10" s="4"/>
      <c r="AS10"/>
      <c r="AT10" s="4">
        <v>14</v>
      </c>
      <c r="AU10" s="4"/>
      <c r="AV10" s="4"/>
      <c r="AW10" s="4" t="s">
        <v>19195</v>
      </c>
      <c r="AX10" s="4" t="s">
        <v>19102</v>
      </c>
      <c r="AY10" s="4"/>
      <c r="AZ10" s="4"/>
      <c r="BA10" s="4"/>
      <c r="BB10"/>
      <c r="BC10" s="4">
        <v>14</v>
      </c>
      <c r="BD10" s="4"/>
      <c r="BE10" s="4"/>
      <c r="BF10" s="4"/>
      <c r="BG10" s="4"/>
      <c r="BH10" s="4"/>
      <c r="BI10" s="4"/>
      <c r="BJ10" s="4" t="s">
        <v>19325</v>
      </c>
      <c r="BK10"/>
      <c r="BL10" s="4">
        <v>14</v>
      </c>
      <c r="BM10" s="4"/>
      <c r="BN10" s="4"/>
      <c r="BO10" s="4"/>
      <c r="BP10" s="4" t="s">
        <v>904</v>
      </c>
      <c r="BQ10" s="4"/>
      <c r="BR10" s="4"/>
      <c r="BS10" s="4"/>
      <c r="BT10"/>
      <c r="BU10" s="4">
        <v>14</v>
      </c>
      <c r="BV10" s="4"/>
      <c r="BW10" s="4"/>
      <c r="BX10" s="4"/>
      <c r="BY10" s="4" t="s">
        <v>19586</v>
      </c>
      <c r="BZ10" s="4"/>
      <c r="CA10" s="4" t="s">
        <v>19595</v>
      </c>
      <c r="CB10" s="4" t="s">
        <v>19600</v>
      </c>
      <c r="CC10"/>
      <c r="CD10" s="4">
        <v>14</v>
      </c>
      <c r="CE10" s="4"/>
      <c r="CF10" s="4"/>
      <c r="CG10" s="4"/>
      <c r="CH10" s="4"/>
      <c r="CI10" s="4"/>
      <c r="CJ10" s="4" t="s">
        <v>19734</v>
      </c>
      <c r="CK10" s="4"/>
      <c r="CL10"/>
      <c r="CM10" s="4">
        <v>14</v>
      </c>
      <c r="CN10" s="4"/>
      <c r="CO10" s="4"/>
      <c r="CP10" s="4"/>
      <c r="CQ10" s="4"/>
      <c r="CR10" s="4" t="s">
        <v>19865</v>
      </c>
      <c r="CS10" s="4"/>
      <c r="CT10" s="4" t="s">
        <v>19868</v>
      </c>
      <c r="CU10"/>
      <c r="CV10" s="4">
        <v>14</v>
      </c>
      <c r="CW10" s="4"/>
      <c r="CX10" s="4"/>
      <c r="CY10" s="4"/>
      <c r="CZ10" s="4"/>
      <c r="DA10" s="4" t="s">
        <v>19121</v>
      </c>
      <c r="DB10" s="4"/>
      <c r="DC10" s="4"/>
    </row>
    <row r="11" spans="1:109" x14ac:dyDescent="0.35">
      <c r="A11" s="6"/>
      <c r="B11" s="7"/>
      <c r="C11" s="7"/>
      <c r="D11" s="7"/>
      <c r="E11" s="7"/>
      <c r="F11" s="7"/>
      <c r="G11" s="7"/>
      <c r="H11" s="7"/>
      <c r="I11"/>
      <c r="J11" s="6"/>
      <c r="K11" s="7"/>
      <c r="L11" s="7" t="s">
        <v>18655</v>
      </c>
      <c r="M11" s="7"/>
      <c r="N11" s="7"/>
      <c r="O11" s="7" t="s">
        <v>10524</v>
      </c>
      <c r="P11" s="7" t="s">
        <v>18674</v>
      </c>
      <c r="Q11" s="7"/>
      <c r="R11"/>
      <c r="S11" s="6"/>
      <c r="T11" s="7"/>
      <c r="U11" s="7" t="s">
        <v>18764</v>
      </c>
      <c r="V11" s="7" t="s">
        <v>18772</v>
      </c>
      <c r="W11" s="7"/>
      <c r="X11" s="7" t="s">
        <v>18783</v>
      </c>
      <c r="Y11" s="7"/>
      <c r="Z11" s="7" t="s">
        <v>18796</v>
      </c>
      <c r="AA11"/>
      <c r="AB11" s="6"/>
      <c r="AC11" s="7"/>
      <c r="AD11" s="7"/>
      <c r="AE11" s="7"/>
      <c r="AF11" s="7"/>
      <c r="AG11" s="7"/>
      <c r="AH11" s="7" t="s">
        <v>18922</v>
      </c>
      <c r="AI11" s="7" t="s">
        <v>1221</v>
      </c>
      <c r="AJ11"/>
      <c r="AK11" s="6"/>
      <c r="AL11" s="7"/>
      <c r="AM11" s="7"/>
      <c r="AN11" s="7"/>
      <c r="AO11" s="7"/>
      <c r="AP11" s="7"/>
      <c r="AQ11" s="7"/>
      <c r="AR11" s="7" t="s">
        <v>19052</v>
      </c>
      <c r="AS11"/>
      <c r="AT11" s="7"/>
      <c r="AU11" s="7"/>
      <c r="AV11" s="7"/>
      <c r="AW11" s="7" t="s">
        <v>19188</v>
      </c>
      <c r="AX11" s="7" t="s">
        <v>19192</v>
      </c>
      <c r="AY11" s="7"/>
      <c r="AZ11" s="7"/>
      <c r="BA11" s="7"/>
      <c r="BB11"/>
      <c r="BC11" s="7"/>
      <c r="BD11" s="7"/>
      <c r="BE11" s="7"/>
      <c r="BF11" s="5"/>
      <c r="BG11" s="7"/>
      <c r="BH11" s="7" t="s">
        <v>19319</v>
      </c>
      <c r="BI11" s="7"/>
      <c r="BJ11" s="7" t="s">
        <v>19326</v>
      </c>
      <c r="BK11"/>
      <c r="BL11" s="7"/>
      <c r="BM11" s="7"/>
      <c r="BN11" s="7" t="s">
        <v>19444</v>
      </c>
      <c r="BO11" s="7" t="s">
        <v>19450</v>
      </c>
      <c r="BP11" s="7"/>
      <c r="BQ11" s="7"/>
      <c r="BR11" s="7"/>
      <c r="BS11" s="7"/>
      <c r="BT11"/>
      <c r="BU11" s="7"/>
      <c r="BV11" s="7"/>
      <c r="BW11" s="7"/>
      <c r="BX11" s="7"/>
      <c r="BY11" s="7" t="s">
        <v>19587</v>
      </c>
      <c r="BZ11" s="7" t="s">
        <v>19590</v>
      </c>
      <c r="CA11" s="7" t="s">
        <v>19596</v>
      </c>
      <c r="CB11" s="7"/>
      <c r="CC11"/>
      <c r="CD11" s="7"/>
      <c r="CE11" s="7"/>
      <c r="CF11" s="7"/>
      <c r="CG11" s="7"/>
      <c r="CH11" s="7"/>
      <c r="CI11" s="7"/>
      <c r="CJ11" s="7" t="s">
        <v>19735</v>
      </c>
      <c r="CK11" s="7" t="s">
        <v>15556</v>
      </c>
      <c r="CL11"/>
      <c r="CM11" s="7"/>
      <c r="CN11" s="7"/>
      <c r="CO11" s="7" t="s">
        <v>130</v>
      </c>
      <c r="CP11" s="7"/>
      <c r="CQ11" s="7" t="s">
        <v>11741</v>
      </c>
      <c r="CR11" s="7"/>
      <c r="CS11" s="7"/>
      <c r="CT11" s="7" t="s">
        <v>19869</v>
      </c>
      <c r="CU11"/>
      <c r="CV11" s="7"/>
      <c r="CW11" s="7"/>
      <c r="CX11" s="7"/>
      <c r="CY11" s="7"/>
      <c r="CZ11" s="7" t="s">
        <v>19946</v>
      </c>
      <c r="DA11" s="7"/>
      <c r="DB11" s="7" t="s">
        <v>15377</v>
      </c>
      <c r="DC11" s="7"/>
    </row>
    <row r="12" spans="1:109" x14ac:dyDescent="0.35">
      <c r="A12" s="2">
        <v>16</v>
      </c>
      <c r="B12" s="5"/>
      <c r="C12" s="5"/>
      <c r="D12" s="5"/>
      <c r="E12" s="5"/>
      <c r="F12" s="5"/>
      <c r="G12" s="5" t="s">
        <v>18536</v>
      </c>
      <c r="H12" s="5" t="s">
        <v>11454</v>
      </c>
      <c r="I12"/>
      <c r="J12" s="2">
        <v>16</v>
      </c>
      <c r="K12" s="5"/>
      <c r="L12" s="5" t="s">
        <v>15023</v>
      </c>
      <c r="M12" s="5"/>
      <c r="N12" s="5" t="s">
        <v>18663</v>
      </c>
      <c r="O12" s="5" t="s">
        <v>18669</v>
      </c>
      <c r="P12" s="5" t="s">
        <v>18675</v>
      </c>
      <c r="Q12" s="5"/>
      <c r="R12"/>
      <c r="S12" s="2">
        <v>16</v>
      </c>
      <c r="T12" s="5"/>
      <c r="U12" s="5"/>
      <c r="V12" s="5" t="s">
        <v>8801</v>
      </c>
      <c r="W12" s="5" t="s">
        <v>18779</v>
      </c>
      <c r="X12" s="5" t="s">
        <v>18782</v>
      </c>
      <c r="Y12" s="5" t="s">
        <v>18787</v>
      </c>
      <c r="Z12" s="5" t="s">
        <v>16472</v>
      </c>
      <c r="AA12"/>
      <c r="AB12" s="2">
        <v>16</v>
      </c>
      <c r="AC12" s="5"/>
      <c r="AD12" s="5"/>
      <c r="AE12" s="5"/>
      <c r="AF12" s="5"/>
      <c r="AG12" s="5"/>
      <c r="AH12" s="5" t="s">
        <v>18921</v>
      </c>
      <c r="AI12" s="5" t="s">
        <v>18924</v>
      </c>
      <c r="AJ12"/>
      <c r="AK12" s="2">
        <v>16</v>
      </c>
      <c r="AL12" s="5"/>
      <c r="AM12" s="5"/>
      <c r="AN12" s="5"/>
      <c r="AO12" s="5"/>
      <c r="AP12" s="5"/>
      <c r="AQ12" s="5"/>
      <c r="AR12" s="5" t="s">
        <v>19053</v>
      </c>
      <c r="AS12"/>
      <c r="AT12" s="5">
        <v>16</v>
      </c>
      <c r="AU12" s="5"/>
      <c r="AV12" s="5"/>
      <c r="AW12" s="5"/>
      <c r="AX12" s="5"/>
      <c r="AY12" s="5" t="s">
        <v>156</v>
      </c>
      <c r="AZ12" s="5" t="s">
        <v>19190</v>
      </c>
      <c r="BA12" s="5"/>
      <c r="BB12"/>
      <c r="BC12" s="5">
        <v>16</v>
      </c>
      <c r="BD12" s="5"/>
      <c r="BE12" s="5"/>
      <c r="BF12" s="4"/>
      <c r="BG12" s="5"/>
      <c r="BH12" s="5"/>
      <c r="BI12" s="5" t="s">
        <v>13328</v>
      </c>
      <c r="BJ12" s="5"/>
      <c r="BK12"/>
      <c r="BL12" s="5">
        <v>16</v>
      </c>
      <c r="BM12" s="5" t="s">
        <v>19436</v>
      </c>
      <c r="BN12" s="5"/>
      <c r="BO12" s="5"/>
      <c r="BP12" s="5" t="s">
        <v>19457</v>
      </c>
      <c r="BQ12" s="5"/>
      <c r="BR12" s="5"/>
      <c r="BS12" s="5"/>
      <c r="BT12"/>
      <c r="BU12" s="5">
        <v>16</v>
      </c>
      <c r="BV12" s="5"/>
      <c r="BW12" s="5"/>
      <c r="BX12" s="5"/>
      <c r="BY12" s="5"/>
      <c r="BZ12" s="5" t="s">
        <v>19591</v>
      </c>
      <c r="CA12" s="5"/>
      <c r="CB12" s="5"/>
      <c r="CC12"/>
      <c r="CD12" s="5">
        <v>16</v>
      </c>
      <c r="CE12" s="5"/>
      <c r="CF12" s="5"/>
      <c r="CG12" s="5"/>
      <c r="CH12" s="5"/>
      <c r="CI12" s="5"/>
      <c r="CJ12" s="5"/>
      <c r="CK12" s="5"/>
      <c r="CL12"/>
      <c r="CM12" s="5">
        <v>16</v>
      </c>
      <c r="CN12" s="5"/>
      <c r="CO12" s="5" t="s">
        <v>2281</v>
      </c>
      <c r="CP12" s="5"/>
      <c r="CQ12" s="5" t="s">
        <v>19860</v>
      </c>
      <c r="CR12" s="5"/>
      <c r="CS12" s="5" t="s">
        <v>38</v>
      </c>
      <c r="CT12" s="5"/>
      <c r="CU12"/>
      <c r="CV12" s="5">
        <v>16</v>
      </c>
      <c r="CW12" s="5"/>
      <c r="CX12" s="5"/>
      <c r="CY12" s="5"/>
      <c r="CZ12" s="5"/>
      <c r="DA12" s="5"/>
      <c r="DB12" s="5" t="s">
        <v>19957</v>
      </c>
      <c r="DC12" s="5"/>
      <c r="DE12" s="115"/>
    </row>
    <row r="13" spans="1:109" x14ac:dyDescent="0.35">
      <c r="A13" s="2"/>
      <c r="B13" s="5"/>
      <c r="C13" s="5"/>
      <c r="D13" s="5"/>
      <c r="E13" s="5"/>
      <c r="F13" s="5"/>
      <c r="G13" s="5"/>
      <c r="H13" s="5"/>
      <c r="I13"/>
      <c r="J13" s="2"/>
      <c r="K13" s="5"/>
      <c r="L13" s="5"/>
      <c r="M13" s="5"/>
      <c r="N13" s="5" t="s">
        <v>38</v>
      </c>
      <c r="O13" s="5" t="s">
        <v>18671</v>
      </c>
      <c r="P13" s="5"/>
      <c r="Q13" s="5" t="s">
        <v>18679</v>
      </c>
      <c r="R13"/>
      <c r="S13" s="2"/>
      <c r="T13" s="5"/>
      <c r="U13" s="5" t="s">
        <v>18766</v>
      </c>
      <c r="V13" s="5"/>
      <c r="W13" s="5"/>
      <c r="X13" s="5" t="s">
        <v>18790</v>
      </c>
      <c r="Y13" s="5" t="s">
        <v>18788</v>
      </c>
      <c r="Z13" s="5" t="s">
        <v>18797</v>
      </c>
      <c r="AA13"/>
      <c r="AB13" s="2"/>
      <c r="AC13" s="5"/>
      <c r="AD13" s="5"/>
      <c r="AE13" s="5"/>
      <c r="AF13" s="5"/>
      <c r="AG13" s="5" t="s">
        <v>3671</v>
      </c>
      <c r="AH13" s="5"/>
      <c r="AI13" s="5" t="s">
        <v>18103</v>
      </c>
      <c r="AJ13" s="16"/>
      <c r="AK13" s="2"/>
      <c r="AL13" s="5"/>
      <c r="AM13" s="5"/>
      <c r="AN13" s="5"/>
      <c r="AO13" s="5"/>
      <c r="AP13" s="5"/>
      <c r="AQ13" s="5"/>
      <c r="AR13" s="5" t="s">
        <v>19054</v>
      </c>
      <c r="AS13"/>
      <c r="AT13" s="5"/>
      <c r="AU13" s="5"/>
      <c r="AV13" s="5"/>
      <c r="AW13" s="5" t="s">
        <v>19191</v>
      </c>
      <c r="AX13" s="5"/>
      <c r="AY13" s="5" t="s">
        <v>38</v>
      </c>
      <c r="AZ13" s="7" t="s">
        <v>19207</v>
      </c>
      <c r="BA13" s="5"/>
      <c r="BB13"/>
      <c r="BC13" s="5"/>
      <c r="BD13" s="5"/>
      <c r="BE13" s="5"/>
      <c r="BF13" s="5"/>
      <c r="BG13" s="5"/>
      <c r="BH13" s="5"/>
      <c r="BI13" s="5" t="s">
        <v>1221</v>
      </c>
      <c r="BJ13" s="5" t="s">
        <v>925</v>
      </c>
      <c r="BK13"/>
      <c r="BL13" s="5"/>
      <c r="BM13" s="5" t="s">
        <v>19437</v>
      </c>
      <c r="BN13" s="5" t="s">
        <v>19445</v>
      </c>
      <c r="BO13" s="5" t="s">
        <v>19451</v>
      </c>
      <c r="BP13" s="5" t="s">
        <v>19461</v>
      </c>
      <c r="BQ13" s="5"/>
      <c r="BR13" s="5"/>
      <c r="BS13" s="5"/>
      <c r="BT13"/>
      <c r="BU13" s="5"/>
      <c r="BV13" s="5"/>
      <c r="BW13" s="5"/>
      <c r="BX13" s="5"/>
      <c r="BY13" s="5" t="s">
        <v>15074</v>
      </c>
      <c r="BZ13" s="5" t="s">
        <v>19592</v>
      </c>
      <c r="CA13" s="5" t="s">
        <v>19597</v>
      </c>
      <c r="CB13" s="5" t="s">
        <v>19601</v>
      </c>
      <c r="CC13"/>
      <c r="CD13" s="5"/>
      <c r="CE13" s="5"/>
      <c r="CF13" s="5"/>
      <c r="CG13" s="5"/>
      <c r="CH13" s="5"/>
      <c r="CI13" s="5"/>
      <c r="CJ13" s="5"/>
      <c r="CK13" s="5"/>
      <c r="CL13"/>
      <c r="CM13" s="5"/>
      <c r="CN13" s="5"/>
      <c r="CO13" s="5"/>
      <c r="CP13" s="5" t="s">
        <v>38</v>
      </c>
      <c r="CQ13" s="5"/>
      <c r="CR13" s="5" t="s">
        <v>15413</v>
      </c>
      <c r="CS13" s="5"/>
      <c r="CT13" s="5" t="s">
        <v>19870</v>
      </c>
      <c r="CU13"/>
      <c r="CV13" s="5"/>
      <c r="CW13" s="5"/>
      <c r="CX13" s="5"/>
      <c r="CY13" s="5"/>
      <c r="CZ13" s="5" t="s">
        <v>18109</v>
      </c>
      <c r="DA13" s="5"/>
      <c r="DB13" s="5"/>
      <c r="DC13" s="5"/>
    </row>
    <row r="14" spans="1:109" x14ac:dyDescent="0.35">
      <c r="A14" s="3">
        <v>18</v>
      </c>
      <c r="B14" s="4"/>
      <c r="C14" s="4"/>
      <c r="D14" s="4"/>
      <c r="E14" s="4"/>
      <c r="F14" s="4"/>
      <c r="G14" s="4"/>
      <c r="H14" s="4"/>
      <c r="I14"/>
      <c r="J14" s="3">
        <v>18</v>
      </c>
      <c r="K14" s="4"/>
      <c r="L14" s="4" t="s">
        <v>18657</v>
      </c>
      <c r="M14" s="4" t="s">
        <v>223</v>
      </c>
      <c r="N14" s="4" t="s">
        <v>18664</v>
      </c>
      <c r="O14" s="4"/>
      <c r="P14" s="4" t="s">
        <v>18676</v>
      </c>
      <c r="Q14" s="4" t="s">
        <v>18711</v>
      </c>
      <c r="R14"/>
      <c r="S14" s="3">
        <v>18</v>
      </c>
      <c r="T14" s="4"/>
      <c r="U14" s="4"/>
      <c r="V14" s="4" t="s">
        <v>223</v>
      </c>
      <c r="W14" s="4" t="s">
        <v>18780</v>
      </c>
      <c r="X14" s="4"/>
      <c r="Y14" s="4" t="s">
        <v>18789</v>
      </c>
      <c r="Z14" s="4"/>
      <c r="AA14"/>
      <c r="AB14" s="3">
        <v>18</v>
      </c>
      <c r="AC14" s="4"/>
      <c r="AD14" s="4"/>
      <c r="AE14" s="4"/>
      <c r="AF14" s="4"/>
      <c r="AG14" s="4"/>
      <c r="AH14" s="4" t="s">
        <v>18923</v>
      </c>
      <c r="AI14" s="4"/>
      <c r="AJ14"/>
      <c r="AK14" s="3">
        <v>18</v>
      </c>
      <c r="AL14" s="4"/>
      <c r="AM14" s="4"/>
      <c r="AN14" s="4"/>
      <c r="AO14" s="4"/>
      <c r="AP14" s="4"/>
      <c r="AQ14" s="4"/>
      <c r="AR14" s="4" t="s">
        <v>19055</v>
      </c>
      <c r="AS14"/>
      <c r="AT14" s="4">
        <v>18</v>
      </c>
      <c r="AU14" s="4"/>
      <c r="AV14" s="4"/>
      <c r="AW14" s="4" t="s">
        <v>223</v>
      </c>
      <c r="AX14" s="4"/>
      <c r="AY14" s="4" t="s">
        <v>19196</v>
      </c>
      <c r="AZ14" s="4"/>
      <c r="BA14" s="4"/>
      <c r="BB14"/>
      <c r="BC14" s="4">
        <v>18</v>
      </c>
      <c r="BD14" s="4"/>
      <c r="BE14" s="4"/>
      <c r="BF14" s="4"/>
      <c r="BG14" s="4"/>
      <c r="BH14" s="4" t="s">
        <v>19312</v>
      </c>
      <c r="BI14" s="4"/>
      <c r="BJ14" s="4"/>
      <c r="BK14"/>
      <c r="BL14" s="4">
        <v>18</v>
      </c>
      <c r="BM14" s="4"/>
      <c r="BN14" s="4" t="s">
        <v>19446</v>
      </c>
      <c r="BO14" s="4"/>
      <c r="BP14" s="4" t="s">
        <v>19459</v>
      </c>
      <c r="BQ14" s="4" t="s">
        <v>19460</v>
      </c>
      <c r="BR14" s="4" t="s">
        <v>19467</v>
      </c>
      <c r="BS14" s="4" t="s">
        <v>17921</v>
      </c>
      <c r="BT14"/>
      <c r="BU14" s="4">
        <v>18</v>
      </c>
      <c r="BV14" s="4"/>
      <c r="BW14" s="4"/>
      <c r="BX14" s="4"/>
      <c r="BY14" s="4" t="s">
        <v>623</v>
      </c>
      <c r="BZ14" s="4" t="s">
        <v>19593</v>
      </c>
      <c r="CA14" s="4" t="s">
        <v>19599</v>
      </c>
      <c r="CB14" s="4"/>
      <c r="CC14"/>
      <c r="CD14" s="4">
        <v>18</v>
      </c>
      <c r="CE14" s="4"/>
      <c r="CF14" s="4"/>
      <c r="CG14" s="4"/>
      <c r="CH14" s="4"/>
      <c r="CI14" s="4"/>
      <c r="CJ14" s="4" t="s">
        <v>19736</v>
      </c>
      <c r="CK14" s="4" t="s">
        <v>12283</v>
      </c>
      <c r="CL14"/>
      <c r="CM14" s="4">
        <v>18</v>
      </c>
      <c r="CN14" s="4"/>
      <c r="CO14" s="4"/>
      <c r="CP14" s="4" t="s">
        <v>18882</v>
      </c>
      <c r="CQ14" s="4"/>
      <c r="CR14" s="4"/>
      <c r="CS14" s="4"/>
      <c r="CT14" s="4"/>
      <c r="CU14"/>
      <c r="CV14" s="4">
        <v>18</v>
      </c>
      <c r="CW14" s="4"/>
      <c r="CX14" s="4"/>
      <c r="CY14" s="4"/>
      <c r="CZ14" s="4" t="s">
        <v>19952</v>
      </c>
      <c r="DA14" s="4"/>
      <c r="DB14" s="4"/>
      <c r="DC14" s="4"/>
    </row>
    <row r="15" spans="1:109" x14ac:dyDescent="0.35">
      <c r="A15" s="6"/>
      <c r="B15" s="7"/>
      <c r="C15" s="7"/>
      <c r="D15" s="7"/>
      <c r="E15" s="7"/>
      <c r="F15" s="7"/>
      <c r="G15" s="7"/>
      <c r="H15" s="7"/>
      <c r="I15"/>
      <c r="J15" s="6"/>
      <c r="K15" s="7"/>
      <c r="L15" s="7" t="s">
        <v>14740</v>
      </c>
      <c r="M15" s="7"/>
      <c r="N15" s="7" t="s">
        <v>18665</v>
      </c>
      <c r="O15" s="7"/>
      <c r="P15" s="7"/>
      <c r="Q15" s="7" t="s">
        <v>18712</v>
      </c>
      <c r="R15"/>
      <c r="S15" s="6"/>
      <c r="T15" s="7"/>
      <c r="U15" s="7"/>
      <c r="V15" s="7"/>
      <c r="W15" s="7"/>
      <c r="X15" s="7" t="s">
        <v>18785</v>
      </c>
      <c r="Y15" s="7"/>
      <c r="Z15" s="7"/>
      <c r="AA15"/>
      <c r="AB15" s="6"/>
      <c r="AC15" s="7"/>
      <c r="AD15" s="7"/>
      <c r="AE15" s="7"/>
      <c r="AF15" s="7"/>
      <c r="AG15" s="7"/>
      <c r="AH15" s="7"/>
      <c r="AI15" s="7"/>
      <c r="AJ15"/>
      <c r="AK15" s="6"/>
      <c r="AL15" s="7"/>
      <c r="AM15" s="7"/>
      <c r="AN15" s="7"/>
      <c r="AO15" s="7"/>
      <c r="AP15" s="7"/>
      <c r="AQ15" s="7"/>
      <c r="AR15" s="7" t="s">
        <v>1935</v>
      </c>
      <c r="AS15"/>
      <c r="AT15" s="7"/>
      <c r="AU15" s="7"/>
      <c r="AV15" s="7"/>
      <c r="AW15" s="7"/>
      <c r="AX15" s="7"/>
      <c r="AY15" s="7" t="s">
        <v>19201</v>
      </c>
      <c r="AZ15" s="7" t="s">
        <v>19206</v>
      </c>
      <c r="BA15" s="7" t="s">
        <v>1935</v>
      </c>
      <c r="BB15"/>
      <c r="BC15" s="7"/>
      <c r="BD15" s="7"/>
      <c r="BE15" s="7"/>
      <c r="BF15" s="7"/>
      <c r="BG15" s="7"/>
      <c r="BH15" s="7" t="s">
        <v>19320</v>
      </c>
      <c r="BI15" s="7"/>
      <c r="BJ15" s="7"/>
      <c r="BK15"/>
      <c r="BL15" s="7"/>
      <c r="BM15" s="7" t="s">
        <v>19438</v>
      </c>
      <c r="BN15" s="7" t="s">
        <v>19447</v>
      </c>
      <c r="BO15" s="7" t="s">
        <v>19452</v>
      </c>
      <c r="BP15" s="7"/>
      <c r="BQ15" s="7" t="s">
        <v>19462</v>
      </c>
      <c r="BR15" s="7" t="s">
        <v>19471</v>
      </c>
      <c r="BS15" s="7" t="s">
        <v>19472</v>
      </c>
      <c r="BT15"/>
      <c r="BU15" s="7"/>
      <c r="BV15" s="7"/>
      <c r="BW15" s="7"/>
      <c r="BX15" s="7"/>
      <c r="BY15" s="7"/>
      <c r="BZ15" s="7" t="s">
        <v>19594</v>
      </c>
      <c r="CA15" s="7" t="s">
        <v>19598</v>
      </c>
      <c r="CB15" s="7" t="s">
        <v>19604</v>
      </c>
      <c r="CC15"/>
      <c r="CD15" s="7"/>
      <c r="CE15" s="7"/>
      <c r="CF15" s="7"/>
      <c r="CG15" s="7"/>
      <c r="CH15" s="7"/>
      <c r="CI15" s="7"/>
      <c r="CJ15" s="7"/>
      <c r="CK15" s="7"/>
      <c r="CL15"/>
      <c r="CM15" s="7"/>
      <c r="CN15" s="7"/>
      <c r="CO15" s="7"/>
      <c r="CP15" s="7"/>
      <c r="CQ15" s="7"/>
      <c r="CR15" s="7" t="s">
        <v>14740</v>
      </c>
      <c r="CS15" s="7"/>
      <c r="CT15" s="7"/>
      <c r="CU15"/>
      <c r="CV15" s="7"/>
      <c r="CW15" s="7"/>
      <c r="CX15" s="7"/>
      <c r="CY15" s="7"/>
      <c r="CZ15" s="7"/>
      <c r="DA15" s="7"/>
      <c r="DB15" s="7"/>
      <c r="DC15" s="7"/>
    </row>
    <row r="16" spans="1:109" x14ac:dyDescent="0.35">
      <c r="A16" s="2">
        <v>20</v>
      </c>
      <c r="B16" s="5"/>
      <c r="C16" s="5"/>
      <c r="D16" s="5"/>
      <c r="E16" s="5"/>
      <c r="F16" s="5"/>
      <c r="G16" s="5"/>
      <c r="H16" s="5"/>
      <c r="I16"/>
      <c r="J16" s="2">
        <v>20</v>
      </c>
      <c r="K16" s="5"/>
      <c r="L16" s="5" t="s">
        <v>14784</v>
      </c>
      <c r="M16" s="5" t="s">
        <v>13812</v>
      </c>
      <c r="N16" s="5"/>
      <c r="O16" s="5" t="s">
        <v>18672</v>
      </c>
      <c r="P16" s="5" t="s">
        <v>18677</v>
      </c>
      <c r="Q16" s="5"/>
      <c r="R16"/>
      <c r="S16" s="2">
        <v>20</v>
      </c>
      <c r="T16" s="5"/>
      <c r="U16" s="5"/>
      <c r="V16" s="5"/>
      <c r="W16" s="5"/>
      <c r="X16" s="5" t="s">
        <v>18786</v>
      </c>
      <c r="Y16" s="5"/>
      <c r="Z16" s="5"/>
      <c r="AA16"/>
      <c r="AB16" s="2">
        <v>20</v>
      </c>
      <c r="AC16" s="5"/>
      <c r="AD16" s="5"/>
      <c r="AE16" s="5"/>
      <c r="AF16" s="5"/>
      <c r="AG16" s="5" t="s">
        <v>18920</v>
      </c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/>
      <c r="AS16"/>
      <c r="AT16" s="5">
        <v>20</v>
      </c>
      <c r="AU16" s="5"/>
      <c r="AV16" s="5"/>
      <c r="AW16" s="5"/>
      <c r="AX16" s="5"/>
      <c r="AY16" s="5"/>
      <c r="AZ16" s="5"/>
      <c r="BA16" s="5"/>
      <c r="BB16"/>
      <c r="BC16" s="5">
        <v>20</v>
      </c>
      <c r="BD16" s="5"/>
      <c r="BE16" s="5"/>
      <c r="BF16" s="5"/>
      <c r="BG16" s="5"/>
      <c r="BH16" s="5"/>
      <c r="BI16" s="5"/>
      <c r="BJ16" s="5"/>
      <c r="BK16"/>
      <c r="BL16" s="5">
        <v>20</v>
      </c>
      <c r="BM16" s="5"/>
      <c r="BN16" s="5" t="s">
        <v>19497</v>
      </c>
      <c r="BO16" s="5"/>
      <c r="BP16" s="5" t="s">
        <v>8659</v>
      </c>
      <c r="BQ16" s="5"/>
      <c r="BR16" s="5" t="s">
        <v>19468</v>
      </c>
      <c r="BS16" s="5"/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/>
      <c r="CF16" s="5"/>
      <c r="CG16" s="5"/>
      <c r="CH16" s="5"/>
      <c r="CI16" s="5"/>
      <c r="CJ16" s="5"/>
      <c r="CK16" s="5"/>
      <c r="CL16"/>
      <c r="CM16" s="5">
        <v>20</v>
      </c>
      <c r="CN16" s="5"/>
      <c r="CO16" s="5"/>
      <c r="CP16" s="5"/>
      <c r="CQ16" s="5"/>
      <c r="CR16" s="5" t="s">
        <v>14784</v>
      </c>
      <c r="CS16" s="5" t="s">
        <v>19867</v>
      </c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 t="s">
        <v>19978</v>
      </c>
    </row>
    <row r="17" spans="1:107" x14ac:dyDescent="0.35">
      <c r="A17" s="6"/>
      <c r="B17" s="7"/>
      <c r="C17" s="7"/>
      <c r="D17" s="7"/>
      <c r="E17" s="7"/>
      <c r="F17" s="7"/>
      <c r="G17" s="7"/>
      <c r="H17" s="7"/>
      <c r="I17"/>
      <c r="J17" s="6"/>
      <c r="K17" s="7"/>
      <c r="L17" s="7" t="s">
        <v>18659</v>
      </c>
      <c r="M17" s="7"/>
      <c r="N17" s="7" t="s">
        <v>18666</v>
      </c>
      <c r="O17" s="7"/>
      <c r="P17" s="7"/>
      <c r="Q17" s="7"/>
      <c r="R17"/>
      <c r="S17" s="6"/>
      <c r="T17" s="7"/>
      <c r="U17" s="7"/>
      <c r="V17" s="7"/>
      <c r="W17" s="7"/>
      <c r="X17" s="7" t="s">
        <v>18792</v>
      </c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 t="s">
        <v>19439</v>
      </c>
      <c r="BN17" s="7" t="s">
        <v>19454</v>
      </c>
      <c r="BO17" s="7" t="s">
        <v>19453</v>
      </c>
      <c r="BP17" s="7"/>
      <c r="BQ17" s="7" t="s">
        <v>8659</v>
      </c>
      <c r="BR17" s="7" t="s">
        <v>19469</v>
      </c>
      <c r="BS17" s="7" t="s">
        <v>19428</v>
      </c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/>
      <c r="CK17" s="7"/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x14ac:dyDescent="0.3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A20"/>
      <c r="B20" s="2">
        <f>H3+1</f>
        <v>3</v>
      </c>
      <c r="C20" s="2">
        <f t="shared" ref="C20" si="24">B20+1</f>
        <v>4</v>
      </c>
      <c r="D20" s="2">
        <f t="shared" ref="D20" si="25">C20+1</f>
        <v>5</v>
      </c>
      <c r="E20" s="2">
        <f t="shared" ref="E20" si="26">D20+1</f>
        <v>6</v>
      </c>
      <c r="F20" s="2">
        <f t="shared" ref="F20" si="27">E20+1</f>
        <v>7</v>
      </c>
      <c r="G20" s="2">
        <f t="shared" ref="G20" si="28">F20+1</f>
        <v>8</v>
      </c>
      <c r="H20" s="2">
        <f t="shared" ref="H20" si="29">G20+1</f>
        <v>9</v>
      </c>
      <c r="I20"/>
      <c r="J20"/>
      <c r="K20" s="2">
        <f>Q3+1</f>
        <v>7</v>
      </c>
      <c r="L20" s="2">
        <f t="shared" ref="L20" si="30">K20+1</f>
        <v>8</v>
      </c>
      <c r="M20" s="2">
        <f t="shared" ref="M20" si="31">L20+1</f>
        <v>9</v>
      </c>
      <c r="N20" s="2">
        <f t="shared" ref="N20" si="32">M20+1</f>
        <v>10</v>
      </c>
      <c r="O20" s="2">
        <f t="shared" ref="O20" si="33">N20+1</f>
        <v>11</v>
      </c>
      <c r="P20" s="2">
        <f t="shared" ref="P20" si="34">O20+1</f>
        <v>12</v>
      </c>
      <c r="Q20" s="2">
        <f t="shared" ref="Q20" si="35">P20+1</f>
        <v>13</v>
      </c>
      <c r="R20"/>
      <c r="S20"/>
      <c r="T20" s="2">
        <f>Z3+1</f>
        <v>7</v>
      </c>
      <c r="U20" s="2">
        <f t="shared" ref="U20" si="36">T20+1</f>
        <v>8</v>
      </c>
      <c r="V20" s="2">
        <f t="shared" ref="V20" si="37">U20+1</f>
        <v>9</v>
      </c>
      <c r="W20" s="2">
        <f t="shared" ref="W20" si="38">V20+1</f>
        <v>10</v>
      </c>
      <c r="X20" s="2">
        <f t="shared" ref="X20" si="39">W20+1</f>
        <v>11</v>
      </c>
      <c r="Y20" s="2">
        <f t="shared" ref="Y20" si="40">X20+1</f>
        <v>12</v>
      </c>
      <c r="Z20" s="2">
        <f t="shared" ref="Z20" si="41">Y20+1</f>
        <v>13</v>
      </c>
      <c r="AA20"/>
      <c r="AB20"/>
      <c r="AC20" s="2">
        <f>AI3+1</f>
        <v>4</v>
      </c>
      <c r="AD20" s="2">
        <f t="shared" ref="AD20" si="42">AC20+1</f>
        <v>5</v>
      </c>
      <c r="AE20" s="2">
        <f t="shared" ref="AE20" si="43">AD20+1</f>
        <v>6</v>
      </c>
      <c r="AF20" s="2">
        <f t="shared" ref="AF20" si="44">AE20+1</f>
        <v>7</v>
      </c>
      <c r="AG20" s="2">
        <f t="shared" ref="AG20" si="45">AF20+1</f>
        <v>8</v>
      </c>
      <c r="AH20" s="2">
        <f t="shared" ref="AH20" si="46">AG20+1</f>
        <v>9</v>
      </c>
      <c r="AI20" s="2">
        <f t="shared" ref="AI20" si="47">AH20+1</f>
        <v>10</v>
      </c>
      <c r="AJ20"/>
      <c r="AK20"/>
      <c r="AL20" s="2">
        <f>AR3+1</f>
        <v>2</v>
      </c>
      <c r="AM20" s="2">
        <f t="shared" ref="AM20" si="48">AL20+1</f>
        <v>3</v>
      </c>
      <c r="AN20" s="2">
        <f t="shared" ref="AN20" si="49">AM20+1</f>
        <v>4</v>
      </c>
      <c r="AO20" s="2">
        <f t="shared" ref="AO20" si="50">AN20+1</f>
        <v>5</v>
      </c>
      <c r="AP20" s="2">
        <f t="shared" ref="AP20" si="51">AO20+1</f>
        <v>6</v>
      </c>
      <c r="AQ20" s="2">
        <f t="shared" ref="AQ20" si="52">AP20+1</f>
        <v>7</v>
      </c>
      <c r="AR20" s="2">
        <f t="shared" ref="AR20" si="53">AQ20+1</f>
        <v>8</v>
      </c>
      <c r="AS20"/>
      <c r="AT20"/>
      <c r="AU20" s="2">
        <f>BA3+1</f>
        <v>6</v>
      </c>
      <c r="AV20" s="2">
        <f t="shared" ref="AV20" si="54">AU20+1</f>
        <v>7</v>
      </c>
      <c r="AW20" s="2">
        <f t="shared" ref="AW20" si="55">AV20+1</f>
        <v>8</v>
      </c>
      <c r="AX20" s="2">
        <f t="shared" ref="AX20" si="56">AW20+1</f>
        <v>9</v>
      </c>
      <c r="AY20" s="2">
        <f t="shared" ref="AY20" si="57">AX20+1</f>
        <v>10</v>
      </c>
      <c r="AZ20" s="2">
        <f t="shared" ref="AZ20" si="58">AY20+1</f>
        <v>11</v>
      </c>
      <c r="BA20" s="2">
        <f t="shared" ref="BA20" si="59">AZ20+1</f>
        <v>12</v>
      </c>
      <c r="BB20"/>
      <c r="BC20"/>
      <c r="BD20" s="2">
        <f>BJ3+1</f>
        <v>4</v>
      </c>
      <c r="BE20" s="2">
        <f t="shared" ref="BE20" si="60">BD20+1</f>
        <v>5</v>
      </c>
      <c r="BF20" s="2">
        <f t="shared" ref="BF20" si="61">BE20+1</f>
        <v>6</v>
      </c>
      <c r="BG20" s="2">
        <f t="shared" ref="BG20" si="62">BF20+1</f>
        <v>7</v>
      </c>
      <c r="BH20" s="2">
        <f t="shared" ref="BH20" si="63">BG20+1</f>
        <v>8</v>
      </c>
      <c r="BI20" s="2">
        <f t="shared" ref="BI20" si="64">BH20+1</f>
        <v>9</v>
      </c>
      <c r="BJ20" s="2">
        <f t="shared" ref="BJ20" si="65">BI20+1</f>
        <v>10</v>
      </c>
      <c r="BK20"/>
      <c r="BL20"/>
      <c r="BM20" s="2">
        <f>BS3+1</f>
        <v>8</v>
      </c>
      <c r="BN20" s="2">
        <f t="shared" ref="BN20" si="66">BM20+1</f>
        <v>9</v>
      </c>
      <c r="BO20" s="2">
        <f t="shared" ref="BO20" si="67">BN20+1</f>
        <v>10</v>
      </c>
      <c r="BP20" s="2">
        <f t="shared" ref="BP20" si="68">BO20+1</f>
        <v>11</v>
      </c>
      <c r="BQ20" s="2">
        <f t="shared" ref="BQ20" si="69">BP20+1</f>
        <v>12</v>
      </c>
      <c r="BR20" s="2">
        <f t="shared" ref="BR20" si="70">BQ20+1</f>
        <v>13</v>
      </c>
      <c r="BS20" s="2">
        <f t="shared" ref="BS20" si="71">BR20+1</f>
        <v>14</v>
      </c>
      <c r="BT20"/>
      <c r="BU20"/>
      <c r="BV20" s="2">
        <f>CB3+1</f>
        <v>5</v>
      </c>
      <c r="BW20" s="2">
        <f t="shared" ref="BW20" si="72">BV20+1</f>
        <v>6</v>
      </c>
      <c r="BX20" s="2">
        <f t="shared" ref="BX20" si="73">BW20+1</f>
        <v>7</v>
      </c>
      <c r="BY20" s="2">
        <f t="shared" ref="BY20" si="74">BX20+1</f>
        <v>8</v>
      </c>
      <c r="BZ20" s="2">
        <f t="shared" ref="BZ20" si="75">BY20+1</f>
        <v>9</v>
      </c>
      <c r="CA20" s="2">
        <f t="shared" ref="CA20" si="76">BZ20+1</f>
        <v>10</v>
      </c>
      <c r="CB20" s="2">
        <f t="shared" ref="CB20" si="77">CA20+1</f>
        <v>11</v>
      </c>
      <c r="CC20"/>
      <c r="CD20"/>
      <c r="CE20" s="2">
        <f>CK3+1</f>
        <v>3</v>
      </c>
      <c r="CF20" s="2">
        <f t="shared" ref="CF20" si="78">CE20+1</f>
        <v>4</v>
      </c>
      <c r="CG20" s="2">
        <f t="shared" ref="CG20" si="79">CF20+1</f>
        <v>5</v>
      </c>
      <c r="CH20" s="2">
        <f t="shared" ref="CH20" si="80">CG20+1</f>
        <v>6</v>
      </c>
      <c r="CI20" s="2">
        <f t="shared" ref="CI20" si="81">CH20+1</f>
        <v>7</v>
      </c>
      <c r="CJ20" s="2">
        <f t="shared" ref="CJ20" si="82">CI20+1</f>
        <v>8</v>
      </c>
      <c r="CK20" s="2">
        <f t="shared" ref="CK20" si="83">CJ20+1</f>
        <v>9</v>
      </c>
      <c r="CL20"/>
      <c r="CM20"/>
      <c r="CN20" s="2">
        <f>CT3+1</f>
        <v>7</v>
      </c>
      <c r="CO20" s="2">
        <f t="shared" ref="CO20" si="84">CN20+1</f>
        <v>8</v>
      </c>
      <c r="CP20" s="2">
        <f t="shared" ref="CP20" si="85">CO20+1</f>
        <v>9</v>
      </c>
      <c r="CQ20" s="2">
        <f t="shared" ref="CQ20" si="86">CP20+1</f>
        <v>10</v>
      </c>
      <c r="CR20" s="2">
        <f t="shared" ref="CR20" si="87">CQ20+1</f>
        <v>11</v>
      </c>
      <c r="CS20" s="2">
        <f t="shared" ref="CS20" si="88">CR20+1</f>
        <v>12</v>
      </c>
      <c r="CT20" s="2">
        <f t="shared" ref="CT20" si="89">CS20+1</f>
        <v>13</v>
      </c>
      <c r="CU20"/>
      <c r="CV20"/>
      <c r="CW20" s="2">
        <f>DC3+1</f>
        <v>5</v>
      </c>
      <c r="CX20" s="2">
        <f t="shared" ref="CX20" si="90">CW20+1</f>
        <v>6</v>
      </c>
      <c r="CY20" s="2">
        <f t="shared" ref="CY20" si="91">CX20+1</f>
        <v>7</v>
      </c>
      <c r="CZ20" s="2">
        <f t="shared" ref="CZ20" si="92">CY20+1</f>
        <v>8</v>
      </c>
      <c r="DA20" s="2">
        <f t="shared" ref="DA20" si="93">CZ20+1</f>
        <v>9</v>
      </c>
      <c r="DB20" s="2">
        <f t="shared" ref="DB20" si="94">DA20+1</f>
        <v>10</v>
      </c>
      <c r="DC20" s="2">
        <f t="shared" ref="DC20" si="95">DB20+1</f>
        <v>11</v>
      </c>
    </row>
    <row r="21" spans="1:107" x14ac:dyDescent="0.35">
      <c r="A21" s="3">
        <v>8</v>
      </c>
      <c r="B21" s="4"/>
      <c r="C21" s="4"/>
      <c r="D21" s="4"/>
      <c r="E21" s="4"/>
      <c r="F21" s="4" t="s">
        <v>25</v>
      </c>
      <c r="G21" s="4"/>
      <c r="H21" s="4" t="s">
        <v>18566</v>
      </c>
      <c r="I21"/>
      <c r="J21" s="3">
        <v>8</v>
      </c>
      <c r="K21" s="4"/>
      <c r="L21" s="4" t="s">
        <v>698</v>
      </c>
      <c r="M21" s="4"/>
      <c r="N21" s="4" t="s">
        <v>18695</v>
      </c>
      <c r="O21" s="4" t="s">
        <v>25</v>
      </c>
      <c r="P21" s="4" t="s">
        <v>18490</v>
      </c>
      <c r="Q21" s="4"/>
      <c r="R21"/>
      <c r="S21" s="3">
        <v>8</v>
      </c>
      <c r="T21" s="4"/>
      <c r="U21" s="4"/>
      <c r="V21" s="4" t="s">
        <v>18544</v>
      </c>
      <c r="W21" s="4"/>
      <c r="X21" s="4" t="s">
        <v>25</v>
      </c>
      <c r="Y21" s="4"/>
      <c r="Z21" s="4" t="s">
        <v>18832</v>
      </c>
      <c r="AA21"/>
      <c r="AB21" s="3">
        <v>8</v>
      </c>
      <c r="AC21" s="4"/>
      <c r="AD21" s="4" t="s">
        <v>18928</v>
      </c>
      <c r="AE21" s="4"/>
      <c r="AF21" s="4"/>
      <c r="AG21" s="4" t="s">
        <v>25</v>
      </c>
      <c r="AH21" s="4" t="s">
        <v>18545</v>
      </c>
      <c r="AI21" s="36" t="s">
        <v>18578</v>
      </c>
      <c r="AJ21"/>
      <c r="AK21" s="3">
        <v>8</v>
      </c>
      <c r="AL21" s="90"/>
      <c r="AM21" s="4"/>
      <c r="AN21" s="4" t="s">
        <v>615</v>
      </c>
      <c r="AO21" s="4" t="s">
        <v>19067</v>
      </c>
      <c r="AP21" s="4" t="s">
        <v>25</v>
      </c>
      <c r="AQ21" s="4"/>
      <c r="AR21" s="4"/>
      <c r="AS21"/>
      <c r="AT21" s="4">
        <v>8</v>
      </c>
      <c r="AU21" s="4" t="s">
        <v>3882</v>
      </c>
      <c r="AV21" s="4" t="s">
        <v>19184</v>
      </c>
      <c r="AW21" s="90"/>
      <c r="AX21" s="4"/>
      <c r="AY21" s="4" t="s">
        <v>25</v>
      </c>
      <c r="AZ21" s="4"/>
      <c r="BA21" s="4" t="s">
        <v>18580</v>
      </c>
      <c r="BB21"/>
      <c r="BC21" s="4">
        <v>8</v>
      </c>
      <c r="BD21" s="4"/>
      <c r="BE21" s="4" t="s">
        <v>19343</v>
      </c>
      <c r="BF21" s="4" t="s">
        <v>19333</v>
      </c>
      <c r="BG21" s="4"/>
      <c r="BH21" s="4" t="s">
        <v>18496</v>
      </c>
      <c r="BI21" s="4"/>
      <c r="BJ21" s="4"/>
      <c r="BK21"/>
      <c r="BL21" s="4">
        <v>8</v>
      </c>
      <c r="BM21" s="4"/>
      <c r="BN21" s="4"/>
      <c r="BO21" s="4" t="s">
        <v>19484</v>
      </c>
      <c r="BP21" s="4"/>
      <c r="BQ21" s="4" t="s">
        <v>19490</v>
      </c>
      <c r="BR21" s="4"/>
      <c r="BS21" s="4"/>
      <c r="BT21"/>
      <c r="BU21" s="4">
        <v>8</v>
      </c>
      <c r="BV21" s="4"/>
      <c r="BW21" s="4"/>
      <c r="BX21" s="4" t="s">
        <v>18103</v>
      </c>
      <c r="BY21" s="4"/>
      <c r="BZ21" s="4" t="s">
        <v>25</v>
      </c>
      <c r="CA21" s="4"/>
      <c r="CB21" s="4" t="s">
        <v>18103</v>
      </c>
      <c r="CC21"/>
      <c r="CD21" s="4">
        <v>8</v>
      </c>
      <c r="CE21" s="4"/>
      <c r="CF21" s="4"/>
      <c r="CG21" s="4" t="s">
        <v>18103</v>
      </c>
      <c r="CH21" s="4"/>
      <c r="CI21" s="4" t="s">
        <v>25</v>
      </c>
      <c r="CJ21" s="4"/>
      <c r="CK21" s="4"/>
      <c r="CL21"/>
      <c r="CM21" s="4">
        <v>8</v>
      </c>
      <c r="CN21" s="4" t="s">
        <v>18538</v>
      </c>
      <c r="CO21" s="4"/>
      <c r="CP21" s="4"/>
      <c r="CQ21" s="4" t="s">
        <v>19199</v>
      </c>
      <c r="CR21" s="4"/>
      <c r="CS21" s="4"/>
      <c r="CT21" s="4"/>
      <c r="CU21"/>
      <c r="CV21" s="4">
        <v>8</v>
      </c>
      <c r="CW21" s="4" t="s">
        <v>8881</v>
      </c>
      <c r="CX21" s="4"/>
      <c r="CY21" s="4" t="s">
        <v>19958</v>
      </c>
      <c r="CZ21" s="4" t="s">
        <v>18824</v>
      </c>
      <c r="DA21" s="4" t="s">
        <v>25</v>
      </c>
      <c r="DB21" s="4" t="s">
        <v>19971</v>
      </c>
      <c r="DC21" s="4" t="s">
        <v>19200</v>
      </c>
    </row>
    <row r="22" spans="1:107" x14ac:dyDescent="0.35">
      <c r="A22" s="2"/>
      <c r="B22" s="5"/>
      <c r="C22" s="5"/>
      <c r="D22" s="5"/>
      <c r="E22" s="5" t="s">
        <v>18553</v>
      </c>
      <c r="F22" s="5"/>
      <c r="G22" s="5" t="s">
        <v>15958</v>
      </c>
      <c r="H22" s="5"/>
      <c r="I22"/>
      <c r="J22" s="2"/>
      <c r="K22" s="5"/>
      <c r="L22" s="5" t="s">
        <v>18684</v>
      </c>
      <c r="M22" s="5"/>
      <c r="N22" s="5" t="s">
        <v>18685</v>
      </c>
      <c r="O22" s="5"/>
      <c r="P22" s="5"/>
      <c r="Q22" s="5"/>
      <c r="R22"/>
      <c r="S22" s="2"/>
      <c r="T22" s="5" t="s">
        <v>18798</v>
      </c>
      <c r="U22" s="5"/>
      <c r="V22" s="5" t="s">
        <v>18316</v>
      </c>
      <c r="W22" s="5" t="s">
        <v>18817</v>
      </c>
      <c r="X22" s="5" t="s">
        <v>18823</v>
      </c>
      <c r="Y22" s="5" t="s">
        <v>18828</v>
      </c>
      <c r="Z22" s="5" t="s">
        <v>18831</v>
      </c>
      <c r="AA22"/>
      <c r="AB22" s="2"/>
      <c r="AC22" s="5" t="s">
        <v>18925</v>
      </c>
      <c r="AD22" s="5"/>
      <c r="AE22" s="5"/>
      <c r="AF22" s="5"/>
      <c r="AG22" s="5" t="s">
        <v>18938</v>
      </c>
      <c r="AH22" s="5" t="s">
        <v>38</v>
      </c>
      <c r="AI22" s="5"/>
      <c r="AJ22"/>
      <c r="AK22" s="2"/>
      <c r="AL22" s="5"/>
      <c r="AM22" s="5"/>
      <c r="AN22" s="5"/>
      <c r="AO22" s="5"/>
      <c r="AP22" s="5" t="s">
        <v>19070</v>
      </c>
      <c r="AQ22" s="5" t="s">
        <v>19074</v>
      </c>
      <c r="AR22" s="5"/>
      <c r="AS22"/>
      <c r="AT22" s="5"/>
      <c r="AU22" s="5" t="s">
        <v>19210</v>
      </c>
      <c r="AV22" s="5"/>
      <c r="AW22" s="5"/>
      <c r="AX22" s="5"/>
      <c r="AY22" s="5"/>
      <c r="AZ22" s="5"/>
      <c r="BA22" s="5" t="s">
        <v>19230</v>
      </c>
      <c r="BB22"/>
      <c r="BC22" s="5"/>
      <c r="BD22" s="5"/>
      <c r="BE22" s="5"/>
      <c r="BF22" s="5"/>
      <c r="BG22" s="5"/>
      <c r="BH22" s="5" t="s">
        <v>25</v>
      </c>
      <c r="BI22" s="5"/>
      <c r="BJ22" s="5"/>
      <c r="BK22"/>
      <c r="BL22" s="5"/>
      <c r="BM22" s="5"/>
      <c r="BN22" s="5"/>
      <c r="BO22" s="5"/>
      <c r="BP22" s="5" t="s">
        <v>19487</v>
      </c>
      <c r="BQ22" s="5" t="s">
        <v>19491</v>
      </c>
      <c r="BR22" s="5"/>
      <c r="BS22" s="5"/>
      <c r="BT22"/>
      <c r="BU22" s="5"/>
      <c r="BV22" s="5"/>
      <c r="BW22" s="5"/>
      <c r="BX22" s="5"/>
      <c r="BY22" s="5"/>
      <c r="BZ22" s="5"/>
      <c r="CA22" s="5"/>
      <c r="CB22" s="5"/>
      <c r="CC22"/>
      <c r="CD22" s="5"/>
      <c r="CE22" s="5"/>
      <c r="CF22" s="5"/>
      <c r="CG22" s="5" t="s">
        <v>19746</v>
      </c>
      <c r="CH22" s="5"/>
      <c r="CI22" s="5"/>
      <c r="CJ22" s="5"/>
      <c r="CK22" s="5"/>
      <c r="CL22"/>
      <c r="CM22" s="5"/>
      <c r="CN22" s="5"/>
      <c r="CO22" s="5"/>
      <c r="CP22" s="5"/>
      <c r="CQ22" s="5" t="s">
        <v>18338</v>
      </c>
      <c r="CR22" s="5"/>
      <c r="CS22" s="7"/>
      <c r="CT22" s="7"/>
      <c r="CU22"/>
      <c r="CV22" s="5"/>
      <c r="CW22" s="5"/>
      <c r="CX22" s="5"/>
      <c r="CY22" s="5"/>
      <c r="CZ22" s="5"/>
      <c r="DA22" s="5"/>
      <c r="DB22" s="5"/>
      <c r="DC22" s="5"/>
    </row>
    <row r="23" spans="1:107" x14ac:dyDescent="0.35">
      <c r="A23" s="3">
        <v>10</v>
      </c>
      <c r="B23" s="4"/>
      <c r="C23" s="4" t="s">
        <v>18547</v>
      </c>
      <c r="D23" s="4"/>
      <c r="E23" s="4"/>
      <c r="F23" s="4" t="s">
        <v>18556</v>
      </c>
      <c r="G23" s="4" t="s">
        <v>15251</v>
      </c>
      <c r="H23" s="4"/>
      <c r="I23"/>
      <c r="J23" s="3">
        <v>10</v>
      </c>
      <c r="K23" s="4"/>
      <c r="L23" s="4"/>
      <c r="M23" s="4" t="s">
        <v>18411</v>
      </c>
      <c r="N23" s="4" t="s">
        <v>18696</v>
      </c>
      <c r="O23" s="4" t="s">
        <v>13616</v>
      </c>
      <c r="P23" s="4"/>
      <c r="Q23" s="4"/>
      <c r="R23"/>
      <c r="S23" s="3">
        <v>10</v>
      </c>
      <c r="T23" s="4"/>
      <c r="U23" s="4"/>
      <c r="V23" s="4" t="s">
        <v>18411</v>
      </c>
      <c r="W23" s="4" t="s">
        <v>18815</v>
      </c>
      <c r="X23" s="4"/>
      <c r="Y23" s="4"/>
      <c r="Z23" s="4" t="s">
        <v>18833</v>
      </c>
      <c r="AA23"/>
      <c r="AB23" s="3">
        <v>10</v>
      </c>
      <c r="AC23" s="4"/>
      <c r="AD23" s="4"/>
      <c r="AE23" s="4" t="s">
        <v>18932</v>
      </c>
      <c r="AF23" s="4"/>
      <c r="AG23" s="4" t="s">
        <v>18931</v>
      </c>
      <c r="AH23" s="4" t="s">
        <v>18946</v>
      </c>
      <c r="AI23" s="4"/>
      <c r="AJ23"/>
      <c r="AK23" s="3">
        <v>10</v>
      </c>
      <c r="AL23" s="4" t="s">
        <v>19056</v>
      </c>
      <c r="AM23" s="4"/>
      <c r="AN23" s="4"/>
      <c r="AO23" s="4"/>
      <c r="AP23" s="4" t="s">
        <v>38</v>
      </c>
      <c r="AQ23" s="4" t="s">
        <v>19088</v>
      </c>
      <c r="AR23" s="4"/>
      <c r="AS23"/>
      <c r="AT23" s="4">
        <v>10</v>
      </c>
      <c r="AU23" s="4"/>
      <c r="AV23" s="4" t="s">
        <v>19214</v>
      </c>
      <c r="AW23" s="4" t="s">
        <v>19219</v>
      </c>
      <c r="AX23" s="4"/>
      <c r="AY23" s="4" t="s">
        <v>19105</v>
      </c>
      <c r="AZ23" s="4" t="s">
        <v>19224</v>
      </c>
      <c r="BA23" s="4" t="s">
        <v>19231</v>
      </c>
      <c r="BB23"/>
      <c r="BC23" s="4">
        <v>10</v>
      </c>
      <c r="BD23" s="4"/>
      <c r="BE23" s="4" t="s">
        <v>19235</v>
      </c>
      <c r="BF23" s="4"/>
      <c r="BG23" s="4" t="s">
        <v>19339</v>
      </c>
      <c r="BH23" s="4" t="s">
        <v>13616</v>
      </c>
      <c r="BI23" s="4" t="s">
        <v>19347</v>
      </c>
      <c r="BJ23" s="4"/>
      <c r="BK23"/>
      <c r="BL23" s="4">
        <v>10</v>
      </c>
      <c r="BM23" s="4" t="s">
        <v>19473</v>
      </c>
      <c r="BN23" s="4" t="s">
        <v>19481</v>
      </c>
      <c r="BO23" s="4"/>
      <c r="BP23" s="4" t="s">
        <v>19588</v>
      </c>
      <c r="BQ23" s="4" t="s">
        <v>19492</v>
      </c>
      <c r="BR23" s="4"/>
      <c r="BS23" s="4"/>
      <c r="BT23"/>
      <c r="BU23" s="4">
        <v>10</v>
      </c>
      <c r="BV23" s="4"/>
      <c r="BW23" s="4" t="s">
        <v>19531</v>
      </c>
      <c r="BX23" s="4" t="s">
        <v>17585</v>
      </c>
      <c r="BY23" s="4"/>
      <c r="BZ23" s="4" t="s">
        <v>19364</v>
      </c>
      <c r="CA23" s="4"/>
      <c r="CB23" s="4" t="s">
        <v>38</v>
      </c>
      <c r="CC23"/>
      <c r="CD23" s="4">
        <v>10</v>
      </c>
      <c r="CE23" s="4" t="s">
        <v>19740</v>
      </c>
      <c r="CF23" s="4"/>
      <c r="CG23" s="4" t="s">
        <v>18411</v>
      </c>
      <c r="CH23" s="4" t="s">
        <v>19750</v>
      </c>
      <c r="CI23" s="4" t="s">
        <v>19752</v>
      </c>
      <c r="CJ23" s="4"/>
      <c r="CK23" s="4"/>
      <c r="CL23"/>
      <c r="CM23" s="4">
        <v>10</v>
      </c>
      <c r="CN23" s="4"/>
      <c r="CO23" s="4"/>
      <c r="CP23" s="4" t="s">
        <v>19886</v>
      </c>
      <c r="CQ23" s="4"/>
      <c r="CR23" s="4"/>
      <c r="CS23" s="4"/>
      <c r="CT23" s="4" t="s">
        <v>19895</v>
      </c>
      <c r="CU23"/>
      <c r="CV23" s="4">
        <v>10</v>
      </c>
      <c r="CW23" s="4"/>
      <c r="CX23" s="4"/>
      <c r="CY23" s="4" t="s">
        <v>19956</v>
      </c>
      <c r="CZ23" s="4"/>
      <c r="DA23" s="4"/>
      <c r="DB23" s="4"/>
      <c r="DC23" s="4"/>
    </row>
    <row r="24" spans="1:107" x14ac:dyDescent="0.35">
      <c r="A24" s="6"/>
      <c r="B24" s="7" t="s">
        <v>18375</v>
      </c>
      <c r="C24" s="7"/>
      <c r="D24" s="7" t="s">
        <v>18551</v>
      </c>
      <c r="E24" s="7"/>
      <c r="F24" s="7"/>
      <c r="G24" s="7"/>
      <c r="H24" s="7"/>
      <c r="I24"/>
      <c r="J24" s="6"/>
      <c r="K24" s="7"/>
      <c r="L24" s="7" t="s">
        <v>18629</v>
      </c>
      <c r="M24" s="7"/>
      <c r="N24" s="7" t="s">
        <v>18700</v>
      </c>
      <c r="O24" s="7" t="s">
        <v>18699</v>
      </c>
      <c r="P24" s="7"/>
      <c r="Q24" s="7"/>
      <c r="R24"/>
      <c r="S24" s="6"/>
      <c r="T24" s="7" t="s">
        <v>18774</v>
      </c>
      <c r="U24" s="7" t="s">
        <v>38</v>
      </c>
      <c r="V24" s="7"/>
      <c r="W24" s="5" t="s">
        <v>18816</v>
      </c>
      <c r="X24" s="7"/>
      <c r="Y24" s="7"/>
      <c r="Z24" s="7" t="s">
        <v>18834</v>
      </c>
      <c r="AA24"/>
      <c r="AB24" s="6"/>
      <c r="AC24" s="7"/>
      <c r="AD24" s="7"/>
      <c r="AE24" s="7"/>
      <c r="AF24" s="7"/>
      <c r="AG24" s="7"/>
      <c r="AH24" s="7" t="s">
        <v>18915</v>
      </c>
      <c r="AI24" s="7" t="s">
        <v>18954</v>
      </c>
      <c r="AJ24"/>
      <c r="AK24" s="6"/>
      <c r="AL24" s="7" t="s">
        <v>18774</v>
      </c>
      <c r="AM24" s="7"/>
      <c r="AN24" s="7"/>
      <c r="AO24" s="7"/>
      <c r="AP24" s="7" t="s">
        <v>19071</v>
      </c>
      <c r="AQ24" s="7"/>
      <c r="AR24" s="7" t="s">
        <v>19081</v>
      </c>
      <c r="AS24"/>
      <c r="AT24" s="7"/>
      <c r="AU24" s="7" t="s">
        <v>10832</v>
      </c>
      <c r="AV24" s="7" t="s">
        <v>15175</v>
      </c>
      <c r="AW24" s="7" t="s">
        <v>19220</v>
      </c>
      <c r="AX24" s="7" t="s">
        <v>19223</v>
      </c>
      <c r="AY24" s="7" t="s">
        <v>38</v>
      </c>
      <c r="AZ24" s="7" t="s">
        <v>38</v>
      </c>
      <c r="BA24" s="7" t="s">
        <v>19229</v>
      </c>
      <c r="BB24"/>
      <c r="BC24" s="7"/>
      <c r="BD24" s="7" t="s">
        <v>19327</v>
      </c>
      <c r="BE24" s="7"/>
      <c r="BF24" s="7" t="s">
        <v>18932</v>
      </c>
      <c r="BG24" s="7" t="s">
        <v>19345</v>
      </c>
      <c r="BH24" s="7"/>
      <c r="BI24" s="7" t="s">
        <v>19348</v>
      </c>
      <c r="BJ24" s="7"/>
      <c r="BK24"/>
      <c r="BL24" s="7"/>
      <c r="BM24" s="7" t="s">
        <v>19474</v>
      </c>
      <c r="BN24" s="7"/>
      <c r="BO24" s="7" t="s">
        <v>19505</v>
      </c>
      <c r="BP24" s="7"/>
      <c r="BQ24" s="7" t="s">
        <v>12952</v>
      </c>
      <c r="BR24" s="7" t="s">
        <v>19498</v>
      </c>
      <c r="BS24" s="7"/>
      <c r="BT24"/>
      <c r="BU24" s="7"/>
      <c r="BV24" s="7" t="s">
        <v>19605</v>
      </c>
      <c r="BW24" s="7" t="s">
        <v>16969</v>
      </c>
      <c r="BX24" s="7" t="s">
        <v>19611</v>
      </c>
      <c r="BY24" s="7"/>
      <c r="BZ24" s="7"/>
      <c r="CA24" s="7"/>
      <c r="CB24" s="7" t="s">
        <v>19724</v>
      </c>
      <c r="CC24"/>
      <c r="CD24" s="7"/>
      <c r="CE24" s="7"/>
      <c r="CF24" s="7"/>
      <c r="CG24" s="7"/>
      <c r="CH24" s="7"/>
      <c r="CI24" s="7" t="s">
        <v>19753</v>
      </c>
      <c r="CJ24" s="7" t="s">
        <v>19759</v>
      </c>
      <c r="CK24" s="7"/>
      <c r="CL24"/>
      <c r="CM24" s="7"/>
      <c r="CN24" s="7"/>
      <c r="CO24" s="7" t="s">
        <v>19885</v>
      </c>
      <c r="CP24" s="7" t="s">
        <v>14965</v>
      </c>
      <c r="CQ24" s="7" t="s">
        <v>19882</v>
      </c>
      <c r="CR24" s="7"/>
      <c r="CS24" s="7"/>
      <c r="CT24" s="7"/>
      <c r="CU24"/>
      <c r="CV24" s="7"/>
      <c r="CW24" s="7" t="s">
        <v>19962</v>
      </c>
      <c r="CX24" s="7" t="s">
        <v>19965</v>
      </c>
      <c r="CY24" s="7"/>
      <c r="CZ24" s="7"/>
      <c r="DA24" s="7"/>
      <c r="DB24" s="7"/>
      <c r="DC24" s="7"/>
    </row>
    <row r="25" spans="1:107" x14ac:dyDescent="0.35">
      <c r="A25" s="2">
        <v>12</v>
      </c>
      <c r="B25" s="5" t="s">
        <v>18541</v>
      </c>
      <c r="C25" s="5"/>
      <c r="D25" s="5"/>
      <c r="E25" s="5"/>
      <c r="F25" s="5"/>
      <c r="G25" s="5" t="s">
        <v>18561</v>
      </c>
      <c r="H25" s="5"/>
      <c r="I25"/>
      <c r="J25" s="2">
        <v>12</v>
      </c>
      <c r="K25" s="5" t="s">
        <v>14375</v>
      </c>
      <c r="L25" s="5"/>
      <c r="M25" s="5" t="s">
        <v>18693</v>
      </c>
      <c r="N25" s="5" t="s">
        <v>14644</v>
      </c>
      <c r="O25" s="5"/>
      <c r="P25" s="5" t="s">
        <v>18698</v>
      </c>
      <c r="Q25" s="5"/>
      <c r="R25"/>
      <c r="S25" s="2">
        <v>12</v>
      </c>
      <c r="T25" s="5"/>
      <c r="U25" s="5"/>
      <c r="V25" s="5" t="s">
        <v>14166</v>
      </c>
      <c r="W25" s="4"/>
      <c r="X25" s="5"/>
      <c r="Y25" s="5" t="s">
        <v>18829</v>
      </c>
      <c r="Z25" s="5" t="s">
        <v>18830</v>
      </c>
      <c r="AA25"/>
      <c r="AB25" s="2">
        <v>12</v>
      </c>
      <c r="AC25" s="5" t="s">
        <v>18913</v>
      </c>
      <c r="AD25" s="5"/>
      <c r="AE25" s="5" t="s">
        <v>18934</v>
      </c>
      <c r="AF25" s="5" t="s">
        <v>18942</v>
      </c>
      <c r="AG25" s="5"/>
      <c r="AH25" s="5" t="s">
        <v>18916</v>
      </c>
      <c r="AI25" s="5"/>
      <c r="AJ25"/>
      <c r="AK25" s="2">
        <v>12</v>
      </c>
      <c r="AL25" s="5"/>
      <c r="AM25" s="5"/>
      <c r="AN25" s="5"/>
      <c r="AO25" s="5"/>
      <c r="AP25" s="5"/>
      <c r="AQ25" s="5"/>
      <c r="AR25" s="5" t="s">
        <v>19080</v>
      </c>
      <c r="AS25"/>
      <c r="AT25" s="5">
        <v>12</v>
      </c>
      <c r="AU25" s="5" t="s">
        <v>19211</v>
      </c>
      <c r="AV25" s="5"/>
      <c r="AW25" s="5"/>
      <c r="AX25" s="5"/>
      <c r="AY25" s="5"/>
      <c r="AZ25" s="5" t="s">
        <v>19225</v>
      </c>
      <c r="BA25" s="5" t="s">
        <v>19226</v>
      </c>
      <c r="BB25"/>
      <c r="BC25" s="5">
        <v>12</v>
      </c>
      <c r="BD25" s="5"/>
      <c r="BE25" s="5"/>
      <c r="BF25" s="5"/>
      <c r="BG25" s="5"/>
      <c r="BH25" s="5"/>
      <c r="BI25" s="5" t="s">
        <v>12727</v>
      </c>
      <c r="BJ25" s="5"/>
      <c r="BK25"/>
      <c r="BL25" s="5">
        <v>12</v>
      </c>
      <c r="BM25" s="5" t="s">
        <v>19475</v>
      </c>
      <c r="BN25" s="5"/>
      <c r="BO25" s="5" t="s">
        <v>19483</v>
      </c>
      <c r="BP25" s="5" t="s">
        <v>19488</v>
      </c>
      <c r="BQ25" s="5" t="s">
        <v>19493</v>
      </c>
      <c r="BR25" s="5"/>
      <c r="BS25" s="5"/>
      <c r="BT25"/>
      <c r="BU25" s="5">
        <v>12</v>
      </c>
      <c r="BV25" s="5"/>
      <c r="BW25" s="5"/>
      <c r="BX25" s="5" t="s">
        <v>19613</v>
      </c>
      <c r="BY25" s="5" t="s">
        <v>19655</v>
      </c>
      <c r="BZ25" s="5" t="s">
        <v>12027</v>
      </c>
      <c r="CA25" s="5" t="s">
        <v>19630</v>
      </c>
      <c r="CB25" s="5"/>
      <c r="CC25"/>
      <c r="CD25" s="5">
        <v>12</v>
      </c>
      <c r="CE25" s="5"/>
      <c r="CF25" s="5"/>
      <c r="CG25" s="5" t="s">
        <v>12360</v>
      </c>
      <c r="CH25" s="4"/>
      <c r="CI25" s="5" t="s">
        <v>19755</v>
      </c>
      <c r="CJ25" s="5"/>
      <c r="CK25" s="5"/>
      <c r="CL25"/>
      <c r="CM25" s="5">
        <v>12</v>
      </c>
      <c r="CN25" s="5"/>
      <c r="CO25" s="5"/>
      <c r="CP25" s="5" t="s">
        <v>19875</v>
      </c>
      <c r="CQ25" s="5"/>
      <c r="CR25" s="5"/>
      <c r="CS25" s="5"/>
      <c r="CT25" s="5" t="s">
        <v>19896</v>
      </c>
      <c r="CU25"/>
      <c r="CV25" s="5">
        <v>12</v>
      </c>
      <c r="CW25" s="5"/>
      <c r="CX25" s="5" t="s">
        <v>16571</v>
      </c>
      <c r="CY25" s="5"/>
      <c r="CZ25" s="5"/>
      <c r="DA25" s="5"/>
      <c r="DB25" s="5"/>
      <c r="DC25" s="5" t="s">
        <v>19979</v>
      </c>
    </row>
    <row r="26" spans="1:107" x14ac:dyDescent="0.35">
      <c r="A26" s="2"/>
      <c r="B26" s="5"/>
      <c r="C26" s="5"/>
      <c r="D26" s="5"/>
      <c r="E26" s="5"/>
      <c r="F26" s="5"/>
      <c r="G26" s="5" t="s">
        <v>38</v>
      </c>
      <c r="H26" s="5"/>
      <c r="I26"/>
      <c r="J26" s="2"/>
      <c r="K26" s="5"/>
      <c r="L26" s="5"/>
      <c r="M26" s="5"/>
      <c r="N26" s="5"/>
      <c r="O26" s="5"/>
      <c r="P26" s="5"/>
      <c r="Q26" s="5"/>
      <c r="R26"/>
      <c r="S26" s="2"/>
      <c r="T26" s="5"/>
      <c r="U26" s="5"/>
      <c r="V26" s="5" t="s">
        <v>18811</v>
      </c>
      <c r="W26" s="5"/>
      <c r="X26" s="5" t="s">
        <v>18827</v>
      </c>
      <c r="Y26" s="5" t="s">
        <v>38</v>
      </c>
      <c r="Z26" s="5"/>
      <c r="AA26"/>
      <c r="AB26" s="2"/>
      <c r="AC26" s="5"/>
      <c r="AD26" s="5" t="s">
        <v>18914</v>
      </c>
      <c r="AE26" s="5"/>
      <c r="AF26" s="5" t="s">
        <v>18919</v>
      </c>
      <c r="AG26" s="5"/>
      <c r="AH26" s="5"/>
      <c r="AI26" s="5" t="s">
        <v>11689</v>
      </c>
      <c r="AJ26"/>
      <c r="AK26" s="2"/>
      <c r="AL26" s="5"/>
      <c r="AM26" s="5" t="s">
        <v>14794</v>
      </c>
      <c r="AN26" s="5"/>
      <c r="AO26" s="5"/>
      <c r="AP26" s="5"/>
      <c r="AQ26" s="5" t="s">
        <v>1173</v>
      </c>
      <c r="AR26" s="5"/>
      <c r="AS26"/>
      <c r="AT26" s="5"/>
      <c r="AU26" s="80"/>
      <c r="AV26" s="5"/>
      <c r="AW26" s="5"/>
      <c r="AX26" s="5"/>
      <c r="AY26" s="5"/>
      <c r="AZ26" s="5"/>
      <c r="BA26" s="5"/>
      <c r="BB26"/>
      <c r="BC26" s="5"/>
      <c r="BD26" s="5"/>
      <c r="BE26" s="5" t="s">
        <v>19293</v>
      </c>
      <c r="BF26" s="5" t="s">
        <v>16363</v>
      </c>
      <c r="BG26" s="5"/>
      <c r="BH26" s="5"/>
      <c r="BI26" s="5"/>
      <c r="BJ26" s="5"/>
      <c r="BK26"/>
      <c r="BL26" s="5"/>
      <c r="BM26" s="5"/>
      <c r="BN26" s="5"/>
      <c r="BO26" s="5"/>
      <c r="BP26" s="5"/>
      <c r="BQ26" s="5" t="s">
        <v>19494</v>
      </c>
      <c r="BR26" s="5"/>
      <c r="BS26" s="5"/>
      <c r="BT26"/>
      <c r="BU26" s="5"/>
      <c r="BV26" s="5" t="s">
        <v>14402</v>
      </c>
      <c r="BW26" s="5"/>
      <c r="BX26" s="5" t="s">
        <v>19603</v>
      </c>
      <c r="BY26" s="5"/>
      <c r="BZ26" s="5" t="s">
        <v>19627</v>
      </c>
      <c r="CA26" s="5"/>
      <c r="CB26" s="5"/>
      <c r="CC26"/>
      <c r="CD26" s="5"/>
      <c r="CE26" s="5"/>
      <c r="CF26" s="5" t="s">
        <v>18919</v>
      </c>
      <c r="CG26" s="5"/>
      <c r="CH26" s="7"/>
      <c r="CI26" s="5" t="s">
        <v>8570</v>
      </c>
      <c r="CJ26" s="5" t="s">
        <v>19756</v>
      </c>
      <c r="CK26" s="5"/>
      <c r="CL26"/>
      <c r="CM26" s="5"/>
      <c r="CN26" s="5"/>
      <c r="CO26" s="5"/>
      <c r="CP26" s="5"/>
      <c r="CQ26" s="5"/>
      <c r="CR26" s="5"/>
      <c r="CS26" s="7"/>
      <c r="CT26" s="5"/>
      <c r="CU26"/>
      <c r="CV26" s="5"/>
      <c r="CW26" s="5"/>
      <c r="CX26" s="11"/>
      <c r="CY26" s="5"/>
      <c r="CZ26" s="5"/>
      <c r="DA26" s="5"/>
      <c r="DB26" s="5"/>
      <c r="DC26" s="5"/>
    </row>
    <row r="27" spans="1:107" x14ac:dyDescent="0.35">
      <c r="A27" s="3">
        <v>14</v>
      </c>
      <c r="B27" s="4"/>
      <c r="C27" s="4" t="s">
        <v>18548</v>
      </c>
      <c r="D27" s="4" t="s">
        <v>18552</v>
      </c>
      <c r="E27" s="4" t="s">
        <v>18554</v>
      </c>
      <c r="F27" s="4"/>
      <c r="G27" s="4" t="s">
        <v>13679</v>
      </c>
      <c r="H27" s="4" t="s">
        <v>11055</v>
      </c>
      <c r="I27"/>
      <c r="J27" s="3">
        <v>14</v>
      </c>
      <c r="K27" s="4" t="s">
        <v>38</v>
      </c>
      <c r="L27" s="4" t="s">
        <v>18687</v>
      </c>
      <c r="M27" s="4"/>
      <c r="N27" s="4" t="s">
        <v>7263</v>
      </c>
      <c r="O27" s="4" t="s">
        <v>18701</v>
      </c>
      <c r="P27" s="4" t="s">
        <v>18706</v>
      </c>
      <c r="Q27" s="4"/>
      <c r="R27"/>
      <c r="S27" s="3">
        <v>14</v>
      </c>
      <c r="T27" s="4" t="s">
        <v>8801</v>
      </c>
      <c r="U27" s="4"/>
      <c r="V27" s="4" t="s">
        <v>18810</v>
      </c>
      <c r="W27" s="4"/>
      <c r="X27" s="4" t="s">
        <v>18818</v>
      </c>
      <c r="Y27" s="4"/>
      <c r="Z27" s="4" t="s">
        <v>18835</v>
      </c>
      <c r="AA27"/>
      <c r="AB27" s="3">
        <v>14</v>
      </c>
      <c r="AC27" s="4" t="s">
        <v>18905</v>
      </c>
      <c r="AD27" s="4"/>
      <c r="AE27" s="4"/>
      <c r="AF27" s="4"/>
      <c r="AG27" s="4" t="s">
        <v>18939</v>
      </c>
      <c r="AH27" s="4" t="s">
        <v>18947</v>
      </c>
      <c r="AI27" s="4"/>
      <c r="AJ27"/>
      <c r="AK27" s="3">
        <v>14</v>
      </c>
      <c r="AL27" s="4" t="s">
        <v>14660</v>
      </c>
      <c r="AM27" s="4" t="s">
        <v>1236</v>
      </c>
      <c r="AN27" s="4"/>
      <c r="AO27" s="4" t="s">
        <v>19068</v>
      </c>
      <c r="AP27" s="4"/>
      <c r="AQ27" s="4"/>
      <c r="AR27" s="4" t="s">
        <v>19082</v>
      </c>
      <c r="AS27"/>
      <c r="AT27" s="4">
        <v>14</v>
      </c>
      <c r="AU27" s="4" t="s">
        <v>13051</v>
      </c>
      <c r="AV27" s="4" t="s">
        <v>19018</v>
      </c>
      <c r="AW27" s="4"/>
      <c r="AX27" s="4"/>
      <c r="AY27" s="4" t="s">
        <v>19121</v>
      </c>
      <c r="AZ27" s="4" t="s">
        <v>19227</v>
      </c>
      <c r="BA27" s="4"/>
      <c r="BB27"/>
      <c r="BC27" s="4">
        <v>14</v>
      </c>
      <c r="BD27" s="4"/>
      <c r="BE27" s="4" t="s">
        <v>19329</v>
      </c>
      <c r="BF27" s="4" t="s">
        <v>19334</v>
      </c>
      <c r="BG27" s="4" t="s">
        <v>19340</v>
      </c>
      <c r="BH27" s="4"/>
      <c r="BI27" s="4"/>
      <c r="BJ27" s="4" t="s">
        <v>19359</v>
      </c>
      <c r="BK27"/>
      <c r="BL27" s="4">
        <v>14</v>
      </c>
      <c r="BM27" s="4" t="s">
        <v>19476</v>
      </c>
      <c r="BN27" s="4"/>
      <c r="BO27" s="4"/>
      <c r="BP27" s="4"/>
      <c r="BQ27" s="4"/>
      <c r="BR27" s="4"/>
      <c r="BS27" s="4"/>
      <c r="BT27"/>
      <c r="BU27" s="4">
        <v>14</v>
      </c>
      <c r="BV27" s="4" t="s">
        <v>7263</v>
      </c>
      <c r="BW27" s="4"/>
      <c r="BX27" s="4" t="s">
        <v>19614</v>
      </c>
      <c r="BY27" s="4"/>
      <c r="BZ27" s="4" t="s">
        <v>38</v>
      </c>
      <c r="CA27" s="4" t="s">
        <v>19631</v>
      </c>
      <c r="CB27" s="4"/>
      <c r="CC27"/>
      <c r="CD27" s="4">
        <v>14</v>
      </c>
      <c r="CE27" s="4" t="s">
        <v>19741</v>
      </c>
      <c r="CF27" s="4" t="s">
        <v>19738</v>
      </c>
      <c r="CG27" s="4" t="s">
        <v>19747</v>
      </c>
      <c r="CH27" s="4" t="s">
        <v>19712</v>
      </c>
      <c r="CI27" s="4"/>
      <c r="CJ27" s="4"/>
      <c r="CK27" s="4" t="s">
        <v>19760</v>
      </c>
      <c r="CL27"/>
      <c r="CM27" s="4">
        <v>14</v>
      </c>
      <c r="CN27" s="4"/>
      <c r="CO27" s="4"/>
      <c r="CP27" s="4"/>
      <c r="CQ27" s="4"/>
      <c r="CR27" s="4" t="s">
        <v>19889</v>
      </c>
      <c r="CS27" s="5" t="s">
        <v>19891</v>
      </c>
      <c r="CT27" s="4"/>
      <c r="CU27"/>
      <c r="CV27" s="4">
        <v>14</v>
      </c>
      <c r="CW27" s="4" t="s">
        <v>19963</v>
      </c>
      <c r="CX27" s="4"/>
      <c r="CY27" s="4"/>
      <c r="CZ27" s="4"/>
      <c r="DA27" s="4" t="s">
        <v>38</v>
      </c>
      <c r="DB27" s="4" t="s">
        <v>13737</v>
      </c>
      <c r="DC27" s="4" t="s">
        <v>19980</v>
      </c>
    </row>
    <row r="28" spans="1:107" x14ac:dyDescent="0.35">
      <c r="A28" s="6"/>
      <c r="B28" s="7" t="s">
        <v>18542</v>
      </c>
      <c r="C28" s="7"/>
      <c r="D28" s="7"/>
      <c r="E28" s="7" t="s">
        <v>18555</v>
      </c>
      <c r="F28" s="7" t="s">
        <v>12421</v>
      </c>
      <c r="G28" s="7" t="s">
        <v>18559</v>
      </c>
      <c r="H28" s="7" t="s">
        <v>14701</v>
      </c>
      <c r="I28"/>
      <c r="J28" s="6"/>
      <c r="K28" s="7"/>
      <c r="L28" s="7" t="s">
        <v>18688</v>
      </c>
      <c r="M28" s="7"/>
      <c r="N28" s="7"/>
      <c r="O28" s="7" t="s">
        <v>38</v>
      </c>
      <c r="P28" s="7"/>
      <c r="Q28" s="7"/>
      <c r="R28"/>
      <c r="S28" s="6"/>
      <c r="T28" s="7" t="s">
        <v>11638</v>
      </c>
      <c r="U28" s="7" t="s">
        <v>18803</v>
      </c>
      <c r="V28" s="7" t="s">
        <v>18812</v>
      </c>
      <c r="W28" s="7"/>
      <c r="X28" s="7" t="s">
        <v>18819</v>
      </c>
      <c r="Y28" s="7"/>
      <c r="Z28" s="7" t="s">
        <v>18836</v>
      </c>
      <c r="AA28"/>
      <c r="AB28" s="6"/>
      <c r="AC28" s="7" t="s">
        <v>18773</v>
      </c>
      <c r="AD28" s="7"/>
      <c r="AE28" s="7" t="s">
        <v>18935</v>
      </c>
      <c r="AF28" s="7" t="s">
        <v>18937</v>
      </c>
      <c r="AG28" s="7" t="s">
        <v>18944</v>
      </c>
      <c r="AH28" s="7" t="s">
        <v>18948</v>
      </c>
      <c r="AI28" s="7" t="s">
        <v>18956</v>
      </c>
      <c r="AJ28"/>
      <c r="AK28" s="6"/>
      <c r="AL28" s="7" t="s">
        <v>19057</v>
      </c>
      <c r="AM28" s="7" t="s">
        <v>19059</v>
      </c>
      <c r="AN28" s="7"/>
      <c r="AO28" s="7"/>
      <c r="AP28" s="7" t="s">
        <v>19069</v>
      </c>
      <c r="AQ28" s="7" t="s">
        <v>19075</v>
      </c>
      <c r="AR28" s="7" t="s">
        <v>19083</v>
      </c>
      <c r="AS28"/>
      <c r="AT28" s="7"/>
      <c r="AU28" s="7" t="s">
        <v>19212</v>
      </c>
      <c r="AV28" s="7" t="s">
        <v>19215</v>
      </c>
      <c r="AW28" s="7"/>
      <c r="AX28" s="7"/>
      <c r="AY28" s="7"/>
      <c r="AZ28" s="7"/>
      <c r="BA28" s="7"/>
      <c r="BB28"/>
      <c r="BC28" s="7"/>
      <c r="BD28" s="7"/>
      <c r="BE28" s="7" t="s">
        <v>19330</v>
      </c>
      <c r="BF28" s="7" t="s">
        <v>19335</v>
      </c>
      <c r="BG28" s="7" t="s">
        <v>19341</v>
      </c>
      <c r="BH28" s="7" t="s">
        <v>11680</v>
      </c>
      <c r="BI28" s="7" t="s">
        <v>38</v>
      </c>
      <c r="BJ28" s="7"/>
      <c r="BK28"/>
      <c r="BL28" s="7"/>
      <c r="BM28" s="7"/>
      <c r="BN28" s="7"/>
      <c r="BO28" s="7"/>
      <c r="BP28" s="7" t="s">
        <v>19489</v>
      </c>
      <c r="BQ28" s="7" t="s">
        <v>8377</v>
      </c>
      <c r="BR28" s="7"/>
      <c r="BS28" s="7" t="s">
        <v>19501</v>
      </c>
      <c r="BT28"/>
      <c r="BU28" s="7"/>
      <c r="BV28" s="7" t="s">
        <v>19606</v>
      </c>
      <c r="BW28" s="7"/>
      <c r="BX28" s="7" t="s">
        <v>19615</v>
      </c>
      <c r="BY28" s="7"/>
      <c r="BZ28" s="7" t="s">
        <v>19628</v>
      </c>
      <c r="CA28" s="7"/>
      <c r="CB28" s="7" t="s">
        <v>19633</v>
      </c>
      <c r="CC28"/>
      <c r="CD28" s="7"/>
      <c r="CE28" s="7" t="s">
        <v>19742</v>
      </c>
      <c r="CF28" s="7" t="s">
        <v>19743</v>
      </c>
      <c r="CG28" s="7" t="s">
        <v>19748</v>
      </c>
      <c r="CH28" s="7"/>
      <c r="CI28" s="7"/>
      <c r="CJ28" s="7" t="s">
        <v>19757</v>
      </c>
      <c r="CK28" s="7"/>
      <c r="CL28"/>
      <c r="CM28" s="7"/>
      <c r="CN28" s="7" t="s">
        <v>19873</v>
      </c>
      <c r="CO28" s="7" t="s">
        <v>38</v>
      </c>
      <c r="CP28" s="7" t="s">
        <v>19878</v>
      </c>
      <c r="CQ28" s="7" t="s">
        <v>19887</v>
      </c>
      <c r="CR28" s="7" t="s">
        <v>38</v>
      </c>
      <c r="CS28" s="7" t="s">
        <v>19892</v>
      </c>
      <c r="CT28" s="7"/>
      <c r="CU28"/>
      <c r="CV28" s="7"/>
      <c r="CW28" s="7" t="s">
        <v>19964</v>
      </c>
      <c r="CX28" s="7" t="s">
        <v>19960</v>
      </c>
      <c r="CY28" s="7"/>
      <c r="CZ28" s="7" t="s">
        <v>19970</v>
      </c>
      <c r="DA28" s="7"/>
      <c r="DB28" s="7" t="s">
        <v>19973</v>
      </c>
      <c r="DC28" s="7"/>
    </row>
    <row r="29" spans="1:107" x14ac:dyDescent="0.35">
      <c r="A29" s="2">
        <v>16</v>
      </c>
      <c r="B29" s="5" t="s">
        <v>18540</v>
      </c>
      <c r="C29" s="5" t="s">
        <v>18550</v>
      </c>
      <c r="D29" s="5" t="s">
        <v>38</v>
      </c>
      <c r="E29" s="5"/>
      <c r="F29" s="5" t="s">
        <v>18557</v>
      </c>
      <c r="G29" s="5"/>
      <c r="H29" s="5" t="s">
        <v>18564</v>
      </c>
      <c r="I29"/>
      <c r="J29" s="2">
        <v>16</v>
      </c>
      <c r="K29" s="5" t="s">
        <v>18653</v>
      </c>
      <c r="L29" s="5" t="s">
        <v>18689</v>
      </c>
      <c r="M29" s="5" t="s">
        <v>18694</v>
      </c>
      <c r="N29" s="5" t="s">
        <v>18647</v>
      </c>
      <c r="O29" s="5" t="s">
        <v>18702</v>
      </c>
      <c r="P29" s="5" t="s">
        <v>18705</v>
      </c>
      <c r="Q29" s="5"/>
      <c r="R29"/>
      <c r="S29" s="2">
        <v>16</v>
      </c>
      <c r="T29" s="5" t="s">
        <v>18800</v>
      </c>
      <c r="U29" s="5" t="s">
        <v>18805</v>
      </c>
      <c r="V29" s="5" t="s">
        <v>18809</v>
      </c>
      <c r="W29" s="5"/>
      <c r="X29" s="5" t="s">
        <v>18820</v>
      </c>
      <c r="Y29" s="5"/>
      <c r="Z29" s="5" t="s">
        <v>18837</v>
      </c>
      <c r="AA29"/>
      <c r="AB29" s="2">
        <v>16</v>
      </c>
      <c r="AC29" s="5" t="s">
        <v>18936</v>
      </c>
      <c r="AD29" s="5" t="s">
        <v>18930</v>
      </c>
      <c r="AE29" s="5"/>
      <c r="AF29" s="5" t="s">
        <v>9367</v>
      </c>
      <c r="AG29" s="5"/>
      <c r="AH29" s="5" t="s">
        <v>18949</v>
      </c>
      <c r="AI29" s="5" t="s">
        <v>18957</v>
      </c>
      <c r="AJ29"/>
      <c r="AK29" s="2">
        <v>16</v>
      </c>
      <c r="AL29" s="5" t="s">
        <v>38</v>
      </c>
      <c r="AM29" s="5" t="s">
        <v>19060</v>
      </c>
      <c r="AN29" s="5" t="s">
        <v>19063</v>
      </c>
      <c r="AO29" s="5" t="s">
        <v>38</v>
      </c>
      <c r="AP29" s="5"/>
      <c r="AQ29" s="5" t="s">
        <v>19076</v>
      </c>
      <c r="AR29" s="5" t="s">
        <v>19084</v>
      </c>
      <c r="AS29"/>
      <c r="AT29" s="5">
        <v>16</v>
      </c>
      <c r="AU29" s="5" t="s">
        <v>19213</v>
      </c>
      <c r="AV29" s="5" t="s">
        <v>19217</v>
      </c>
      <c r="AW29" s="5" t="s">
        <v>19221</v>
      </c>
      <c r="AX29" s="5" t="s">
        <v>19209</v>
      </c>
      <c r="AY29" s="5"/>
      <c r="AZ29" s="5" t="s">
        <v>19228</v>
      </c>
      <c r="BA29" s="5" t="s">
        <v>15328</v>
      </c>
      <c r="BB29" s="1"/>
      <c r="BC29" s="5">
        <v>16</v>
      </c>
      <c r="BD29" s="5"/>
      <c r="BE29" s="5" t="s">
        <v>11741</v>
      </c>
      <c r="BF29" s="5" t="s">
        <v>19338</v>
      </c>
      <c r="BG29" s="5" t="s">
        <v>19342</v>
      </c>
      <c r="BH29" s="5" t="s">
        <v>19346</v>
      </c>
      <c r="BI29" s="5" t="s">
        <v>19349</v>
      </c>
      <c r="BJ29" s="5" t="s">
        <v>19351</v>
      </c>
      <c r="BK29"/>
      <c r="BL29" s="5">
        <v>16</v>
      </c>
      <c r="BM29" s="5" t="s">
        <v>19477</v>
      </c>
      <c r="BN29" s="5"/>
      <c r="BO29" s="5"/>
      <c r="BP29" s="5"/>
      <c r="BQ29" s="5"/>
      <c r="BR29" s="5" t="s">
        <v>38</v>
      </c>
      <c r="BS29" s="5" t="s">
        <v>19500</v>
      </c>
      <c r="BT29"/>
      <c r="BU29" s="5">
        <v>16</v>
      </c>
      <c r="BV29" s="5" t="s">
        <v>19607</v>
      </c>
      <c r="BW29" s="5" t="s">
        <v>19609</v>
      </c>
      <c r="BX29" s="5"/>
      <c r="BY29" s="5" t="s">
        <v>19608</v>
      </c>
      <c r="BZ29" s="5" t="s">
        <v>14292</v>
      </c>
      <c r="CA29" s="5"/>
      <c r="CB29" s="5"/>
      <c r="CC29"/>
      <c r="CD29" s="5">
        <v>16</v>
      </c>
      <c r="CE29" s="5"/>
      <c r="CF29" s="5"/>
      <c r="CG29" s="5" t="s">
        <v>19749</v>
      </c>
      <c r="CH29" s="5" t="s">
        <v>19751</v>
      </c>
      <c r="CI29" s="5"/>
      <c r="CJ29" s="5" t="s">
        <v>38</v>
      </c>
      <c r="CK29" s="5" t="s">
        <v>19762</v>
      </c>
      <c r="CL29"/>
      <c r="CM29" s="5">
        <v>16</v>
      </c>
      <c r="CN29" s="5"/>
      <c r="CO29" s="5" t="s">
        <v>19876</v>
      </c>
      <c r="CP29" s="5" t="s">
        <v>19879</v>
      </c>
      <c r="CQ29" s="5"/>
      <c r="CR29" s="5"/>
      <c r="CS29" s="5" t="s">
        <v>19893</v>
      </c>
      <c r="CT29" s="5"/>
      <c r="CU29"/>
      <c r="CV29" s="5">
        <v>16</v>
      </c>
      <c r="CW29" s="5" t="s">
        <v>19961</v>
      </c>
      <c r="CX29" s="5" t="s">
        <v>19966</v>
      </c>
      <c r="CY29" s="5"/>
      <c r="CZ29" s="5"/>
      <c r="DA29" s="5" t="s">
        <v>19972</v>
      </c>
      <c r="DB29" s="5" t="s">
        <v>19974</v>
      </c>
      <c r="DC29" s="5"/>
    </row>
    <row r="30" spans="1:107" x14ac:dyDescent="0.35">
      <c r="A30" s="2"/>
      <c r="B30" s="5" t="s">
        <v>38</v>
      </c>
      <c r="C30" s="5"/>
      <c r="D30" s="5" t="s">
        <v>15230</v>
      </c>
      <c r="E30" s="5"/>
      <c r="F30" s="5" t="s">
        <v>18558</v>
      </c>
      <c r="G30" s="5"/>
      <c r="H30" s="5" t="s">
        <v>208</v>
      </c>
      <c r="I30"/>
      <c r="J30" s="2"/>
      <c r="K30" s="5" t="s">
        <v>18681</v>
      </c>
      <c r="L30" s="5" t="s">
        <v>18691</v>
      </c>
      <c r="M30" s="5" t="s">
        <v>18686</v>
      </c>
      <c r="N30" s="5" t="s">
        <v>18697</v>
      </c>
      <c r="O30" s="5"/>
      <c r="P30" s="5" t="s">
        <v>18707</v>
      </c>
      <c r="Q30" s="5"/>
      <c r="R30"/>
      <c r="S30" s="2"/>
      <c r="T30" s="5" t="s">
        <v>18801</v>
      </c>
      <c r="U30" s="5" t="s">
        <v>18806</v>
      </c>
      <c r="V30" s="5" t="s">
        <v>18804</v>
      </c>
      <c r="W30" s="5" t="s">
        <v>18767</v>
      </c>
      <c r="X30" s="5" t="s">
        <v>7263</v>
      </c>
      <c r="Y30" s="5"/>
      <c r="Z30" s="5"/>
      <c r="AA30"/>
      <c r="AB30" s="2"/>
      <c r="AC30" s="5" t="s">
        <v>18926</v>
      </c>
      <c r="AD30" s="5"/>
      <c r="AE30" s="5" t="s">
        <v>15230</v>
      </c>
      <c r="AF30" s="5"/>
      <c r="AG30" s="5"/>
      <c r="AH30" s="5" t="s">
        <v>18950</v>
      </c>
      <c r="AI30" s="5" t="s">
        <v>18958</v>
      </c>
      <c r="AJ30"/>
      <c r="AK30" s="2"/>
      <c r="AL30" s="5"/>
      <c r="AM30" s="5" t="s">
        <v>18608</v>
      </c>
      <c r="AN30" s="5" t="s">
        <v>18933</v>
      </c>
      <c r="AO30" s="5"/>
      <c r="AP30" s="5"/>
      <c r="AQ30" s="5" t="s">
        <v>19077</v>
      </c>
      <c r="AR30" s="5"/>
      <c r="AS30"/>
      <c r="AT30" s="5"/>
      <c r="AU30" s="5"/>
      <c r="AV30" s="5" t="s">
        <v>19218</v>
      </c>
      <c r="AW30" s="5" t="s">
        <v>19063</v>
      </c>
      <c r="AX30" s="5" t="s">
        <v>19222</v>
      </c>
      <c r="AY30" s="5"/>
      <c r="AZ30" s="5" t="s">
        <v>15553</v>
      </c>
      <c r="BA30" s="5" t="s">
        <v>12814</v>
      </c>
      <c r="BB30"/>
      <c r="BC30" s="5"/>
      <c r="BD30" s="5"/>
      <c r="BE30" s="5"/>
      <c r="BF30" s="5" t="s">
        <v>19336</v>
      </c>
      <c r="BG30" s="5"/>
      <c r="BH30" s="5" t="s">
        <v>1221</v>
      </c>
      <c r="BI30" s="5" t="s">
        <v>19350</v>
      </c>
      <c r="BJ30" s="5"/>
      <c r="BK30"/>
      <c r="BL30" s="5"/>
      <c r="BM30" s="5" t="s">
        <v>19478</v>
      </c>
      <c r="BN30" s="5"/>
      <c r="BO30" s="5" t="s">
        <v>19485</v>
      </c>
      <c r="BP30" s="5"/>
      <c r="BQ30" s="5" t="s">
        <v>1308</v>
      </c>
      <c r="BR30" s="5"/>
      <c r="BS30" s="5" t="s">
        <v>19502</v>
      </c>
      <c r="BT30"/>
      <c r="BU30" s="5"/>
      <c r="BV30" s="5" t="s">
        <v>19542</v>
      </c>
      <c r="BW30" s="5" t="s">
        <v>19610</v>
      </c>
      <c r="BX30" s="5"/>
      <c r="BY30" s="5" t="s">
        <v>19616</v>
      </c>
      <c r="BZ30" s="5" t="s">
        <v>19629</v>
      </c>
      <c r="CA30" s="5" t="s">
        <v>19632</v>
      </c>
      <c r="CB30" s="5" t="s">
        <v>19634</v>
      </c>
      <c r="CC30"/>
      <c r="CD30" s="5"/>
      <c r="CE30" s="5" t="s">
        <v>19874</v>
      </c>
      <c r="CF30" s="5"/>
      <c r="CG30" s="5"/>
      <c r="CH30" s="5"/>
      <c r="CI30" s="5" t="s">
        <v>19754</v>
      </c>
      <c r="CJ30" s="5"/>
      <c r="CK30" s="5" t="s">
        <v>19761</v>
      </c>
      <c r="CL30"/>
      <c r="CM30" s="5"/>
      <c r="CN30" s="5" t="s">
        <v>19872</v>
      </c>
      <c r="CO30" s="5" t="s">
        <v>15023</v>
      </c>
      <c r="CP30" s="5"/>
      <c r="CQ30" s="5" t="s">
        <v>12814</v>
      </c>
      <c r="CR30" s="5"/>
      <c r="CS30" s="5"/>
      <c r="CT30" s="5" t="s">
        <v>12814</v>
      </c>
      <c r="CU30"/>
      <c r="CV30" s="5"/>
      <c r="CW30" s="5" t="s">
        <v>11827</v>
      </c>
      <c r="CX30" s="5"/>
      <c r="CY30" s="5" t="s">
        <v>19967</v>
      </c>
      <c r="CZ30" s="5" t="s">
        <v>10044</v>
      </c>
      <c r="DA30" s="5"/>
      <c r="DB30" s="5" t="s">
        <v>19975</v>
      </c>
      <c r="DC30" s="5" t="s">
        <v>19981</v>
      </c>
    </row>
    <row r="31" spans="1:107" x14ac:dyDescent="0.35">
      <c r="A31" s="3">
        <v>18</v>
      </c>
      <c r="B31" s="4"/>
      <c r="C31" s="4"/>
      <c r="D31" s="4"/>
      <c r="E31" s="4"/>
      <c r="F31" s="4"/>
      <c r="G31" s="4" t="s">
        <v>8527</v>
      </c>
      <c r="H31" s="4" t="s">
        <v>18583</v>
      </c>
      <c r="I31"/>
      <c r="J31" s="3">
        <v>18</v>
      </c>
      <c r="K31" s="4" t="s">
        <v>18609</v>
      </c>
      <c r="L31" s="4" t="s">
        <v>18692</v>
      </c>
      <c r="M31" s="4" t="s">
        <v>223</v>
      </c>
      <c r="N31" s="4"/>
      <c r="O31" s="4"/>
      <c r="P31" s="4" t="s">
        <v>18709</v>
      </c>
      <c r="Q31" s="4"/>
      <c r="R31"/>
      <c r="S31" s="3">
        <v>18</v>
      </c>
      <c r="T31" s="4" t="s">
        <v>18802</v>
      </c>
      <c r="U31" s="4" t="s">
        <v>18807</v>
      </c>
      <c r="V31" s="4" t="s">
        <v>18838</v>
      </c>
      <c r="W31" s="4" t="s">
        <v>18822</v>
      </c>
      <c r="X31" s="4"/>
      <c r="Y31" s="4"/>
      <c r="Z31" s="4" t="s">
        <v>9010</v>
      </c>
      <c r="AA31"/>
      <c r="AB31" s="3">
        <v>18</v>
      </c>
      <c r="AC31" s="4" t="s">
        <v>195</v>
      </c>
      <c r="AD31" s="4" t="s">
        <v>18918</v>
      </c>
      <c r="AE31" s="4" t="s">
        <v>223</v>
      </c>
      <c r="AF31" s="4"/>
      <c r="AG31" s="4"/>
      <c r="AH31" s="4" t="s">
        <v>18951</v>
      </c>
      <c r="AI31" s="4" t="s">
        <v>18955</v>
      </c>
      <c r="AJ31"/>
      <c r="AK31" s="3">
        <v>18</v>
      </c>
      <c r="AL31" s="4"/>
      <c r="AM31" s="4" t="s">
        <v>19034</v>
      </c>
      <c r="AN31" s="4" t="s">
        <v>223</v>
      </c>
      <c r="AO31" s="4"/>
      <c r="AP31" s="4" t="s">
        <v>19062</v>
      </c>
      <c r="AQ31" s="4"/>
      <c r="AR31" s="4" t="s">
        <v>975</v>
      </c>
      <c r="AS31"/>
      <c r="AT31" s="4">
        <v>18</v>
      </c>
      <c r="AU31" s="4" t="s">
        <v>7988</v>
      </c>
      <c r="AV31" s="4" t="s">
        <v>19093</v>
      </c>
      <c r="AW31" s="4" t="s">
        <v>223</v>
      </c>
      <c r="AX31" s="4"/>
      <c r="AY31" s="4" t="s">
        <v>19238</v>
      </c>
      <c r="AZ31" s="4"/>
      <c r="BA31" s="4"/>
      <c r="BB31"/>
      <c r="BC31" s="4">
        <v>18</v>
      </c>
      <c r="BD31" s="4" t="s">
        <v>995</v>
      </c>
      <c r="BE31" s="4" t="s">
        <v>19331</v>
      </c>
      <c r="BF31" s="4" t="s">
        <v>19337</v>
      </c>
      <c r="BG31" s="4"/>
      <c r="BH31" s="4"/>
      <c r="BI31" s="4" t="s">
        <v>19352</v>
      </c>
      <c r="BJ31" s="4"/>
      <c r="BK31"/>
      <c r="BL31" s="4">
        <v>18</v>
      </c>
      <c r="BM31" s="4" t="s">
        <v>19479</v>
      </c>
      <c r="BN31" s="4" t="s">
        <v>19482</v>
      </c>
      <c r="BO31" s="4"/>
      <c r="BP31" s="4"/>
      <c r="BQ31" s="4"/>
      <c r="BR31" s="4" t="s">
        <v>19499</v>
      </c>
      <c r="BS31" s="4" t="s">
        <v>19503</v>
      </c>
      <c r="BT31"/>
      <c r="BU31" s="4">
        <v>18</v>
      </c>
      <c r="BV31" s="4" t="s">
        <v>19602</v>
      </c>
      <c r="BW31" s="4" t="s">
        <v>623</v>
      </c>
      <c r="BX31" s="4"/>
      <c r="BY31" s="4" t="s">
        <v>19625</v>
      </c>
      <c r="BZ31" s="4" t="s">
        <v>7263</v>
      </c>
      <c r="CA31" s="4" t="s">
        <v>16640</v>
      </c>
      <c r="CB31" s="4" t="s">
        <v>8648</v>
      </c>
      <c r="CC31"/>
      <c r="CD31" s="4">
        <v>18</v>
      </c>
      <c r="CE31" s="4"/>
      <c r="CF31" s="4" t="s">
        <v>19744</v>
      </c>
      <c r="CG31" s="4"/>
      <c r="CH31" s="4" t="s">
        <v>19739</v>
      </c>
      <c r="CI31" s="4"/>
      <c r="CJ31" s="4"/>
      <c r="CK31" s="4"/>
      <c r="CL31"/>
      <c r="CM31" s="4">
        <v>18</v>
      </c>
      <c r="CN31" s="4"/>
      <c r="CO31" s="4"/>
      <c r="CP31" s="4" t="s">
        <v>19880</v>
      </c>
      <c r="CQ31" s="4" t="s">
        <v>19888</v>
      </c>
      <c r="CR31" s="4" t="s">
        <v>19890</v>
      </c>
      <c r="CS31" s="4" t="s">
        <v>19894</v>
      </c>
      <c r="CT31" s="4"/>
      <c r="CU31"/>
      <c r="CV31" s="4">
        <v>18</v>
      </c>
      <c r="CW31" s="4"/>
      <c r="CX31" s="4"/>
      <c r="CY31" s="4"/>
      <c r="CZ31" s="4" t="s">
        <v>19968</v>
      </c>
      <c r="DA31" s="4"/>
      <c r="DB31" s="4"/>
      <c r="DC31" s="4" t="s">
        <v>19982</v>
      </c>
    </row>
    <row r="32" spans="1:107" x14ac:dyDescent="0.35">
      <c r="A32" s="6"/>
      <c r="B32" s="7"/>
      <c r="C32" s="7" t="s">
        <v>18549</v>
      </c>
      <c r="D32" s="7"/>
      <c r="E32" s="7" t="s">
        <v>17044</v>
      </c>
      <c r="F32" s="7" t="s">
        <v>18560</v>
      </c>
      <c r="G32" s="7" t="s">
        <v>18562</v>
      </c>
      <c r="H32" s="7"/>
      <c r="I32"/>
      <c r="J32" s="6"/>
      <c r="K32" s="7" t="s">
        <v>18682</v>
      </c>
      <c r="L32" s="7" t="s">
        <v>18690</v>
      </c>
      <c r="M32" s="7"/>
      <c r="N32" s="7"/>
      <c r="O32" s="7"/>
      <c r="P32" s="7" t="s">
        <v>18708</v>
      </c>
      <c r="Q32" s="7"/>
      <c r="R32"/>
      <c r="S32" s="6"/>
      <c r="T32" s="7" t="s">
        <v>3203</v>
      </c>
      <c r="U32" s="7" t="s">
        <v>18808</v>
      </c>
      <c r="V32" s="7"/>
      <c r="W32" s="7" t="s">
        <v>18768</v>
      </c>
      <c r="X32" s="7" t="s">
        <v>18821</v>
      </c>
      <c r="Y32" s="7"/>
      <c r="Z32" s="7"/>
      <c r="AA32"/>
      <c r="AB32" s="6"/>
      <c r="AC32" s="7"/>
      <c r="AD32" s="7"/>
      <c r="AE32" s="7"/>
      <c r="AF32" s="7"/>
      <c r="AG32" s="7" t="s">
        <v>18945</v>
      </c>
      <c r="AH32" s="7" t="s">
        <v>18952</v>
      </c>
      <c r="AI32" s="7"/>
      <c r="AJ32"/>
      <c r="AK32" s="6"/>
      <c r="AL32" s="7"/>
      <c r="AM32" s="7" t="s">
        <v>14740</v>
      </c>
      <c r="AN32" s="7"/>
      <c r="AO32" s="7"/>
      <c r="AP32" s="7" t="s">
        <v>19073</v>
      </c>
      <c r="AQ32" s="7" t="s">
        <v>19087</v>
      </c>
      <c r="AR32" s="7" t="s">
        <v>19085</v>
      </c>
      <c r="AS32"/>
      <c r="AT32" s="7"/>
      <c r="AU32" s="7"/>
      <c r="AV32" s="7"/>
      <c r="AW32" s="7"/>
      <c r="AX32" s="7"/>
      <c r="AY32" s="7" t="s">
        <v>19194</v>
      </c>
      <c r="AZ32" s="7"/>
      <c r="BA32" s="7" t="s">
        <v>19277</v>
      </c>
      <c r="BB32"/>
      <c r="BC32" s="7"/>
      <c r="BD32" s="7" t="s">
        <v>19324</v>
      </c>
      <c r="BE32" s="7" t="s">
        <v>19332</v>
      </c>
      <c r="BF32" s="7"/>
      <c r="BG32" s="7"/>
      <c r="BH32" s="7"/>
      <c r="BI32" s="7" t="s">
        <v>12219</v>
      </c>
      <c r="BJ32" s="7" t="s">
        <v>17644</v>
      </c>
      <c r="BK32"/>
      <c r="BL32" s="7"/>
      <c r="BM32" s="7" t="s">
        <v>19480</v>
      </c>
      <c r="BN32" s="7"/>
      <c r="BO32" s="7" t="s">
        <v>19486</v>
      </c>
      <c r="BP32" s="7"/>
      <c r="BQ32" s="7" t="s">
        <v>19495</v>
      </c>
      <c r="BR32" s="7"/>
      <c r="BS32" s="7"/>
      <c r="BT32"/>
      <c r="BU32" s="7"/>
      <c r="BV32" s="7"/>
      <c r="BW32" s="7" t="s">
        <v>14740</v>
      </c>
      <c r="BX32" s="7"/>
      <c r="BY32" s="7" t="s">
        <v>19637</v>
      </c>
      <c r="BZ32" s="7"/>
      <c r="CA32" s="7" t="s">
        <v>14740</v>
      </c>
      <c r="CB32" s="7"/>
      <c r="CC32"/>
      <c r="CD32" s="7"/>
      <c r="CE32" s="7"/>
      <c r="CF32" s="7" t="s">
        <v>14740</v>
      </c>
      <c r="CG32" s="7" t="s">
        <v>19617</v>
      </c>
      <c r="CH32" s="7" t="s">
        <v>18882</v>
      </c>
      <c r="CI32" s="7"/>
      <c r="CJ32" s="7"/>
      <c r="CK32" s="7"/>
      <c r="CL32"/>
      <c r="CM32" s="7"/>
      <c r="CN32" s="7"/>
      <c r="CO32" s="7" t="s">
        <v>19877</v>
      </c>
      <c r="CP32" s="7" t="s">
        <v>19881</v>
      </c>
      <c r="CQ32" s="7"/>
      <c r="CR32" s="7"/>
      <c r="CS32" s="7"/>
      <c r="CT32" s="7" t="s">
        <v>19900</v>
      </c>
      <c r="CU32"/>
      <c r="CV32" s="7"/>
      <c r="CW32" s="7"/>
      <c r="CX32" s="7"/>
      <c r="CY32" s="7"/>
      <c r="CZ32" s="7"/>
      <c r="DA32" s="7" t="s">
        <v>19864</v>
      </c>
      <c r="DB32" s="7"/>
      <c r="DC32" s="7"/>
    </row>
    <row r="33" spans="1:107" x14ac:dyDescent="0.35">
      <c r="A33" s="2">
        <v>20</v>
      </c>
      <c r="B33" s="5" t="s">
        <v>11719</v>
      </c>
      <c r="C33" s="5" t="s">
        <v>18081</v>
      </c>
      <c r="D33" s="5"/>
      <c r="E33" s="5"/>
      <c r="F33" s="5" t="s">
        <v>14784</v>
      </c>
      <c r="G33" s="5" t="s">
        <v>18567</v>
      </c>
      <c r="H33" s="5" t="s">
        <v>18565</v>
      </c>
      <c r="I33" t="s">
        <v>3203</v>
      </c>
      <c r="J33" s="2">
        <v>20</v>
      </c>
      <c r="K33" s="5" t="s">
        <v>659</v>
      </c>
      <c r="L33" s="5" t="s">
        <v>14740</v>
      </c>
      <c r="M33" s="5"/>
      <c r="N33" s="5"/>
      <c r="O33" s="5"/>
      <c r="P33" s="5"/>
      <c r="Q33" s="5"/>
      <c r="R33"/>
      <c r="S33" s="2">
        <v>20</v>
      </c>
      <c r="T33" s="5" t="s">
        <v>18799</v>
      </c>
      <c r="U33" s="5" t="s">
        <v>14740</v>
      </c>
      <c r="V33" s="5"/>
      <c r="W33" s="5"/>
      <c r="X33" s="5"/>
      <c r="Y33" s="5"/>
      <c r="Z33" s="5"/>
      <c r="AA33"/>
      <c r="AB33" s="2">
        <v>20</v>
      </c>
      <c r="AC33" s="5" t="s">
        <v>11044</v>
      </c>
      <c r="AD33" s="5"/>
      <c r="AE33" s="5"/>
      <c r="AF33" s="5"/>
      <c r="AG33" s="5"/>
      <c r="AH33" s="5"/>
      <c r="AI33" s="5" t="s">
        <v>18964</v>
      </c>
      <c r="AJ33"/>
      <c r="AK33" s="2">
        <v>20</v>
      </c>
      <c r="AL33" s="5"/>
      <c r="AM33" s="5" t="s">
        <v>14784</v>
      </c>
      <c r="AN33" s="5"/>
      <c r="AO33" s="5"/>
      <c r="AP33" s="5" t="s">
        <v>19072</v>
      </c>
      <c r="AQ33" s="5" t="s">
        <v>19078</v>
      </c>
      <c r="AR33" s="5"/>
      <c r="AS33"/>
      <c r="AT33" s="5">
        <v>20</v>
      </c>
      <c r="AU33" s="5"/>
      <c r="AV33" s="5"/>
      <c r="AW33" s="5"/>
      <c r="AX33" s="5"/>
      <c r="AY33" s="5"/>
      <c r="AZ33" s="5"/>
      <c r="BA33" s="5"/>
      <c r="BB33"/>
      <c r="BC33" s="5">
        <v>20</v>
      </c>
      <c r="BD33" s="5"/>
      <c r="BE33" s="5"/>
      <c r="BF33" s="5"/>
      <c r="BG33" s="5"/>
      <c r="BH33" s="5"/>
      <c r="BI33" s="5"/>
      <c r="BJ33" s="5"/>
      <c r="BK33"/>
      <c r="BL33" s="5">
        <v>20</v>
      </c>
      <c r="BM33" s="5" t="s">
        <v>659</v>
      </c>
      <c r="BN33" s="5" t="s">
        <v>659</v>
      </c>
      <c r="BO33" s="5" t="s">
        <v>659</v>
      </c>
      <c r="BP33" s="5"/>
      <c r="BQ33" s="5" t="s">
        <v>19496</v>
      </c>
      <c r="BR33" s="5"/>
      <c r="BS33" s="5" t="s">
        <v>16179</v>
      </c>
      <c r="BT33"/>
      <c r="BU33" s="5">
        <v>20</v>
      </c>
      <c r="BV33" s="5"/>
      <c r="BW33" s="5" t="s">
        <v>14784</v>
      </c>
      <c r="BX33" s="5" t="s">
        <v>19618</v>
      </c>
      <c r="BY33" s="5" t="s">
        <v>19584</v>
      </c>
      <c r="BZ33" s="5"/>
      <c r="CA33" s="5" t="s">
        <v>14784</v>
      </c>
      <c r="CB33" s="5" t="s">
        <v>19635</v>
      </c>
      <c r="CC33"/>
      <c r="CD33" s="5">
        <v>20</v>
      </c>
      <c r="CE33" s="5"/>
      <c r="CF33" s="5" t="s">
        <v>19745</v>
      </c>
      <c r="CG33" s="5"/>
      <c r="CH33" s="5"/>
      <c r="CI33" s="5"/>
      <c r="CJ33" s="5"/>
      <c r="CK33" s="5"/>
      <c r="CL33"/>
      <c r="CM33" s="5">
        <v>20</v>
      </c>
      <c r="CN33" s="5"/>
      <c r="CO33" s="5" t="s">
        <v>14740</v>
      </c>
      <c r="CP33" s="5"/>
      <c r="CQ33" s="5"/>
      <c r="CR33" s="5"/>
      <c r="CS33" s="5"/>
      <c r="CT33" s="5"/>
      <c r="CU33"/>
      <c r="CV33" s="5">
        <v>20</v>
      </c>
      <c r="CW33" s="5"/>
      <c r="CX33" s="5"/>
      <c r="CY33" s="5"/>
      <c r="CZ33" s="5"/>
      <c r="DA33" s="5"/>
      <c r="DB33" s="5" t="s">
        <v>19976</v>
      </c>
      <c r="DC33" s="5"/>
    </row>
    <row r="34" spans="1:107" x14ac:dyDescent="0.35">
      <c r="A34" s="6"/>
      <c r="B34" s="7" t="s">
        <v>18543</v>
      </c>
      <c r="C34" s="7"/>
      <c r="D34" s="7"/>
      <c r="E34" s="7"/>
      <c r="F34" s="7"/>
      <c r="G34" s="7"/>
      <c r="H34" s="7"/>
      <c r="I34"/>
      <c r="J34" s="6"/>
      <c r="K34" s="7" t="s">
        <v>18683</v>
      </c>
      <c r="L34" s="7" t="s">
        <v>14784</v>
      </c>
      <c r="M34" s="7"/>
      <c r="N34" s="7"/>
      <c r="O34" s="7"/>
      <c r="P34" s="7" t="s">
        <v>18710</v>
      </c>
      <c r="Q34" s="7"/>
      <c r="R34"/>
      <c r="S34" s="6"/>
      <c r="T34" s="7"/>
      <c r="U34" s="7" t="s">
        <v>14784</v>
      </c>
      <c r="V34" s="7"/>
      <c r="W34" s="7" t="s">
        <v>18861</v>
      </c>
      <c r="X34" s="7"/>
      <c r="Y34" s="7"/>
      <c r="Z34" s="7"/>
      <c r="AA34"/>
      <c r="AB34" s="6"/>
      <c r="AC34" s="7"/>
      <c r="AD34" s="7"/>
      <c r="AE34" s="7"/>
      <c r="AF34" s="7"/>
      <c r="AG34" s="7"/>
      <c r="AH34" s="7" t="s">
        <v>18953</v>
      </c>
      <c r="AI34" s="7" t="s">
        <v>18965</v>
      </c>
      <c r="AJ34"/>
      <c r="AK34" s="6"/>
      <c r="AL34" s="7"/>
      <c r="AM34" s="7"/>
      <c r="AN34" s="7"/>
      <c r="AO34" s="7"/>
      <c r="AP34" s="7" t="s">
        <v>659</v>
      </c>
      <c r="AQ34" s="7" t="s">
        <v>19079</v>
      </c>
      <c r="AR34" s="7" t="s">
        <v>19086</v>
      </c>
      <c r="AS34"/>
      <c r="AT34" s="7"/>
      <c r="AU34" s="7"/>
      <c r="AV34" s="7"/>
      <c r="AW34" s="7"/>
      <c r="AX34" s="7"/>
      <c r="AY34" s="7"/>
      <c r="AZ34" s="7"/>
      <c r="BA34" s="7"/>
      <c r="BB34"/>
      <c r="BC34" s="7"/>
      <c r="BD34" s="7" t="s">
        <v>19328</v>
      </c>
      <c r="BE34" s="7"/>
      <c r="BF34" s="7"/>
      <c r="BG34" s="7"/>
      <c r="BH34" s="7"/>
      <c r="BI34" s="7" t="s">
        <v>12220</v>
      </c>
      <c r="BJ34" s="7" t="s">
        <v>19353</v>
      </c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/>
      <c r="CB34" s="7"/>
      <c r="CC34"/>
      <c r="CD34" s="7"/>
      <c r="CE34" s="7"/>
      <c r="CF34" s="7"/>
      <c r="CG34" s="7"/>
      <c r="CH34" s="7"/>
      <c r="CI34" s="7"/>
      <c r="CJ34" s="7"/>
      <c r="CK34" s="7"/>
      <c r="CL34"/>
      <c r="CM34" s="7"/>
      <c r="CN34" s="7"/>
      <c r="CO34" s="7" t="s">
        <v>14784</v>
      </c>
      <c r="CP34" s="7"/>
      <c r="CQ34" s="7"/>
      <c r="CR34" s="7"/>
      <c r="CS34" s="7"/>
      <c r="CT34" s="7"/>
      <c r="CU34"/>
      <c r="CV34" s="7"/>
      <c r="CW34" s="7"/>
      <c r="CX34" s="7"/>
      <c r="CY34" s="7"/>
      <c r="CZ34" s="7"/>
      <c r="DA34" s="7"/>
      <c r="DB34" s="7" t="s">
        <v>19977</v>
      </c>
      <c r="DC34" s="7"/>
    </row>
    <row r="35" spans="1:107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x14ac:dyDescent="0.3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A37"/>
      <c r="B37" s="2">
        <f>H20+1</f>
        <v>10</v>
      </c>
      <c r="C37" s="2">
        <f t="shared" ref="C37" si="96">B37+1</f>
        <v>11</v>
      </c>
      <c r="D37" s="2">
        <f t="shared" ref="D37" si="97">C37+1</f>
        <v>12</v>
      </c>
      <c r="E37" s="2">
        <f t="shared" ref="E37" si="98">D37+1</f>
        <v>13</v>
      </c>
      <c r="F37" s="2">
        <f t="shared" ref="F37" si="99">E37+1</f>
        <v>14</v>
      </c>
      <c r="G37" s="2">
        <f t="shared" ref="G37" si="100">F37+1</f>
        <v>15</v>
      </c>
      <c r="H37" s="2">
        <f t="shared" ref="H37" si="101">G37+1</f>
        <v>16</v>
      </c>
      <c r="I37"/>
      <c r="J37"/>
      <c r="K37" s="2">
        <f>Q20+1</f>
        <v>14</v>
      </c>
      <c r="L37" s="2">
        <f t="shared" ref="L37" si="102">K37+1</f>
        <v>15</v>
      </c>
      <c r="M37" s="2">
        <f t="shared" ref="M37" si="103">L37+1</f>
        <v>16</v>
      </c>
      <c r="N37" s="2">
        <f t="shared" ref="N37" si="104">M37+1</f>
        <v>17</v>
      </c>
      <c r="O37" s="2">
        <f t="shared" ref="O37" si="105">N37+1</f>
        <v>18</v>
      </c>
      <c r="P37" s="2">
        <f t="shared" ref="P37" si="106">O37+1</f>
        <v>19</v>
      </c>
      <c r="Q37" s="2">
        <f t="shared" ref="Q37" si="107">P37+1</f>
        <v>20</v>
      </c>
      <c r="R37"/>
      <c r="S37"/>
      <c r="T37" s="2">
        <f>Z20+1</f>
        <v>14</v>
      </c>
      <c r="U37" s="2">
        <f t="shared" ref="U37" si="108">T37+1</f>
        <v>15</v>
      </c>
      <c r="V37" s="2">
        <f t="shared" ref="V37" si="109">U37+1</f>
        <v>16</v>
      </c>
      <c r="W37" s="2">
        <f t="shared" ref="W37" si="110">V37+1</f>
        <v>17</v>
      </c>
      <c r="X37" s="2">
        <f t="shared" ref="X37" si="111">W37+1</f>
        <v>18</v>
      </c>
      <c r="Y37" s="2">
        <f t="shared" ref="Y37" si="112">X37+1</f>
        <v>19</v>
      </c>
      <c r="Z37" s="2">
        <f t="shared" ref="Z37" si="113">Y37+1</f>
        <v>20</v>
      </c>
      <c r="AA37"/>
      <c r="AB37"/>
      <c r="AC37" s="2">
        <f>AI20+1</f>
        <v>11</v>
      </c>
      <c r="AD37" s="2">
        <f t="shared" ref="AD37" si="114">AC37+1</f>
        <v>12</v>
      </c>
      <c r="AE37" s="2">
        <f t="shared" ref="AE37" si="115">AD37+1</f>
        <v>13</v>
      </c>
      <c r="AF37" s="2">
        <f t="shared" ref="AF37" si="116">AE37+1</f>
        <v>14</v>
      </c>
      <c r="AG37" s="2">
        <f t="shared" ref="AG37" si="117">AF37+1</f>
        <v>15</v>
      </c>
      <c r="AH37" s="2">
        <f t="shared" ref="AH37" si="118">AG37+1</f>
        <v>16</v>
      </c>
      <c r="AI37" s="2">
        <f t="shared" ref="AI37" si="119">AH37+1</f>
        <v>17</v>
      </c>
      <c r="AJ37"/>
      <c r="AK37"/>
      <c r="AL37" s="2">
        <f>AR20+1</f>
        <v>9</v>
      </c>
      <c r="AM37" s="2">
        <f t="shared" ref="AM37" si="120">AL37+1</f>
        <v>10</v>
      </c>
      <c r="AN37" s="2">
        <f t="shared" ref="AN37" si="121">AM37+1</f>
        <v>11</v>
      </c>
      <c r="AO37" s="2">
        <f t="shared" ref="AO37" si="122">AN37+1</f>
        <v>12</v>
      </c>
      <c r="AP37" s="2">
        <f t="shared" ref="AP37" si="123">AO37+1</f>
        <v>13</v>
      </c>
      <c r="AQ37" s="2">
        <f t="shared" ref="AQ37" si="124">AP37+1</f>
        <v>14</v>
      </c>
      <c r="AR37" s="2">
        <f t="shared" ref="AR37" si="125">AQ37+1</f>
        <v>15</v>
      </c>
      <c r="AS37"/>
      <c r="AT37"/>
      <c r="AU37" s="2">
        <f>BA20+1</f>
        <v>13</v>
      </c>
      <c r="AV37" s="2">
        <f t="shared" ref="AV37" si="126">AU37+1</f>
        <v>14</v>
      </c>
      <c r="AW37" s="2">
        <f t="shared" ref="AW37" si="127">AV37+1</f>
        <v>15</v>
      </c>
      <c r="AX37" s="2">
        <f t="shared" ref="AX37" si="128">AW37+1</f>
        <v>16</v>
      </c>
      <c r="AY37" s="2">
        <f t="shared" ref="AY37" si="129">AX37+1</f>
        <v>17</v>
      </c>
      <c r="AZ37" s="2">
        <f t="shared" ref="AZ37" si="130">AY37+1</f>
        <v>18</v>
      </c>
      <c r="BA37" s="2">
        <f t="shared" ref="BA37" si="131">AZ37+1</f>
        <v>19</v>
      </c>
      <c r="BB37"/>
      <c r="BC37"/>
      <c r="BD37" s="2">
        <f>BJ20+1</f>
        <v>11</v>
      </c>
      <c r="BE37" s="2">
        <f t="shared" ref="BE37" si="132">BD37+1</f>
        <v>12</v>
      </c>
      <c r="BF37" s="2">
        <f t="shared" ref="BF37" si="133">BE37+1</f>
        <v>13</v>
      </c>
      <c r="BG37" s="2">
        <f t="shared" ref="BG37" si="134">BF37+1</f>
        <v>14</v>
      </c>
      <c r="BH37" s="2">
        <f t="shared" ref="BH37" si="135">BG37+1</f>
        <v>15</v>
      </c>
      <c r="BI37" s="2">
        <f t="shared" ref="BI37" si="136">BH37+1</f>
        <v>16</v>
      </c>
      <c r="BJ37" s="2">
        <f t="shared" ref="BJ37" si="137">BI37+1</f>
        <v>17</v>
      </c>
      <c r="BK37"/>
      <c r="BL37"/>
      <c r="BM37" s="2">
        <f>BS20+1</f>
        <v>15</v>
      </c>
      <c r="BN37" s="2">
        <f t="shared" ref="BN37" si="138">BM37+1</f>
        <v>16</v>
      </c>
      <c r="BO37" s="2">
        <f t="shared" ref="BO37" si="139">BN37+1</f>
        <v>17</v>
      </c>
      <c r="BP37" s="2">
        <f t="shared" ref="BP37" si="140">BO37+1</f>
        <v>18</v>
      </c>
      <c r="BQ37" s="2">
        <f t="shared" ref="BQ37" si="141">BP37+1</f>
        <v>19</v>
      </c>
      <c r="BR37" s="2">
        <f t="shared" ref="BR37" si="142">BQ37+1</f>
        <v>20</v>
      </c>
      <c r="BS37" s="2">
        <f t="shared" ref="BS37" si="143">BR37+1</f>
        <v>21</v>
      </c>
      <c r="BT37"/>
      <c r="BU37"/>
      <c r="BV37" s="2">
        <f>CB20+1</f>
        <v>12</v>
      </c>
      <c r="BW37" s="2">
        <f t="shared" ref="BW37" si="144">BV37+1</f>
        <v>13</v>
      </c>
      <c r="BX37" s="2">
        <f t="shared" ref="BX37" si="145">BW37+1</f>
        <v>14</v>
      </c>
      <c r="BY37" s="2">
        <f t="shared" ref="BY37" si="146">BX37+1</f>
        <v>15</v>
      </c>
      <c r="BZ37" s="2">
        <f t="shared" ref="BZ37" si="147">BY37+1</f>
        <v>16</v>
      </c>
      <c r="CA37" s="2">
        <f t="shared" ref="CA37" si="148">BZ37+1</f>
        <v>17</v>
      </c>
      <c r="CB37" s="2">
        <f t="shared" ref="CB37" si="149">CA37+1</f>
        <v>18</v>
      </c>
      <c r="CC37"/>
      <c r="CD37"/>
      <c r="CE37" s="2">
        <f>CK20+1</f>
        <v>10</v>
      </c>
      <c r="CF37" s="2">
        <f t="shared" ref="CF37" si="150">CE37+1</f>
        <v>11</v>
      </c>
      <c r="CG37" s="2">
        <f t="shared" ref="CG37" si="151">CF37+1</f>
        <v>12</v>
      </c>
      <c r="CH37" s="2">
        <f t="shared" ref="CH37" si="152">CG37+1</f>
        <v>13</v>
      </c>
      <c r="CI37" s="2">
        <f t="shared" ref="CI37" si="153">CH37+1</f>
        <v>14</v>
      </c>
      <c r="CJ37" s="2">
        <f t="shared" ref="CJ37" si="154">CI37+1</f>
        <v>15</v>
      </c>
      <c r="CK37" s="2">
        <f t="shared" ref="CK37" si="155">CJ37+1</f>
        <v>16</v>
      </c>
      <c r="CL37"/>
      <c r="CM37"/>
      <c r="CN37" s="2">
        <f>CT20+1</f>
        <v>14</v>
      </c>
      <c r="CO37" s="2">
        <f t="shared" ref="CO37" si="156">CN37+1</f>
        <v>15</v>
      </c>
      <c r="CP37" s="2">
        <f t="shared" ref="CP37" si="157">CO37+1</f>
        <v>16</v>
      </c>
      <c r="CQ37" s="2">
        <f t="shared" ref="CQ37" si="158">CP37+1</f>
        <v>17</v>
      </c>
      <c r="CR37" s="2">
        <f t="shared" ref="CR37" si="159">CQ37+1</f>
        <v>18</v>
      </c>
      <c r="CS37" s="2">
        <f t="shared" ref="CS37" si="160">CR37+1</f>
        <v>19</v>
      </c>
      <c r="CT37" s="2">
        <f t="shared" ref="CT37" si="161">CS37+1</f>
        <v>20</v>
      </c>
      <c r="CU37"/>
      <c r="CV37"/>
      <c r="CW37" s="2">
        <f>DC20+1</f>
        <v>12</v>
      </c>
      <c r="CX37" s="2">
        <f t="shared" ref="CX37" si="162">CW37+1</f>
        <v>13</v>
      </c>
      <c r="CY37" s="2">
        <f t="shared" ref="CY37" si="163">CX37+1</f>
        <v>14</v>
      </c>
      <c r="CZ37" s="2">
        <f t="shared" ref="CZ37" si="164">CY37+1</f>
        <v>15</v>
      </c>
      <c r="DA37" s="2">
        <f t="shared" ref="DA37" si="165">CZ37+1</f>
        <v>16</v>
      </c>
      <c r="DB37" s="2">
        <f t="shared" ref="DB37" si="166">DA37+1</f>
        <v>17</v>
      </c>
      <c r="DC37" s="2">
        <f t="shared" ref="DC37" si="167">DB37+1</f>
        <v>18</v>
      </c>
    </row>
    <row r="38" spans="1:107" x14ac:dyDescent="0.35">
      <c r="A38" s="3">
        <v>8</v>
      </c>
      <c r="B38" s="4" t="s">
        <v>18568</v>
      </c>
      <c r="C38" s="4"/>
      <c r="D38" s="4" t="s">
        <v>18575</v>
      </c>
      <c r="E38" s="4"/>
      <c r="F38" s="4"/>
      <c r="G38" s="4"/>
      <c r="H38" s="4"/>
      <c r="I38"/>
      <c r="J38" s="3">
        <v>8</v>
      </c>
      <c r="K38" s="4" t="s">
        <v>697</v>
      </c>
      <c r="L38" s="4"/>
      <c r="M38" s="4"/>
      <c r="N38" s="4"/>
      <c r="O38" s="4" t="s">
        <v>25</v>
      </c>
      <c r="P38" s="4" t="s">
        <v>38</v>
      </c>
      <c r="Q38" s="4"/>
      <c r="R38"/>
      <c r="S38" s="3">
        <v>8</v>
      </c>
      <c r="T38" s="4"/>
      <c r="U38" s="4" t="s">
        <v>18841</v>
      </c>
      <c r="V38" s="4" t="s">
        <v>615</v>
      </c>
      <c r="W38" s="4"/>
      <c r="X38" s="4" t="s">
        <v>25</v>
      </c>
      <c r="Y38" s="4"/>
      <c r="Z38" s="108" t="s">
        <v>615</v>
      </c>
      <c r="AA38"/>
      <c r="AB38" s="3">
        <v>8</v>
      </c>
      <c r="AC38" s="4"/>
      <c r="AD38" s="4"/>
      <c r="AE38" s="4" t="s">
        <v>18825</v>
      </c>
      <c r="AF38" s="4"/>
      <c r="AG38" s="4"/>
      <c r="AH38" s="4" t="s">
        <v>18985</v>
      </c>
      <c r="AI38" s="4"/>
      <c r="AJ38"/>
      <c r="AK38" s="3">
        <v>8</v>
      </c>
      <c r="AL38" s="4"/>
      <c r="AM38" s="4"/>
      <c r="AN38" s="4" t="s">
        <v>615</v>
      </c>
      <c r="AO38" s="4"/>
      <c r="AP38" s="4" t="s">
        <v>25</v>
      </c>
      <c r="AQ38" s="4"/>
      <c r="AR38" s="4" t="s">
        <v>19114</v>
      </c>
      <c r="AS38"/>
      <c r="AT38" s="4">
        <v>8</v>
      </c>
      <c r="AU38" s="4"/>
      <c r="AV38" s="4"/>
      <c r="AW38" s="4" t="s">
        <v>615</v>
      </c>
      <c r="AX38" s="4"/>
      <c r="AY38" s="4" t="s">
        <v>25</v>
      </c>
      <c r="AZ38" s="4"/>
      <c r="BA38" s="4" t="s">
        <v>18581</v>
      </c>
      <c r="BB38"/>
      <c r="BC38" s="4">
        <v>8</v>
      </c>
      <c r="BD38" s="4" t="s">
        <v>19358</v>
      </c>
      <c r="BE38" s="4" t="s">
        <v>615</v>
      </c>
      <c r="BF38" s="4"/>
      <c r="BG38" s="4"/>
      <c r="BH38" s="4" t="s">
        <v>18624</v>
      </c>
      <c r="BI38" s="4"/>
      <c r="BJ38" s="4"/>
      <c r="BK38"/>
      <c r="BL38" s="4">
        <v>8</v>
      </c>
      <c r="BM38" s="4"/>
      <c r="BN38" s="4" t="s">
        <v>19508</v>
      </c>
      <c r="BO38" s="4"/>
      <c r="BP38" s="4"/>
      <c r="BQ38" s="4" t="s">
        <v>19520</v>
      </c>
      <c r="BR38" s="4" t="s">
        <v>615</v>
      </c>
      <c r="BS38" s="4"/>
      <c r="BT38"/>
      <c r="BU38" s="4">
        <v>8</v>
      </c>
      <c r="BV38" s="108" t="s">
        <v>14591</v>
      </c>
      <c r="BW38" s="4" t="s">
        <v>19243</v>
      </c>
      <c r="BX38" s="4"/>
      <c r="BY38" s="4"/>
      <c r="BZ38" s="4" t="s">
        <v>25</v>
      </c>
      <c r="CA38" s="4"/>
      <c r="CB38" s="4"/>
      <c r="CC38"/>
      <c r="CD38" s="4">
        <v>8</v>
      </c>
      <c r="CE38" s="4" t="s">
        <v>19763</v>
      </c>
      <c r="CF38" s="4"/>
      <c r="CG38" s="4" t="s">
        <v>19771</v>
      </c>
      <c r="CH38" s="4"/>
      <c r="CI38" s="4" t="s">
        <v>25</v>
      </c>
      <c r="CJ38" s="4"/>
      <c r="CK38" s="4"/>
      <c r="CL38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U38"/>
      <c r="CV38" s="4">
        <v>8</v>
      </c>
      <c r="CW38" s="4"/>
      <c r="CX38" s="4" t="s">
        <v>12025</v>
      </c>
      <c r="CY38" s="4" t="s">
        <v>19992</v>
      </c>
      <c r="CZ38" s="4"/>
      <c r="DA38" s="4" t="s">
        <v>19990</v>
      </c>
      <c r="DB38" s="4" t="s">
        <v>19858</v>
      </c>
      <c r="DC38" s="4"/>
    </row>
    <row r="39" spans="1:107" x14ac:dyDescent="0.35">
      <c r="A39" s="2"/>
      <c r="B39" s="5"/>
      <c r="C39" s="5"/>
      <c r="D39" s="5"/>
      <c r="E39" s="5"/>
      <c r="F39" s="5"/>
      <c r="G39" s="5"/>
      <c r="H39" s="5"/>
      <c r="I39"/>
      <c r="J39" s="2"/>
      <c r="K39" s="5" t="s">
        <v>756</v>
      </c>
      <c r="L39" s="5"/>
      <c r="M39" s="5"/>
      <c r="N39" s="5"/>
      <c r="O39" s="5"/>
      <c r="P39" s="5"/>
      <c r="Q39" s="5"/>
      <c r="R39"/>
      <c r="S39" s="2"/>
      <c r="T39" s="5"/>
      <c r="U39" s="5"/>
      <c r="V39" s="5"/>
      <c r="W39" s="5"/>
      <c r="X39" s="5"/>
      <c r="Y39" s="5"/>
      <c r="Z39" s="5"/>
      <c r="AA39"/>
      <c r="AB39" s="2"/>
      <c r="AC39" s="5"/>
      <c r="AD39" s="5"/>
      <c r="AE39" s="5"/>
      <c r="AF39" s="5"/>
      <c r="AG39" s="5" t="s">
        <v>9171</v>
      </c>
      <c r="AH39" s="5" t="s">
        <v>19000</v>
      </c>
      <c r="AI39" s="5"/>
      <c r="AJ39"/>
      <c r="AK39" s="2"/>
      <c r="AL39" s="5"/>
      <c r="AM39" s="5"/>
      <c r="AN39" s="5"/>
      <c r="AO39" s="5"/>
      <c r="AP39" s="5"/>
      <c r="AQ39" s="5"/>
      <c r="AR39" s="5"/>
      <c r="AS39"/>
      <c r="AT39" s="5"/>
      <c r="AU39" s="5"/>
      <c r="AV39" s="5"/>
      <c r="AW39" s="5"/>
      <c r="AX39" s="5"/>
      <c r="AY39" s="84"/>
      <c r="AZ39" s="5" t="s">
        <v>19264</v>
      </c>
      <c r="BA39" s="5" t="s">
        <v>19271</v>
      </c>
      <c r="BB39"/>
      <c r="BC39" s="5"/>
      <c r="BD39" s="5"/>
      <c r="BE39" s="5"/>
      <c r="BF39" s="5"/>
      <c r="BG39" s="5"/>
      <c r="BH39" s="5" t="s">
        <v>25</v>
      </c>
      <c r="BI39" s="5"/>
      <c r="BJ39" s="5"/>
      <c r="BK39"/>
      <c r="BL39" s="5"/>
      <c r="BM39" s="5"/>
      <c r="BN39" s="5"/>
      <c r="BO39" s="5"/>
      <c r="BP39" s="5"/>
      <c r="BQ39" s="5" t="s">
        <v>19523</v>
      </c>
      <c r="BR39" s="5" t="s">
        <v>19323</v>
      </c>
      <c r="BS39" s="5"/>
      <c r="BT39"/>
      <c r="BU39" s="5"/>
      <c r="BV39" s="5" t="s">
        <v>19636</v>
      </c>
      <c r="BW39" s="5" t="s">
        <v>3855</v>
      </c>
      <c r="BX39" s="5" t="s">
        <v>19643</v>
      </c>
      <c r="BY39" s="5"/>
      <c r="BZ39" s="5"/>
      <c r="CA39" s="5"/>
      <c r="CB39" s="5"/>
      <c r="CC39"/>
      <c r="CD39" s="5"/>
      <c r="CE39" s="5"/>
      <c r="CF39" s="5"/>
      <c r="CG39" s="5" t="s">
        <v>17546</v>
      </c>
      <c r="CH39" s="5"/>
      <c r="CI39" s="5"/>
      <c r="CJ39" s="110" t="s">
        <v>19783</v>
      </c>
      <c r="CK39" s="5"/>
      <c r="CL39"/>
      <c r="CM39" s="5"/>
      <c r="CN39" s="5" t="s">
        <v>19899</v>
      </c>
      <c r="CO39" s="5"/>
      <c r="CP39" s="5"/>
      <c r="CQ39" s="5"/>
      <c r="CR39" s="5" t="s">
        <v>7073</v>
      </c>
      <c r="CS39" s="5"/>
      <c r="CT39" s="5" t="s">
        <v>7073</v>
      </c>
      <c r="CU39"/>
      <c r="CV39" s="5"/>
      <c r="CW39" s="5"/>
      <c r="CX39" s="5"/>
      <c r="CY39" s="5" t="s">
        <v>19993</v>
      </c>
      <c r="CZ39" s="5"/>
      <c r="DA39" s="5" t="s">
        <v>19969</v>
      </c>
      <c r="DB39" s="5"/>
      <c r="DC39" s="5" t="s">
        <v>20007</v>
      </c>
    </row>
    <row r="40" spans="1:107" x14ac:dyDescent="0.35">
      <c r="A40" s="3">
        <v>10</v>
      </c>
      <c r="B40" s="4"/>
      <c r="C40" s="4" t="s">
        <v>8527</v>
      </c>
      <c r="D40" s="4" t="s">
        <v>15135</v>
      </c>
      <c r="E40" s="4"/>
      <c r="F40" s="4" t="s">
        <v>18590</v>
      </c>
      <c r="G40" s="4"/>
      <c r="H40" s="4"/>
      <c r="I40"/>
      <c r="J40" s="3">
        <v>10</v>
      </c>
      <c r="K40" s="4"/>
      <c r="L40" s="4"/>
      <c r="M40" s="4"/>
      <c r="N40" s="4" t="s">
        <v>18723</v>
      </c>
      <c r="O40" s="4" t="s">
        <v>13616</v>
      </c>
      <c r="P40" s="4" t="s">
        <v>741</v>
      </c>
      <c r="Q40" s="4"/>
      <c r="R40"/>
      <c r="S40" s="3">
        <v>10</v>
      </c>
      <c r="T40" s="4" t="s">
        <v>8019</v>
      </c>
      <c r="U40" s="4" t="s">
        <v>14103</v>
      </c>
      <c r="V40" s="4" t="s">
        <v>18848</v>
      </c>
      <c r="W40" s="4"/>
      <c r="X40" s="4" t="s">
        <v>18776</v>
      </c>
      <c r="Y40" s="4" t="s">
        <v>38</v>
      </c>
      <c r="Z40" s="4" t="s">
        <v>18871</v>
      </c>
      <c r="AA40"/>
      <c r="AB40" s="3">
        <v>10</v>
      </c>
      <c r="AC40" s="4"/>
      <c r="AD40" s="4" t="s">
        <v>18966</v>
      </c>
      <c r="AE40" s="4" t="s">
        <v>18971</v>
      </c>
      <c r="AF40" s="4" t="s">
        <v>18977</v>
      </c>
      <c r="AG40" s="4" t="s">
        <v>18981</v>
      </c>
      <c r="AH40" s="4" t="s">
        <v>18986</v>
      </c>
      <c r="AI40" s="4"/>
      <c r="AJ40"/>
      <c r="AK40" s="3">
        <v>10</v>
      </c>
      <c r="AL40" s="4" t="s">
        <v>19090</v>
      </c>
      <c r="AM40" s="4" t="s">
        <v>19095</v>
      </c>
      <c r="AN40" s="4" t="s">
        <v>19098</v>
      </c>
      <c r="AO40" s="4"/>
      <c r="AP40" s="4" t="s">
        <v>19105</v>
      </c>
      <c r="AQ40" s="4" t="s">
        <v>19104</v>
      </c>
      <c r="AR40" s="4" t="s">
        <v>12744</v>
      </c>
      <c r="AS40"/>
      <c r="AT40" s="4">
        <v>10</v>
      </c>
      <c r="AU40" s="4" t="s">
        <v>19236</v>
      </c>
      <c r="AV40" s="4"/>
      <c r="AW40" s="4" t="s">
        <v>19249</v>
      </c>
      <c r="AX40" s="4" t="s">
        <v>19255</v>
      </c>
      <c r="AY40" s="4" t="s">
        <v>19105</v>
      </c>
      <c r="AZ40" s="4" t="s">
        <v>799</v>
      </c>
      <c r="BA40" s="108" t="s">
        <v>19272</v>
      </c>
      <c r="BB40"/>
      <c r="BC40" s="4">
        <v>10</v>
      </c>
      <c r="BD40" s="4" t="s">
        <v>19354</v>
      </c>
      <c r="BE40" s="4" t="s">
        <v>19344</v>
      </c>
      <c r="BF40" s="4" t="s">
        <v>19364</v>
      </c>
      <c r="BG40" s="4"/>
      <c r="BH40" s="4" t="s">
        <v>19367</v>
      </c>
      <c r="BI40" s="4"/>
      <c r="BJ40" s="4"/>
      <c r="BK40"/>
      <c r="BL40" s="4">
        <v>10</v>
      </c>
      <c r="BM40" s="4"/>
      <c r="BN40" s="4" t="s">
        <v>19509</v>
      </c>
      <c r="BO40" s="4"/>
      <c r="BP40" s="4" t="s">
        <v>3640</v>
      </c>
      <c r="BQ40" s="4"/>
      <c r="BR40" s="4" t="s">
        <v>19525</v>
      </c>
      <c r="BS40" s="4"/>
      <c r="BT40"/>
      <c r="BU40" s="4">
        <v>10</v>
      </c>
      <c r="BV40" s="4" t="s">
        <v>19650</v>
      </c>
      <c r="BW40" s="4"/>
      <c r="BX40" s="4" t="s">
        <v>19644</v>
      </c>
      <c r="BY40" s="4" t="s">
        <v>19647</v>
      </c>
      <c r="BZ40" s="4" t="s">
        <v>19364</v>
      </c>
      <c r="CA40" s="4" t="s">
        <v>19669</v>
      </c>
      <c r="CB40" s="4"/>
      <c r="CC40"/>
      <c r="CD40" s="4">
        <v>10</v>
      </c>
      <c r="CE40" s="4"/>
      <c r="CF40" s="4"/>
      <c r="CG40" s="4" t="s">
        <v>19612</v>
      </c>
      <c r="CH40" s="4"/>
      <c r="CI40" s="4" t="s">
        <v>19778</v>
      </c>
      <c r="CJ40" s="4"/>
      <c r="CK40" s="4" t="s">
        <v>19787</v>
      </c>
      <c r="CL40"/>
      <c r="CM40" s="4">
        <v>10</v>
      </c>
      <c r="CN40" s="4"/>
      <c r="CO40" s="4" t="s">
        <v>19898</v>
      </c>
      <c r="CP40" s="4" t="s">
        <v>19905</v>
      </c>
      <c r="CQ40" s="4"/>
      <c r="CR40" s="4"/>
      <c r="CS40" s="4"/>
      <c r="CT40" s="4"/>
      <c r="CU40"/>
      <c r="CV40" s="4">
        <v>10</v>
      </c>
      <c r="CW40" s="4"/>
      <c r="CX40" s="4"/>
      <c r="CY40" s="4" t="s">
        <v>19249</v>
      </c>
      <c r="CZ40" s="4" t="s">
        <v>19987</v>
      </c>
      <c r="DA40" s="4" t="s">
        <v>25</v>
      </c>
      <c r="DB40" s="4"/>
      <c r="DC40" s="4" t="s">
        <v>20008</v>
      </c>
    </row>
    <row r="41" spans="1:107" x14ac:dyDescent="0.35">
      <c r="A41" s="6"/>
      <c r="B41" s="7"/>
      <c r="C41" s="7"/>
      <c r="D41" s="7"/>
      <c r="E41" s="7"/>
      <c r="F41" s="7" t="s">
        <v>18591</v>
      </c>
      <c r="G41" s="7" t="s">
        <v>18594</v>
      </c>
      <c r="H41" s="5" t="s">
        <v>18595</v>
      </c>
      <c r="I41"/>
      <c r="J41" s="6"/>
      <c r="K41" s="7"/>
      <c r="L41" s="7"/>
      <c r="M41" s="7" t="s">
        <v>18722</v>
      </c>
      <c r="N41" s="7" t="s">
        <v>18724</v>
      </c>
      <c r="O41" s="7" t="s">
        <v>18729</v>
      </c>
      <c r="P41" s="7" t="s">
        <v>18732</v>
      </c>
      <c r="Q41" s="7" t="s">
        <v>18738</v>
      </c>
      <c r="R41"/>
      <c r="S41" s="6"/>
      <c r="T41" s="7" t="s">
        <v>18839</v>
      </c>
      <c r="U41" s="7"/>
      <c r="V41" s="7" t="s">
        <v>18853</v>
      </c>
      <c r="W41" s="7"/>
      <c r="X41" s="7"/>
      <c r="Y41" s="7"/>
      <c r="Z41" s="7"/>
      <c r="AA41"/>
      <c r="AB41" s="6"/>
      <c r="AC41" s="7" t="s">
        <v>18774</v>
      </c>
      <c r="AD41" s="7" t="s">
        <v>18961</v>
      </c>
      <c r="AE41" s="7" t="s">
        <v>18972</v>
      </c>
      <c r="AF41" s="7"/>
      <c r="AG41" s="7"/>
      <c r="AH41" s="7" t="s">
        <v>18993</v>
      </c>
      <c r="AI41" s="7" t="s">
        <v>38</v>
      </c>
      <c r="AJ41"/>
      <c r="AK41" s="6"/>
      <c r="AL41" s="7"/>
      <c r="AM41" s="7" t="s">
        <v>19096</v>
      </c>
      <c r="AN41" s="7" t="s">
        <v>19099</v>
      </c>
      <c r="AO41" s="7"/>
      <c r="AP41" s="7"/>
      <c r="AQ41" s="7" t="s">
        <v>19107</v>
      </c>
      <c r="AR41" s="7" t="s">
        <v>19115</v>
      </c>
      <c r="AS41"/>
      <c r="AT41" s="7"/>
      <c r="AU41" s="7" t="s">
        <v>18774</v>
      </c>
      <c r="AV41" s="7"/>
      <c r="AW41" s="7" t="s">
        <v>19252</v>
      </c>
      <c r="AX41" s="7"/>
      <c r="AY41" s="7" t="s">
        <v>19261</v>
      </c>
      <c r="AZ41" s="7"/>
      <c r="BA41" s="7"/>
      <c r="BB41"/>
      <c r="BC41" s="7"/>
      <c r="BD41" s="5"/>
      <c r="BE41" s="7" t="s">
        <v>14103</v>
      </c>
      <c r="BF41" s="7"/>
      <c r="BG41" s="7"/>
      <c r="BH41" s="7" t="s">
        <v>18882</v>
      </c>
      <c r="BI41" s="7"/>
      <c r="BJ41" s="7"/>
      <c r="BK41"/>
      <c r="BL41" s="7"/>
      <c r="BM41" s="7" t="s">
        <v>12374</v>
      </c>
      <c r="BN41" s="7" t="s">
        <v>19510</v>
      </c>
      <c r="BO41" s="7"/>
      <c r="BP41" s="7"/>
      <c r="BQ41" s="7"/>
      <c r="BR41" s="7"/>
      <c r="BS41" s="7"/>
      <c r="BT41"/>
      <c r="BU41" s="7"/>
      <c r="BV41" s="7" t="s">
        <v>19638</v>
      </c>
      <c r="BW41" s="7"/>
      <c r="BX41" s="7" t="s">
        <v>18932</v>
      </c>
      <c r="BY41" s="7" t="s">
        <v>19652</v>
      </c>
      <c r="BZ41" s="7" t="s">
        <v>19667</v>
      </c>
      <c r="CA41" s="7" t="s">
        <v>8058</v>
      </c>
      <c r="CB41" s="7" t="s">
        <v>19671</v>
      </c>
      <c r="CC41"/>
      <c r="CD41" s="7"/>
      <c r="CE41" s="7" t="s">
        <v>19706</v>
      </c>
      <c r="CF41" s="7" t="s">
        <v>19768</v>
      </c>
      <c r="CG41" s="7" t="s">
        <v>19098</v>
      </c>
      <c r="CH41" s="7"/>
      <c r="CI41" s="5" t="s">
        <v>19770</v>
      </c>
      <c r="CJ41" s="7" t="s">
        <v>19779</v>
      </c>
      <c r="CK41" s="7"/>
      <c r="CL41"/>
      <c r="CM41" s="5"/>
      <c r="CN41" s="7" t="s">
        <v>19901</v>
      </c>
      <c r="CO41" s="7"/>
      <c r="CP41" s="7" t="s">
        <v>19906</v>
      </c>
      <c r="CQ41" s="7" t="s">
        <v>19897</v>
      </c>
      <c r="CR41" s="103" t="s">
        <v>19767</v>
      </c>
      <c r="CS41" s="7" t="s">
        <v>11716</v>
      </c>
      <c r="CT41" s="7"/>
      <c r="CU41"/>
      <c r="CV41" s="7"/>
      <c r="CW41" s="7"/>
      <c r="CX41" s="7" t="s">
        <v>19959</v>
      </c>
      <c r="CY41" s="7"/>
      <c r="CZ41" s="7"/>
      <c r="DA41" s="7"/>
      <c r="DB41" s="7"/>
      <c r="DC41" s="7" t="s">
        <v>38</v>
      </c>
    </row>
    <row r="42" spans="1:107" x14ac:dyDescent="0.35">
      <c r="A42" s="2">
        <v>12</v>
      </c>
      <c r="B42" s="5" t="s">
        <v>18569</v>
      </c>
      <c r="C42" s="5" t="s">
        <v>18584</v>
      </c>
      <c r="D42" s="5" t="s">
        <v>18574</v>
      </c>
      <c r="E42" s="5" t="s">
        <v>18660</v>
      </c>
      <c r="F42" s="5"/>
      <c r="G42" s="4"/>
      <c r="H42" s="4" t="s">
        <v>11689</v>
      </c>
      <c r="I42"/>
      <c r="J42" s="2">
        <v>12</v>
      </c>
      <c r="K42" s="5" t="s">
        <v>14375</v>
      </c>
      <c r="L42" s="5"/>
      <c r="M42" s="5"/>
      <c r="N42" s="5" t="s">
        <v>14644</v>
      </c>
      <c r="O42" s="5"/>
      <c r="P42" s="5" t="s">
        <v>18733</v>
      </c>
      <c r="Q42" s="5" t="s">
        <v>18739</v>
      </c>
      <c r="R42"/>
      <c r="S42" s="2">
        <v>12</v>
      </c>
      <c r="T42" s="5" t="s">
        <v>12248</v>
      </c>
      <c r="U42" s="5" t="s">
        <v>14166</v>
      </c>
      <c r="V42" s="5" t="s">
        <v>18849</v>
      </c>
      <c r="W42" s="5"/>
      <c r="X42" s="5"/>
      <c r="Y42" s="5"/>
      <c r="Z42" s="5" t="s">
        <v>18867</v>
      </c>
      <c r="AA42"/>
      <c r="AB42" s="2">
        <v>12</v>
      </c>
      <c r="AC42" s="5"/>
      <c r="AD42" s="5"/>
      <c r="AE42" s="5"/>
      <c r="AF42" s="5"/>
      <c r="AG42" s="5"/>
      <c r="AH42" s="5"/>
      <c r="AI42" s="5"/>
      <c r="AJ42"/>
      <c r="AK42" s="2">
        <v>12</v>
      </c>
      <c r="AL42" s="5"/>
      <c r="AM42" s="5"/>
      <c r="AN42" s="5" t="s">
        <v>13207</v>
      </c>
      <c r="AO42" s="5"/>
      <c r="AP42" s="5"/>
      <c r="AQ42" s="5" t="s">
        <v>14166</v>
      </c>
      <c r="AR42" s="5" t="s">
        <v>19116</v>
      </c>
      <c r="AS42"/>
      <c r="AT42" s="5">
        <v>12</v>
      </c>
      <c r="AU42" s="5"/>
      <c r="AV42" s="5" t="s">
        <v>14644</v>
      </c>
      <c r="AW42" s="5" t="s">
        <v>19250</v>
      </c>
      <c r="AX42" s="5"/>
      <c r="AY42" s="5"/>
      <c r="AZ42" s="5" t="s">
        <v>19265</v>
      </c>
      <c r="BA42" s="5" t="s">
        <v>19273</v>
      </c>
      <c r="BB42"/>
      <c r="BC42" s="5">
        <v>12</v>
      </c>
      <c r="BD42" s="4" t="s">
        <v>19355</v>
      </c>
      <c r="BE42" s="5" t="s">
        <v>14942</v>
      </c>
      <c r="BF42" s="5"/>
      <c r="BG42" s="5"/>
      <c r="BH42" s="5" t="s">
        <v>38</v>
      </c>
      <c r="BI42" s="5"/>
      <c r="BJ42" s="5"/>
      <c r="BK42"/>
      <c r="BL42" s="5">
        <v>12</v>
      </c>
      <c r="BM42" s="5" t="s">
        <v>19506</v>
      </c>
      <c r="BN42" s="5" t="s">
        <v>19511</v>
      </c>
      <c r="BO42" s="5"/>
      <c r="BP42" s="5"/>
      <c r="BQ42" s="5" t="s">
        <v>19524</v>
      </c>
      <c r="BR42" s="5" t="s">
        <v>19526</v>
      </c>
      <c r="BS42" s="5" t="s">
        <v>19528</v>
      </c>
      <c r="BT42"/>
      <c r="BU42" s="5">
        <v>12</v>
      </c>
      <c r="BV42" s="5"/>
      <c r="BW42" s="5"/>
      <c r="BX42" s="5"/>
      <c r="BY42" s="5" t="s">
        <v>19623</v>
      </c>
      <c r="BZ42" s="5"/>
      <c r="CA42" s="5" t="s">
        <v>19651</v>
      </c>
      <c r="CB42" s="5" t="s">
        <v>19672</v>
      </c>
      <c r="CC42"/>
      <c r="CD42" s="5">
        <v>12</v>
      </c>
      <c r="CE42" s="5" t="s">
        <v>19765</v>
      </c>
      <c r="CF42" s="5"/>
      <c r="CG42" s="5" t="s">
        <v>14942</v>
      </c>
      <c r="CH42" s="4"/>
      <c r="CI42" s="4"/>
      <c r="CJ42" s="5"/>
      <c r="CK42" s="5"/>
      <c r="CL42"/>
      <c r="CM42" s="4">
        <v>12</v>
      </c>
      <c r="CN42" s="5"/>
      <c r="CO42" s="5"/>
      <c r="CP42" s="5"/>
      <c r="CQ42" s="5"/>
      <c r="CR42" s="5" t="s">
        <v>11741</v>
      </c>
      <c r="CS42" s="5" t="s">
        <v>19916</v>
      </c>
      <c r="CT42" s="5"/>
      <c r="CU42"/>
      <c r="CV42" s="5">
        <v>12</v>
      </c>
      <c r="CW42" s="5"/>
      <c r="CX42" s="5"/>
      <c r="CY42" s="5" t="s">
        <v>19998</v>
      </c>
      <c r="CZ42" s="5"/>
      <c r="DA42" s="5" t="s">
        <v>16571</v>
      </c>
      <c r="DB42" s="5" t="s">
        <v>19991</v>
      </c>
      <c r="DC42" s="5"/>
    </row>
    <row r="43" spans="1:107" x14ac:dyDescent="0.35">
      <c r="A43" s="2"/>
      <c r="B43" s="5"/>
      <c r="C43" s="5"/>
      <c r="D43" s="5"/>
      <c r="E43" s="5"/>
      <c r="F43" s="5"/>
      <c r="G43" s="5"/>
      <c r="H43" s="5"/>
      <c r="I43"/>
      <c r="J43" s="2"/>
      <c r="K43" s="5"/>
      <c r="L43" s="5" t="s">
        <v>12190</v>
      </c>
      <c r="M43" s="5" t="s">
        <v>18719</v>
      </c>
      <c r="N43" s="5" t="s">
        <v>18726</v>
      </c>
      <c r="O43" s="5"/>
      <c r="P43" s="5" t="s">
        <v>18769</v>
      </c>
      <c r="Q43" s="5"/>
      <c r="R43"/>
      <c r="S43" s="2"/>
      <c r="T43" s="5" t="s">
        <v>18840</v>
      </c>
      <c r="U43" s="5"/>
      <c r="V43" s="5" t="s">
        <v>18850</v>
      </c>
      <c r="W43" s="5"/>
      <c r="X43" s="5"/>
      <c r="Y43" s="5" t="s">
        <v>18862</v>
      </c>
      <c r="Z43" s="5"/>
      <c r="AA43"/>
      <c r="AB43" s="2"/>
      <c r="AC43" s="5"/>
      <c r="AD43" s="5" t="s">
        <v>18967</v>
      </c>
      <c r="AE43" s="5"/>
      <c r="AF43" s="5"/>
      <c r="AG43" s="5" t="s">
        <v>18982</v>
      </c>
      <c r="AH43" s="5"/>
      <c r="AI43" s="5" t="s">
        <v>18994</v>
      </c>
      <c r="AJ43"/>
      <c r="AK43" s="2"/>
      <c r="AL43" s="5" t="s">
        <v>19091</v>
      </c>
      <c r="AM43" s="5"/>
      <c r="AN43" s="5"/>
      <c r="AO43" s="5"/>
      <c r="AP43" s="5"/>
      <c r="AQ43" s="5"/>
      <c r="AR43" s="5" t="s">
        <v>19117</v>
      </c>
      <c r="AS43"/>
      <c r="AT43" s="5"/>
      <c r="AU43" s="5"/>
      <c r="AV43" s="5"/>
      <c r="AW43" s="5"/>
      <c r="AX43" s="5"/>
      <c r="AY43" s="5"/>
      <c r="AZ43" s="5"/>
      <c r="BA43" s="5"/>
      <c r="BB43"/>
      <c r="BC43" s="5"/>
      <c r="BD43" s="5"/>
      <c r="BE43" s="5"/>
      <c r="BF43" s="5" t="s">
        <v>19365</v>
      </c>
      <c r="BG43" s="5"/>
      <c r="BH43" s="5" t="s">
        <v>11393</v>
      </c>
      <c r="BI43" s="5"/>
      <c r="BJ43" s="5"/>
      <c r="BK43"/>
      <c r="BL43" s="5"/>
      <c r="BM43" s="5"/>
      <c r="BN43" s="5"/>
      <c r="BO43" s="5"/>
      <c r="BP43" s="5" t="s">
        <v>18919</v>
      </c>
      <c r="BQ43" s="5"/>
      <c r="BR43" s="5"/>
      <c r="BS43" s="5"/>
      <c r="BT43"/>
      <c r="BU43" s="5"/>
      <c r="BV43" s="5" t="s">
        <v>18919</v>
      </c>
      <c r="BW43" s="5"/>
      <c r="BX43" s="5" t="s">
        <v>19645</v>
      </c>
      <c r="BY43" s="5"/>
      <c r="BZ43" s="5" t="s">
        <v>19657</v>
      </c>
      <c r="CA43" s="5"/>
      <c r="CB43" s="5"/>
      <c r="CC43"/>
      <c r="CD43" s="5"/>
      <c r="CE43" s="5" t="s">
        <v>19764</v>
      </c>
      <c r="CF43" s="5"/>
      <c r="CG43" s="5"/>
      <c r="CH43" s="7"/>
      <c r="CI43" s="5"/>
      <c r="CJ43" s="5"/>
      <c r="CK43" s="5"/>
      <c r="CL43"/>
      <c r="CM43" s="5"/>
      <c r="CN43" s="5"/>
      <c r="CO43" s="11"/>
      <c r="CP43" s="5"/>
      <c r="CQ43" s="5"/>
      <c r="CR43" s="5"/>
      <c r="CS43" s="5"/>
      <c r="CT43" s="5"/>
      <c r="CU43"/>
      <c r="CV43" s="5"/>
      <c r="CW43" s="5"/>
      <c r="CX43" s="11"/>
      <c r="CY43" s="5"/>
      <c r="CZ43" s="5"/>
      <c r="DA43" s="5" t="s">
        <v>38</v>
      </c>
      <c r="DB43" s="5"/>
      <c r="DC43" s="5"/>
    </row>
    <row r="44" spans="1:107" x14ac:dyDescent="0.35">
      <c r="A44" s="3">
        <v>14</v>
      </c>
      <c r="B44" s="4" t="s">
        <v>18570</v>
      </c>
      <c r="C44" s="4" t="s">
        <v>18573</v>
      </c>
      <c r="D44" s="4" t="s">
        <v>18576</v>
      </c>
      <c r="E44" s="4" t="s">
        <v>18585</v>
      </c>
      <c r="F44" s="4" t="s">
        <v>18586</v>
      </c>
      <c r="G44" s="4"/>
      <c r="H44" s="4" t="s">
        <v>18596</v>
      </c>
      <c r="I44"/>
      <c r="J44" s="3">
        <v>14</v>
      </c>
      <c r="K44" s="4"/>
      <c r="L44" s="4" t="s">
        <v>18714</v>
      </c>
      <c r="M44" s="4"/>
      <c r="N44" s="4" t="s">
        <v>16968</v>
      </c>
      <c r="O44" s="4" t="s">
        <v>18730</v>
      </c>
      <c r="P44" s="4" t="s">
        <v>18734</v>
      </c>
      <c r="Q44" s="4" t="s">
        <v>18740</v>
      </c>
      <c r="R44"/>
      <c r="S44" s="3">
        <v>14</v>
      </c>
      <c r="T44" s="4"/>
      <c r="U44" s="4" t="s">
        <v>18843</v>
      </c>
      <c r="V44" s="4"/>
      <c r="W44" s="4" t="s">
        <v>18856</v>
      </c>
      <c r="X44" s="4" t="s">
        <v>18855</v>
      </c>
      <c r="Y44" s="4" t="s">
        <v>18863</v>
      </c>
      <c r="Z44" s="4" t="s">
        <v>18870</v>
      </c>
      <c r="AA44"/>
      <c r="AB44" s="3">
        <v>14</v>
      </c>
      <c r="AC44" s="4" t="s">
        <v>18962</v>
      </c>
      <c r="AD44" s="4" t="s">
        <v>18968</v>
      </c>
      <c r="AE44" s="4"/>
      <c r="AF44" s="4" t="s">
        <v>18976</v>
      </c>
      <c r="AG44" s="4"/>
      <c r="AH44" s="4" t="s">
        <v>18992</v>
      </c>
      <c r="AI44" s="4"/>
      <c r="AJ44"/>
      <c r="AK44" s="3">
        <v>14</v>
      </c>
      <c r="AL44" s="4" t="s">
        <v>14660</v>
      </c>
      <c r="AM44" s="4" t="s">
        <v>19058</v>
      </c>
      <c r="AN44" s="4"/>
      <c r="AO44" s="4" t="s">
        <v>19102</v>
      </c>
      <c r="AP44" s="4" t="s">
        <v>38</v>
      </c>
      <c r="AQ44" s="4" t="s">
        <v>19108</v>
      </c>
      <c r="AR44" s="4"/>
      <c r="AS44"/>
      <c r="AT44" s="4">
        <v>14</v>
      </c>
      <c r="AU44" s="4" t="s">
        <v>19122</v>
      </c>
      <c r="AV44" s="4" t="s">
        <v>38</v>
      </c>
      <c r="AW44" s="4" t="s">
        <v>19253</v>
      </c>
      <c r="AX44" s="4" t="s">
        <v>19256</v>
      </c>
      <c r="AY44" s="4" t="s">
        <v>13236</v>
      </c>
      <c r="AZ44" s="4" t="s">
        <v>19267</v>
      </c>
      <c r="BA44" s="4" t="s">
        <v>19274</v>
      </c>
      <c r="BB44"/>
      <c r="BC44" s="4">
        <v>14</v>
      </c>
      <c r="BD44" s="4" t="s">
        <v>19356</v>
      </c>
      <c r="BE44" s="4" t="s">
        <v>19361</v>
      </c>
      <c r="BF44" s="4" t="s">
        <v>19105</v>
      </c>
      <c r="BG44" s="4"/>
      <c r="BH44" s="4"/>
      <c r="BI44" s="4"/>
      <c r="BJ44" s="4"/>
      <c r="BK44"/>
      <c r="BL44" s="4">
        <v>14</v>
      </c>
      <c r="BM44" s="4"/>
      <c r="BN44" s="4"/>
      <c r="BO44" s="4" t="s">
        <v>19512</v>
      </c>
      <c r="BP44" s="4"/>
      <c r="BQ44" s="4"/>
      <c r="BR44" s="4"/>
      <c r="BS44" s="4" t="s">
        <v>19529</v>
      </c>
      <c r="BT44"/>
      <c r="BU44" s="4">
        <v>14</v>
      </c>
      <c r="BV44" s="4" t="s">
        <v>18314</v>
      </c>
      <c r="BW44" s="4" t="s">
        <v>19649</v>
      </c>
      <c r="BX44" s="4" t="s">
        <v>19622</v>
      </c>
      <c r="BY44" s="4" t="s">
        <v>19653</v>
      </c>
      <c r="BZ44" s="4" t="s">
        <v>38</v>
      </c>
      <c r="CA44" s="4"/>
      <c r="CB44" s="4" t="s">
        <v>5620</v>
      </c>
      <c r="CC44"/>
      <c r="CD44" s="4">
        <v>14</v>
      </c>
      <c r="CE44" s="4" t="s">
        <v>19766</v>
      </c>
      <c r="CF44" s="4" t="s">
        <v>19723</v>
      </c>
      <c r="CG44" s="4"/>
      <c r="CH44" s="4" t="s">
        <v>19776</v>
      </c>
      <c r="CI44" s="4" t="s">
        <v>19121</v>
      </c>
      <c r="CJ44" s="4" t="s">
        <v>19784</v>
      </c>
      <c r="CK44" s="4"/>
      <c r="CL44"/>
      <c r="CM44" s="4">
        <v>14</v>
      </c>
      <c r="CN44" s="4"/>
      <c r="CO44" s="4" t="s">
        <v>19904</v>
      </c>
      <c r="CP44" s="4" t="s">
        <v>19907</v>
      </c>
      <c r="CQ44" s="4"/>
      <c r="CR44" s="4" t="s">
        <v>19915</v>
      </c>
      <c r="CS44" s="4" t="s">
        <v>38</v>
      </c>
      <c r="CT44" s="4"/>
      <c r="CU44"/>
      <c r="CV44" s="4">
        <v>14</v>
      </c>
      <c r="CW44" s="4" t="s">
        <v>38</v>
      </c>
      <c r="CX44" s="4" t="s">
        <v>19856</v>
      </c>
      <c r="CY44" s="4" t="s">
        <v>7032</v>
      </c>
      <c r="CZ44" s="4"/>
      <c r="DA44" s="4" t="s">
        <v>19121</v>
      </c>
      <c r="DB44" s="4" t="s">
        <v>20002</v>
      </c>
      <c r="DC44" s="4" t="s">
        <v>20010</v>
      </c>
    </row>
    <row r="45" spans="1:107" x14ac:dyDescent="0.35">
      <c r="A45" s="6"/>
      <c r="B45" s="7" t="s">
        <v>11638</v>
      </c>
      <c r="C45" s="7"/>
      <c r="D45" s="7" t="s">
        <v>18577</v>
      </c>
      <c r="E45" s="7" t="s">
        <v>18588</v>
      </c>
      <c r="F45" s="7"/>
      <c r="G45" s="7" t="s">
        <v>38</v>
      </c>
      <c r="H45" s="7" t="s">
        <v>18597</v>
      </c>
      <c r="I45"/>
      <c r="J45" s="6"/>
      <c r="K45" s="7"/>
      <c r="L45" s="7" t="s">
        <v>18715</v>
      </c>
      <c r="M45" s="7" t="s">
        <v>15911</v>
      </c>
      <c r="N45" s="7"/>
      <c r="O45" s="7" t="s">
        <v>18731</v>
      </c>
      <c r="P45" s="7" t="s">
        <v>18735</v>
      </c>
      <c r="Q45" s="7" t="s">
        <v>18741</v>
      </c>
      <c r="R45"/>
      <c r="S45" s="6"/>
      <c r="T45" s="7" t="s">
        <v>18773</v>
      </c>
      <c r="U45" s="7" t="s">
        <v>18844</v>
      </c>
      <c r="V45" s="7" t="s">
        <v>18851</v>
      </c>
      <c r="W45" s="7" t="s">
        <v>18857</v>
      </c>
      <c r="X45" s="7"/>
      <c r="Y45" s="7"/>
      <c r="Z45" s="7" t="s">
        <v>18868</v>
      </c>
      <c r="AA45"/>
      <c r="AB45" s="6"/>
      <c r="AC45" s="7" t="s">
        <v>18959</v>
      </c>
      <c r="AD45" s="7" t="s">
        <v>11652</v>
      </c>
      <c r="AE45" s="7"/>
      <c r="AF45" s="7" t="s">
        <v>18979</v>
      </c>
      <c r="AG45" s="7"/>
      <c r="AH45" s="7" t="s">
        <v>18987</v>
      </c>
      <c r="AI45" s="7"/>
      <c r="AJ45"/>
      <c r="AK45" s="6"/>
      <c r="AL45" s="7" t="s">
        <v>19064</v>
      </c>
      <c r="AM45" s="7"/>
      <c r="AN45" s="7" t="s">
        <v>19100</v>
      </c>
      <c r="AO45" s="7" t="s">
        <v>38</v>
      </c>
      <c r="AP45" s="7"/>
      <c r="AQ45" s="7" t="s">
        <v>19110</v>
      </c>
      <c r="AR45" s="7"/>
      <c r="AS45"/>
      <c r="AT45" s="7"/>
      <c r="AU45" s="7" t="s">
        <v>19239</v>
      </c>
      <c r="AV45" s="7"/>
      <c r="AW45" s="7"/>
      <c r="AX45" s="7" t="s">
        <v>19257</v>
      </c>
      <c r="AY45" s="7" t="s">
        <v>19262</v>
      </c>
      <c r="AZ45" s="7"/>
      <c r="BA45" s="7"/>
      <c r="BB45"/>
      <c r="BC45" s="7"/>
      <c r="BD45" s="7"/>
      <c r="BE45" s="7" t="s">
        <v>19362</v>
      </c>
      <c r="BF45" s="7"/>
      <c r="BG45" s="7"/>
      <c r="BH45" s="7" t="s">
        <v>19368</v>
      </c>
      <c r="BI45" s="7"/>
      <c r="BJ45" s="7"/>
      <c r="BK45"/>
      <c r="BL45" s="7"/>
      <c r="BM45" s="7"/>
      <c r="BN45" s="7"/>
      <c r="BO45" s="7" t="s">
        <v>19514</v>
      </c>
      <c r="BP45" s="7" t="s">
        <v>14868</v>
      </c>
      <c r="BQ45" s="7" t="s">
        <v>7032</v>
      </c>
      <c r="BR45" s="7" t="s">
        <v>19527</v>
      </c>
      <c r="BS45" s="7"/>
      <c r="BT45"/>
      <c r="BU45" s="7"/>
      <c r="BV45" s="7" t="s">
        <v>16538</v>
      </c>
      <c r="BW45" s="7" t="s">
        <v>19624</v>
      </c>
      <c r="BX45" s="7"/>
      <c r="BY45" s="7"/>
      <c r="BZ45" s="7" t="s">
        <v>537</v>
      </c>
      <c r="CA45" s="7" t="s">
        <v>19666</v>
      </c>
      <c r="CB45" s="7"/>
      <c r="CC45"/>
      <c r="CD45" s="7"/>
      <c r="CE45" s="7"/>
      <c r="CF45" s="7" t="s">
        <v>11741</v>
      </c>
      <c r="CG45" s="7" t="s">
        <v>19769</v>
      </c>
      <c r="CH45" s="7"/>
      <c r="CI45" s="7" t="s">
        <v>19780</v>
      </c>
      <c r="CJ45" s="7"/>
      <c r="CK45" s="7"/>
      <c r="CL45"/>
      <c r="CM45" s="7"/>
      <c r="CN45" s="7" t="s">
        <v>19903</v>
      </c>
      <c r="CO45" s="7" t="s">
        <v>18882</v>
      </c>
      <c r="CP45" s="7"/>
      <c r="CQ45" s="7"/>
      <c r="CR45" s="7" t="s">
        <v>19913</v>
      </c>
      <c r="CS45" s="7"/>
      <c r="CT45" s="7" t="s">
        <v>1221</v>
      </c>
      <c r="CU45"/>
      <c r="CV45" s="7"/>
      <c r="CW45" s="7" t="s">
        <v>537</v>
      </c>
      <c r="CX45" s="7" t="s">
        <v>19988</v>
      </c>
      <c r="CY45" s="7" t="s">
        <v>16939</v>
      </c>
      <c r="CZ45" s="7" t="s">
        <v>20000</v>
      </c>
      <c r="DA45" s="7"/>
      <c r="DB45" s="7"/>
      <c r="DC45" s="7" t="s">
        <v>20011</v>
      </c>
    </row>
    <row r="46" spans="1:107" x14ac:dyDescent="0.35">
      <c r="A46" s="2">
        <v>16</v>
      </c>
      <c r="B46" s="5"/>
      <c r="C46" s="5" t="s">
        <v>16181</v>
      </c>
      <c r="D46" s="5"/>
      <c r="E46" s="5" t="s">
        <v>18587</v>
      </c>
      <c r="F46" s="5" t="s">
        <v>18592</v>
      </c>
      <c r="G46" s="5"/>
      <c r="H46" s="5"/>
      <c r="I46"/>
      <c r="J46" s="2">
        <v>16</v>
      </c>
      <c r="K46" s="5"/>
      <c r="L46" s="5" t="s">
        <v>18717</v>
      </c>
      <c r="M46" s="5" t="s">
        <v>18718</v>
      </c>
      <c r="N46" s="5" t="s">
        <v>38</v>
      </c>
      <c r="O46" s="5" t="s">
        <v>195</v>
      </c>
      <c r="P46" s="5" t="s">
        <v>20066</v>
      </c>
      <c r="Q46" s="5" t="s">
        <v>208</v>
      </c>
      <c r="R46"/>
      <c r="S46" s="2">
        <v>16</v>
      </c>
      <c r="T46" s="5"/>
      <c r="U46" s="5" t="s">
        <v>18845</v>
      </c>
      <c r="V46" s="5"/>
      <c r="W46" s="5" t="s">
        <v>18858</v>
      </c>
      <c r="X46" s="5" t="s">
        <v>18859</v>
      </c>
      <c r="Y46" s="5" t="s">
        <v>18864</v>
      </c>
      <c r="Z46" s="5" t="s">
        <v>18874</v>
      </c>
      <c r="AA46"/>
      <c r="AB46" s="2">
        <v>16</v>
      </c>
      <c r="AC46" s="5" t="s">
        <v>38</v>
      </c>
      <c r="AD46" s="5" t="s">
        <v>18940</v>
      </c>
      <c r="AE46" s="5" t="s">
        <v>18941</v>
      </c>
      <c r="AF46" s="5" t="s">
        <v>18975</v>
      </c>
      <c r="AG46" s="5" t="s">
        <v>18995</v>
      </c>
      <c r="AH46" s="5" t="s">
        <v>18988</v>
      </c>
      <c r="AI46" s="5"/>
      <c r="AJ46"/>
      <c r="AK46" s="2">
        <v>16</v>
      </c>
      <c r="AL46" s="5" t="s">
        <v>38</v>
      </c>
      <c r="AM46" s="5" t="s">
        <v>18608</v>
      </c>
      <c r="AN46" s="5" t="s">
        <v>19101</v>
      </c>
      <c r="AO46" s="5"/>
      <c r="AP46" s="5"/>
      <c r="AQ46" s="5" t="s">
        <v>19113</v>
      </c>
      <c r="AR46" s="5" t="s">
        <v>19118</v>
      </c>
      <c r="AS46"/>
      <c r="AT46" s="5">
        <v>16</v>
      </c>
      <c r="AU46" s="5"/>
      <c r="AV46" s="5" t="s">
        <v>19245</v>
      </c>
      <c r="AW46" s="5" t="s">
        <v>19251</v>
      </c>
      <c r="AX46" s="5"/>
      <c r="AY46" s="5"/>
      <c r="AZ46" s="5" t="s">
        <v>19268</v>
      </c>
      <c r="BA46" s="5" t="s">
        <v>19275</v>
      </c>
      <c r="BB46"/>
      <c r="BC46" s="5">
        <v>16</v>
      </c>
      <c r="BD46" s="5" t="s">
        <v>19242</v>
      </c>
      <c r="BE46" s="5"/>
      <c r="BF46" s="5" t="s">
        <v>11680</v>
      </c>
      <c r="BG46" s="5"/>
      <c r="BH46" s="5"/>
      <c r="BI46" s="5"/>
      <c r="BJ46" s="5" t="s">
        <v>19371</v>
      </c>
      <c r="BK46"/>
      <c r="BL46" s="5">
        <v>16</v>
      </c>
      <c r="BM46" s="5" t="s">
        <v>19507</v>
      </c>
      <c r="BN46" s="5" t="s">
        <v>19513</v>
      </c>
      <c r="BO46" s="5"/>
      <c r="BP46" s="5" t="s">
        <v>19517</v>
      </c>
      <c r="BQ46" s="5" t="s">
        <v>19522</v>
      </c>
      <c r="BR46" s="5"/>
      <c r="BS46" s="5" t="s">
        <v>19530</v>
      </c>
      <c r="BT46"/>
      <c r="BU46" s="5">
        <v>16</v>
      </c>
      <c r="BV46" s="5" t="s">
        <v>19641</v>
      </c>
      <c r="BW46" s="5"/>
      <c r="BX46" s="5" t="s">
        <v>19646</v>
      </c>
      <c r="BY46" s="5"/>
      <c r="BZ46" s="5" t="s">
        <v>19658</v>
      </c>
      <c r="CA46" s="5" t="s">
        <v>156</v>
      </c>
      <c r="CB46" s="5" t="s">
        <v>19673</v>
      </c>
      <c r="CC46"/>
      <c r="CD46" s="5">
        <v>16</v>
      </c>
      <c r="CE46" s="5" t="s">
        <v>19708</v>
      </c>
      <c r="CF46" s="5"/>
      <c r="CG46" s="5" t="s">
        <v>19772</v>
      </c>
      <c r="CH46" s="5"/>
      <c r="CI46" s="5" t="s">
        <v>19781</v>
      </c>
      <c r="CJ46" s="5"/>
      <c r="CK46" s="5"/>
      <c r="CL46"/>
      <c r="CM46" s="5">
        <v>16</v>
      </c>
      <c r="CN46" s="5" t="s">
        <v>19902</v>
      </c>
      <c r="CO46" s="5"/>
      <c r="CP46" s="5" t="s">
        <v>19909</v>
      </c>
      <c r="CQ46" s="5"/>
      <c r="CR46" s="5" t="s">
        <v>19914</v>
      </c>
      <c r="CS46" s="5" t="s">
        <v>19917</v>
      </c>
      <c r="CT46" s="5"/>
      <c r="CU46"/>
      <c r="CV46" s="5">
        <v>16</v>
      </c>
      <c r="CW46" s="5" t="s">
        <v>19983</v>
      </c>
      <c r="CX46" s="5"/>
      <c r="CY46" s="5" t="s">
        <v>19994</v>
      </c>
      <c r="CZ46" s="5"/>
      <c r="DA46" s="5"/>
      <c r="DB46" s="5" t="s">
        <v>38</v>
      </c>
      <c r="DC46" s="5" t="s">
        <v>20013</v>
      </c>
    </row>
    <row r="47" spans="1:107" x14ac:dyDescent="0.35">
      <c r="A47" s="2"/>
      <c r="B47" s="5"/>
      <c r="C47" s="5"/>
      <c r="D47" s="5" t="s">
        <v>18582</v>
      </c>
      <c r="E47" s="5" t="s">
        <v>18593</v>
      </c>
      <c r="F47" s="5"/>
      <c r="G47" s="5"/>
      <c r="H47" s="5" t="s">
        <v>925</v>
      </c>
      <c r="I47"/>
      <c r="J47" s="2"/>
      <c r="K47" s="5"/>
      <c r="L47" s="5" t="s">
        <v>18716</v>
      </c>
      <c r="M47" s="5" t="s">
        <v>18721</v>
      </c>
      <c r="N47" s="5" t="s">
        <v>18728</v>
      </c>
      <c r="O47" s="5"/>
      <c r="P47" s="5" t="s">
        <v>18751</v>
      </c>
      <c r="Q47" s="5"/>
      <c r="R47"/>
      <c r="S47" s="2"/>
      <c r="T47" s="5"/>
      <c r="U47" s="5" t="s">
        <v>18846</v>
      </c>
      <c r="V47" s="5" t="s">
        <v>18852</v>
      </c>
      <c r="W47" s="5" t="s">
        <v>18854</v>
      </c>
      <c r="X47" s="5"/>
      <c r="Y47" s="5" t="s">
        <v>18865</v>
      </c>
      <c r="Z47" s="5" t="s">
        <v>925</v>
      </c>
      <c r="AA47"/>
      <c r="AB47" s="2"/>
      <c r="AC47" s="5" t="s">
        <v>18960</v>
      </c>
      <c r="AD47" s="5" t="s">
        <v>18969</v>
      </c>
      <c r="AE47" s="5" t="s">
        <v>18973</v>
      </c>
      <c r="AF47" s="5" t="s">
        <v>18978</v>
      </c>
      <c r="AG47" s="5"/>
      <c r="AH47" s="5" t="s">
        <v>18989</v>
      </c>
      <c r="AI47" s="5" t="s">
        <v>18103</v>
      </c>
      <c r="AJ47"/>
      <c r="AK47" s="2"/>
      <c r="AL47" s="5"/>
      <c r="AM47" s="5" t="s">
        <v>18970</v>
      </c>
      <c r="AN47" s="5" t="s">
        <v>19063</v>
      </c>
      <c r="AO47" s="5" t="s">
        <v>18974</v>
      </c>
      <c r="AP47" s="5" t="s">
        <v>19106</v>
      </c>
      <c r="AQ47" s="5" t="s">
        <v>19109</v>
      </c>
      <c r="AR47" s="5" t="s">
        <v>19119</v>
      </c>
      <c r="AS47"/>
      <c r="AT47" s="5"/>
      <c r="AU47" s="5"/>
      <c r="AV47" s="5" t="s">
        <v>19246</v>
      </c>
      <c r="AW47" s="5" t="s">
        <v>19254</v>
      </c>
      <c r="AX47" s="5" t="s">
        <v>19258</v>
      </c>
      <c r="AY47" s="5"/>
      <c r="AZ47" s="5"/>
      <c r="BA47" s="5" t="s">
        <v>19276</v>
      </c>
      <c r="BB47"/>
      <c r="BC47" s="5"/>
      <c r="BD47" s="5"/>
      <c r="BE47" s="5"/>
      <c r="BF47" s="5"/>
      <c r="BG47" s="5"/>
      <c r="BH47" s="5" t="s">
        <v>19369</v>
      </c>
      <c r="BI47" s="5"/>
      <c r="BJ47" s="5"/>
      <c r="BK47"/>
      <c r="BL47" s="5"/>
      <c r="BM47" s="5"/>
      <c r="BN47" s="5"/>
      <c r="BO47" s="5"/>
      <c r="BP47" s="5" t="s">
        <v>19516</v>
      </c>
      <c r="BQ47" s="5" t="s">
        <v>38</v>
      </c>
      <c r="BR47" s="5"/>
      <c r="BS47" s="5" t="s">
        <v>18103</v>
      </c>
      <c r="BT47"/>
      <c r="BU47" s="5"/>
      <c r="BV47" s="5" t="s">
        <v>19642</v>
      </c>
      <c r="BW47" s="5" t="s">
        <v>19620</v>
      </c>
      <c r="BX47" s="5"/>
      <c r="BY47" s="5" t="s">
        <v>10044</v>
      </c>
      <c r="BZ47" s="5" t="s">
        <v>19659</v>
      </c>
      <c r="CA47" s="5" t="s">
        <v>19670</v>
      </c>
      <c r="CB47" s="5" t="s">
        <v>19674</v>
      </c>
      <c r="CC47"/>
      <c r="CD47" s="5"/>
      <c r="CE47" s="5" t="s">
        <v>11827</v>
      </c>
      <c r="CF47" s="5"/>
      <c r="CG47" s="5" t="s">
        <v>19773</v>
      </c>
      <c r="CH47" s="5" t="s">
        <v>10044</v>
      </c>
      <c r="CI47" s="5"/>
      <c r="CJ47" s="5"/>
      <c r="CK47" s="5"/>
      <c r="CL47"/>
      <c r="CM47" s="5"/>
      <c r="CN47" s="5" t="s">
        <v>11827</v>
      </c>
      <c r="CO47" s="5" t="s">
        <v>17465</v>
      </c>
      <c r="CP47" s="5" t="s">
        <v>19908</v>
      </c>
      <c r="CQ47" s="5" t="s">
        <v>18109</v>
      </c>
      <c r="CR47" s="5"/>
      <c r="CS47" s="5"/>
      <c r="CT47" s="5"/>
      <c r="CU47"/>
      <c r="CV47" s="5"/>
      <c r="CW47" s="5" t="s">
        <v>19986</v>
      </c>
      <c r="CX47" s="5" t="s">
        <v>19577</v>
      </c>
      <c r="CY47" s="5" t="s">
        <v>19999</v>
      </c>
      <c r="CZ47" s="5" t="s">
        <v>10044</v>
      </c>
      <c r="DA47" s="5"/>
      <c r="DB47" s="5" t="s">
        <v>20006</v>
      </c>
      <c r="DC47" s="5"/>
    </row>
    <row r="48" spans="1:107" x14ac:dyDescent="0.35">
      <c r="A48" s="3">
        <v>18</v>
      </c>
      <c r="B48" s="4" t="s">
        <v>18571</v>
      </c>
      <c r="C48" s="4"/>
      <c r="D48" s="4" t="s">
        <v>18322</v>
      </c>
      <c r="E48" s="4"/>
      <c r="F48" s="4"/>
      <c r="G48" s="4"/>
      <c r="H48" s="4" t="s">
        <v>18598</v>
      </c>
      <c r="I48"/>
      <c r="J48" s="3">
        <v>18</v>
      </c>
      <c r="K48" s="4" t="s">
        <v>18713</v>
      </c>
      <c r="L48" s="4"/>
      <c r="M48" s="4" t="s">
        <v>18720</v>
      </c>
      <c r="N48" s="4" t="s">
        <v>18727</v>
      </c>
      <c r="O48" s="4"/>
      <c r="P48" s="4" t="s">
        <v>18736</v>
      </c>
      <c r="Q48" s="4"/>
      <c r="R48"/>
      <c r="S48" s="3">
        <v>18</v>
      </c>
      <c r="T48" s="4"/>
      <c r="U48" s="4"/>
      <c r="V48" s="4" t="s">
        <v>18322</v>
      </c>
      <c r="W48" s="4"/>
      <c r="X48" s="4"/>
      <c r="Y48" s="4"/>
      <c r="Z48" s="4"/>
      <c r="AA48"/>
      <c r="AB48" s="3">
        <v>18</v>
      </c>
      <c r="AC48" s="4" t="s">
        <v>18963</v>
      </c>
      <c r="AD48" s="4" t="s">
        <v>18970</v>
      </c>
      <c r="AE48" s="4" t="s">
        <v>223</v>
      </c>
      <c r="AF48" s="4" t="s">
        <v>195</v>
      </c>
      <c r="AG48" s="4" t="s">
        <v>18983</v>
      </c>
      <c r="AH48" s="4" t="s">
        <v>18991</v>
      </c>
      <c r="AI48" s="4"/>
      <c r="AJ48"/>
      <c r="AK48" s="3">
        <v>18</v>
      </c>
      <c r="AL48" s="4" t="s">
        <v>19092</v>
      </c>
      <c r="AM48" s="4"/>
      <c r="AN48" s="4" t="s">
        <v>19097</v>
      </c>
      <c r="AO48" s="4" t="s">
        <v>19089</v>
      </c>
      <c r="AP48" s="4"/>
      <c r="AQ48" s="4" t="s">
        <v>19111</v>
      </c>
      <c r="AR48" s="4"/>
      <c r="AS48"/>
      <c r="AT48" s="4">
        <v>18</v>
      </c>
      <c r="AU48" s="4" t="s">
        <v>18882</v>
      </c>
      <c r="AV48" s="4"/>
      <c r="AW48" s="4" t="s">
        <v>19247</v>
      </c>
      <c r="AX48" s="4" t="s">
        <v>19180</v>
      </c>
      <c r="AY48" s="4" t="s">
        <v>19260</v>
      </c>
      <c r="AZ48" s="4" t="s">
        <v>19270</v>
      </c>
      <c r="BA48" s="4" t="s">
        <v>7988</v>
      </c>
      <c r="BB48"/>
      <c r="BC48" s="4">
        <v>18</v>
      </c>
      <c r="BD48" s="4" t="s">
        <v>19357</v>
      </c>
      <c r="BE48" s="4"/>
      <c r="BF48" s="4"/>
      <c r="BG48" s="4"/>
      <c r="BH48" s="4" t="s">
        <v>15941</v>
      </c>
      <c r="BI48" s="4" t="s">
        <v>11680</v>
      </c>
      <c r="BJ48" s="4" t="s">
        <v>8779</v>
      </c>
      <c r="BK48"/>
      <c r="BL48" s="4">
        <v>18</v>
      </c>
      <c r="BM48" s="4"/>
      <c r="BN48" s="4" t="s">
        <v>15844</v>
      </c>
      <c r="BO48" s="4" t="s">
        <v>19515</v>
      </c>
      <c r="BP48" s="4" t="s">
        <v>19504</v>
      </c>
      <c r="BQ48" s="4"/>
      <c r="BR48" s="4"/>
      <c r="BS48" s="4"/>
      <c r="BT48"/>
      <c r="BU48" s="4">
        <v>18</v>
      </c>
      <c r="BV48" s="4" t="s">
        <v>10054</v>
      </c>
      <c r="BW48" s="4"/>
      <c r="BX48" s="4" t="s">
        <v>995</v>
      </c>
      <c r="BY48" s="4" t="s">
        <v>19656</v>
      </c>
      <c r="BZ48" s="4"/>
      <c r="CA48" s="4" t="s">
        <v>19668</v>
      </c>
      <c r="CB48" s="4" t="s">
        <v>19657</v>
      </c>
      <c r="CC48"/>
      <c r="CD48" s="4">
        <v>18</v>
      </c>
      <c r="CE48" s="4"/>
      <c r="CF48" s="4" t="s">
        <v>16640</v>
      </c>
      <c r="CG48" s="4"/>
      <c r="CH48" s="4" t="s">
        <v>19775</v>
      </c>
      <c r="CI48" s="4"/>
      <c r="CJ48" s="4"/>
      <c r="CK48" s="4"/>
      <c r="CL48"/>
      <c r="CM48" s="4">
        <v>18</v>
      </c>
      <c r="CN48" s="4"/>
      <c r="CO48" s="4" t="s">
        <v>19774</v>
      </c>
      <c r="CP48" s="4"/>
      <c r="CQ48" s="4"/>
      <c r="CR48" s="4"/>
      <c r="CS48" s="4"/>
      <c r="CT48" s="4"/>
      <c r="CU48"/>
      <c r="CV48" s="4">
        <v>18</v>
      </c>
      <c r="CW48" s="4"/>
      <c r="CX48" s="4" t="s">
        <v>19989</v>
      </c>
      <c r="CY48" s="4" t="s">
        <v>19995</v>
      </c>
      <c r="CZ48" s="4"/>
      <c r="DA48" s="4" t="s">
        <v>20001</v>
      </c>
      <c r="DB48" s="4"/>
      <c r="DC48" s="4" t="s">
        <v>20009</v>
      </c>
    </row>
    <row r="49" spans="1:107" x14ac:dyDescent="0.35">
      <c r="A49" s="6"/>
      <c r="B49" s="7"/>
      <c r="C49" s="7" t="s">
        <v>14740</v>
      </c>
      <c r="D49" s="7"/>
      <c r="E49" s="7"/>
      <c r="F49" s="7"/>
      <c r="G49" s="7"/>
      <c r="H49" s="7"/>
      <c r="I49"/>
      <c r="J49" s="6"/>
      <c r="K49" s="7"/>
      <c r="L49" s="7"/>
      <c r="M49" s="7"/>
      <c r="N49" s="7"/>
      <c r="O49" s="7"/>
      <c r="P49" s="7" t="s">
        <v>7981</v>
      </c>
      <c r="Q49" s="7"/>
      <c r="R49"/>
      <c r="S49" s="6"/>
      <c r="T49" s="7" t="s">
        <v>18873</v>
      </c>
      <c r="U49" s="7" t="s">
        <v>18847</v>
      </c>
      <c r="V49" s="7"/>
      <c r="W49" s="7"/>
      <c r="X49" s="7" t="s">
        <v>18860</v>
      </c>
      <c r="Y49" s="7" t="s">
        <v>14740</v>
      </c>
      <c r="Z49" s="7"/>
      <c r="AA49"/>
      <c r="AB49" s="6"/>
      <c r="AC49" s="7"/>
      <c r="AD49" s="7" t="s">
        <v>14740</v>
      </c>
      <c r="AE49" s="7"/>
      <c r="AF49" s="7" t="s">
        <v>18980</v>
      </c>
      <c r="AG49" s="7" t="s">
        <v>18984</v>
      </c>
      <c r="AH49" s="7" t="s">
        <v>18990</v>
      </c>
      <c r="AI49" s="7" t="s">
        <v>18996</v>
      </c>
      <c r="AJ49"/>
      <c r="AK49" s="6"/>
      <c r="AL49" s="7"/>
      <c r="AM49" s="7" t="s">
        <v>14740</v>
      </c>
      <c r="AN49" s="7"/>
      <c r="AO49" s="7"/>
      <c r="AP49" s="7"/>
      <c r="AQ49" s="7" t="s">
        <v>19112</v>
      </c>
      <c r="AR49" s="7"/>
      <c r="AS49"/>
      <c r="AT49" s="7"/>
      <c r="AU49" s="7"/>
      <c r="AV49" s="7" t="s">
        <v>14740</v>
      </c>
      <c r="AW49" s="7"/>
      <c r="AX49" s="7" t="s">
        <v>19240</v>
      </c>
      <c r="AY49" s="7"/>
      <c r="AZ49" s="7" t="s">
        <v>19269</v>
      </c>
      <c r="BA49" s="7" t="s">
        <v>19237</v>
      </c>
      <c r="BB49"/>
      <c r="BC49" s="7"/>
      <c r="BD49" s="7" t="s">
        <v>14090</v>
      </c>
      <c r="BE49" s="7" t="s">
        <v>19363</v>
      </c>
      <c r="BF49" s="7"/>
      <c r="BG49" s="7"/>
      <c r="BH49" s="7"/>
      <c r="BI49" s="7"/>
      <c r="BJ49" s="7" t="s">
        <v>19372</v>
      </c>
      <c r="BK49"/>
      <c r="BL49" s="7"/>
      <c r="BM49" s="7"/>
      <c r="BN49" s="7"/>
      <c r="BO49" s="7"/>
      <c r="BP49" s="7" t="s">
        <v>19518</v>
      </c>
      <c r="BQ49" s="7" t="s">
        <v>659</v>
      </c>
      <c r="BR49" s="7" t="s">
        <v>659</v>
      </c>
      <c r="BS49" s="7"/>
      <c r="BT49"/>
      <c r="BU49" s="7"/>
      <c r="BV49" s="7" t="s">
        <v>19639</v>
      </c>
      <c r="BW49" s="7" t="s">
        <v>19621</v>
      </c>
      <c r="BX49" s="7" t="s">
        <v>223</v>
      </c>
      <c r="BY49" s="7"/>
      <c r="BZ49" s="7" t="s">
        <v>19661</v>
      </c>
      <c r="CA49" s="7"/>
      <c r="CB49" s="7" t="s">
        <v>19675</v>
      </c>
      <c r="CC49"/>
      <c r="CD49" s="7"/>
      <c r="CE49" s="7"/>
      <c r="CF49" s="7" t="s">
        <v>19777</v>
      </c>
      <c r="CG49" s="7"/>
      <c r="CH49" s="7"/>
      <c r="CI49" s="7" t="s">
        <v>19782</v>
      </c>
      <c r="CJ49" s="7" t="s">
        <v>19785</v>
      </c>
      <c r="CK49" s="7" t="s">
        <v>19758</v>
      </c>
      <c r="CL49"/>
      <c r="CM49" s="7"/>
      <c r="CN49" s="7"/>
      <c r="CO49" s="7" t="s">
        <v>14740</v>
      </c>
      <c r="CP49" s="7"/>
      <c r="CQ49" s="7"/>
      <c r="CR49" s="7"/>
      <c r="CS49" s="7"/>
      <c r="CT49" s="7"/>
      <c r="CU49"/>
      <c r="CV49" s="7"/>
      <c r="CW49" s="7" t="s">
        <v>19984</v>
      </c>
      <c r="CX49" s="7" t="s">
        <v>14740</v>
      </c>
      <c r="CY49" s="7" t="s">
        <v>19996</v>
      </c>
      <c r="CZ49" s="7"/>
      <c r="DA49" s="7"/>
      <c r="DB49" s="7" t="s">
        <v>20005</v>
      </c>
      <c r="DC49" s="7" t="s">
        <v>20012</v>
      </c>
    </row>
    <row r="50" spans="1:107" x14ac:dyDescent="0.35">
      <c r="A50" s="2">
        <v>20</v>
      </c>
      <c r="B50" s="5" t="s">
        <v>11719</v>
      </c>
      <c r="C50" s="5" t="s">
        <v>14784</v>
      </c>
      <c r="D50" s="5"/>
      <c r="E50" s="5"/>
      <c r="F50" s="5" t="s">
        <v>18589</v>
      </c>
      <c r="G50" s="5"/>
      <c r="H50" s="5"/>
      <c r="I50"/>
      <c r="J50" s="2">
        <v>20</v>
      </c>
      <c r="K50" s="5"/>
      <c r="L50" s="5"/>
      <c r="M50" s="5"/>
      <c r="N50" s="5"/>
      <c r="O50" s="5"/>
      <c r="P50" s="5" t="s">
        <v>18737</v>
      </c>
      <c r="Q50" s="5"/>
      <c r="R50"/>
      <c r="S50" s="2">
        <v>20</v>
      </c>
      <c r="T50" s="5" t="s">
        <v>18842</v>
      </c>
      <c r="U50" s="5" t="s">
        <v>14784</v>
      </c>
      <c r="V50" s="5"/>
      <c r="W50" s="5"/>
      <c r="X50" s="5"/>
      <c r="Y50" s="5" t="s">
        <v>14784</v>
      </c>
      <c r="Z50" s="5"/>
      <c r="AA50"/>
      <c r="AB50" s="2">
        <v>20</v>
      </c>
      <c r="AC50" s="5" t="s">
        <v>18929</v>
      </c>
      <c r="AD50" s="5"/>
      <c r="AE50" s="5"/>
      <c r="AF50" s="5"/>
      <c r="AG50" s="5"/>
      <c r="AH50" s="5"/>
      <c r="AI50" s="5"/>
      <c r="AJ50"/>
      <c r="AK50" s="2">
        <v>20</v>
      </c>
      <c r="AL50" s="5"/>
      <c r="AM50" s="5"/>
      <c r="AN50" s="5"/>
      <c r="AO50" s="5"/>
      <c r="AP50" s="5"/>
      <c r="AQ50" s="5"/>
      <c r="AR50" s="5"/>
      <c r="AS50"/>
      <c r="AT50" s="5">
        <v>20</v>
      </c>
      <c r="AU50" s="5"/>
      <c r="AV50" s="5" t="s">
        <v>14784</v>
      </c>
      <c r="AW50" s="5"/>
      <c r="AX50" s="5"/>
      <c r="AY50" s="5"/>
      <c r="AZ50" s="5"/>
      <c r="BA50" s="5" t="s">
        <v>19279</v>
      </c>
      <c r="BB50"/>
      <c r="BC50" s="5">
        <v>20</v>
      </c>
      <c r="BD50" s="5" t="s">
        <v>14784</v>
      </c>
      <c r="BE50" s="5"/>
      <c r="BF50" s="5"/>
      <c r="BG50" s="5"/>
      <c r="BH50" s="5"/>
      <c r="BI50" s="5"/>
      <c r="BJ50" s="5"/>
      <c r="BK50"/>
      <c r="BL50" s="5">
        <v>20</v>
      </c>
      <c r="BM50" s="5"/>
      <c r="BN50" s="5"/>
      <c r="BO50" s="5"/>
      <c r="BP50" s="5" t="s">
        <v>14090</v>
      </c>
      <c r="BQ50" s="5"/>
      <c r="BR50" s="5"/>
      <c r="BS50" s="5"/>
      <c r="BT50"/>
      <c r="BU50" s="5">
        <v>20</v>
      </c>
      <c r="BV50" s="5" t="s">
        <v>19640</v>
      </c>
      <c r="BW50" s="5" t="s">
        <v>17662</v>
      </c>
      <c r="BX50" s="5" t="s">
        <v>19648</v>
      </c>
      <c r="BY50" s="5"/>
      <c r="BZ50" s="5" t="s">
        <v>19660</v>
      </c>
      <c r="CA50" s="5"/>
      <c r="CB50" s="5"/>
      <c r="CC50"/>
      <c r="CD50" s="5">
        <v>20</v>
      </c>
      <c r="CE50" s="5"/>
      <c r="CF50" s="5" t="s">
        <v>14740</v>
      </c>
      <c r="CG50" s="5"/>
      <c r="CH50" s="5"/>
      <c r="CI50" s="5"/>
      <c r="CJ50" s="5"/>
      <c r="CK50" s="5"/>
      <c r="CL50"/>
      <c r="CM50" s="5">
        <v>20</v>
      </c>
      <c r="CN50" s="5"/>
      <c r="CO50" s="5" t="s">
        <v>14784</v>
      </c>
      <c r="CP50" s="5"/>
      <c r="CQ50" s="5"/>
      <c r="CR50" s="5"/>
      <c r="CS50" s="5"/>
      <c r="CT50" s="5"/>
      <c r="CU50"/>
      <c r="CV50" s="5">
        <v>20</v>
      </c>
      <c r="CW50" s="5"/>
      <c r="CX50" s="5" t="s">
        <v>14784</v>
      </c>
      <c r="CY50" s="5" t="s">
        <v>19997</v>
      </c>
      <c r="CZ50" s="5"/>
      <c r="DA50" s="5"/>
      <c r="DB50" s="5"/>
      <c r="DC50" s="5"/>
    </row>
    <row r="51" spans="1:107" x14ac:dyDescent="0.35">
      <c r="A51" s="6"/>
      <c r="B51" s="7"/>
      <c r="C51" s="7"/>
      <c r="D51" s="7"/>
      <c r="E51" s="7"/>
      <c r="F51" s="7"/>
      <c r="G51" s="7"/>
      <c r="H51" s="7"/>
      <c r="I51"/>
      <c r="J51" s="6"/>
      <c r="K51" s="7"/>
      <c r="L51" s="7"/>
      <c r="M51" s="7"/>
      <c r="N51" s="7"/>
      <c r="O51" s="7"/>
      <c r="P51" s="7"/>
      <c r="Q51" s="7"/>
      <c r="R51"/>
      <c r="S51" s="6"/>
      <c r="T51" s="7" t="s">
        <v>18872</v>
      </c>
      <c r="U51" s="7"/>
      <c r="V51" s="7"/>
      <c r="W51" s="7"/>
      <c r="X51" s="7"/>
      <c r="Y51" s="7" t="s">
        <v>18866</v>
      </c>
      <c r="Z51" s="7"/>
      <c r="AA51"/>
      <c r="AB51" s="6"/>
      <c r="AC51" s="7"/>
      <c r="AD51" s="7" t="s">
        <v>14784</v>
      </c>
      <c r="AE51" s="7"/>
      <c r="AF51" s="7"/>
      <c r="AG51" s="7"/>
      <c r="AH51" s="7"/>
      <c r="AI51" s="7"/>
      <c r="AJ51"/>
      <c r="AK51" s="6"/>
      <c r="AL51" s="7"/>
      <c r="AM51" s="7" t="s">
        <v>14784</v>
      </c>
      <c r="AN51" s="7"/>
      <c r="AO51" s="7"/>
      <c r="AP51" s="7"/>
      <c r="AQ51" s="7" t="s">
        <v>19131</v>
      </c>
      <c r="AR51" s="7"/>
      <c r="AS51"/>
      <c r="AT51" s="7"/>
      <c r="AU51" s="7"/>
      <c r="AV51" s="7" t="s">
        <v>19216</v>
      </c>
      <c r="AW51" s="7"/>
      <c r="AX51" s="7"/>
      <c r="AY51" s="7" t="s">
        <v>19263</v>
      </c>
      <c r="AZ51" s="7" t="s">
        <v>9417</v>
      </c>
      <c r="BA51" s="7"/>
      <c r="BB51"/>
      <c r="BC51" s="7"/>
      <c r="BD51" s="7"/>
      <c r="BE51" s="7"/>
      <c r="BF51" s="7" t="s">
        <v>19366</v>
      </c>
      <c r="BG51" s="7"/>
      <c r="BH51" s="7"/>
      <c r="BI51" s="7"/>
      <c r="BJ51" s="7"/>
      <c r="BK51"/>
      <c r="BL51" s="7"/>
      <c r="BM51" s="7"/>
      <c r="BN51" s="7"/>
      <c r="BO51" s="7"/>
      <c r="BP51" s="7" t="s">
        <v>14784</v>
      </c>
      <c r="BQ51" s="7" t="s">
        <v>14784</v>
      </c>
      <c r="BR51" s="7" t="s">
        <v>14784</v>
      </c>
      <c r="BS51" s="7"/>
      <c r="BT51"/>
      <c r="BU51" s="7"/>
      <c r="BV51" s="7" t="s">
        <v>19619</v>
      </c>
      <c r="BW51" s="7"/>
      <c r="BX51" s="7" t="s">
        <v>19684</v>
      </c>
      <c r="BY51" s="7"/>
      <c r="BZ51" s="7"/>
      <c r="CA51" s="7"/>
      <c r="CB51" s="7"/>
      <c r="CC51"/>
      <c r="CD51" s="7"/>
      <c r="CE51" s="7"/>
      <c r="CF51" s="7" t="s">
        <v>14784</v>
      </c>
      <c r="CG51" s="7"/>
      <c r="CH51" s="7"/>
      <c r="CI51" s="7"/>
      <c r="CJ51" s="7"/>
      <c r="CK51" s="7" t="s">
        <v>19938</v>
      </c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/>
      <c r="DC51" s="7"/>
    </row>
    <row r="52" spans="1:107" x14ac:dyDescent="0.35">
      <c r="O52" s="77"/>
    </row>
    <row r="53" spans="1:107" x14ac:dyDescent="0.3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A54"/>
      <c r="B54" s="2">
        <f>H37+1</f>
        <v>17</v>
      </c>
      <c r="C54" s="2">
        <f t="shared" ref="C54" si="168">B54+1</f>
        <v>18</v>
      </c>
      <c r="D54" s="2">
        <f t="shared" ref="D54" si="169">C54+1</f>
        <v>19</v>
      </c>
      <c r="E54" s="2">
        <f t="shared" ref="E54" si="170">D54+1</f>
        <v>20</v>
      </c>
      <c r="F54" s="2">
        <f t="shared" ref="F54" si="171">E54+1</f>
        <v>21</v>
      </c>
      <c r="G54" s="2">
        <f t="shared" ref="G54" si="172">F54+1</f>
        <v>22</v>
      </c>
      <c r="H54" s="2">
        <f t="shared" ref="H54" si="173">G54+1</f>
        <v>23</v>
      </c>
      <c r="I54"/>
      <c r="J54"/>
      <c r="K54" s="2">
        <f>Q37+1</f>
        <v>21</v>
      </c>
      <c r="L54" s="2">
        <f t="shared" ref="L54" si="174">K54+1</f>
        <v>22</v>
      </c>
      <c r="M54" s="2">
        <f t="shared" ref="M54" si="175">L54+1</f>
        <v>23</v>
      </c>
      <c r="N54" s="2">
        <f t="shared" ref="N54" si="176">M54+1</f>
        <v>24</v>
      </c>
      <c r="O54" s="2">
        <f t="shared" ref="O54" si="177">N54+1</f>
        <v>25</v>
      </c>
      <c r="P54" s="2">
        <f t="shared" ref="P54" si="178">O54+1</f>
        <v>26</v>
      </c>
      <c r="Q54" s="2">
        <f t="shared" ref="Q54" si="179">P54+1</f>
        <v>27</v>
      </c>
      <c r="R54"/>
      <c r="S54"/>
      <c r="T54" s="2">
        <f>Z37+1</f>
        <v>21</v>
      </c>
      <c r="U54" s="2">
        <f t="shared" ref="U54" si="180">T54+1</f>
        <v>22</v>
      </c>
      <c r="V54" s="2">
        <f t="shared" ref="V54" si="181">U54+1</f>
        <v>23</v>
      </c>
      <c r="W54" s="2">
        <f t="shared" ref="W54" si="182">V54+1</f>
        <v>24</v>
      </c>
      <c r="X54" s="2">
        <f t="shared" ref="X54" si="183">W54+1</f>
        <v>25</v>
      </c>
      <c r="Y54" s="2">
        <f t="shared" ref="Y54" si="184">X54+1</f>
        <v>26</v>
      </c>
      <c r="Z54" s="2">
        <f t="shared" ref="Z54" si="185">Y54+1</f>
        <v>27</v>
      </c>
      <c r="AA54"/>
      <c r="AB54"/>
      <c r="AC54" s="2">
        <f>AI37+1</f>
        <v>18</v>
      </c>
      <c r="AD54" s="2">
        <f t="shared" ref="AD54" si="186">AC54+1</f>
        <v>19</v>
      </c>
      <c r="AE54" s="2">
        <f t="shared" ref="AE54" si="187">AD54+1</f>
        <v>20</v>
      </c>
      <c r="AF54" s="2">
        <f t="shared" ref="AF54" si="188">AE54+1</f>
        <v>21</v>
      </c>
      <c r="AG54" s="2">
        <f t="shared" ref="AG54" si="189">AF54+1</f>
        <v>22</v>
      </c>
      <c r="AH54" s="2">
        <f t="shared" ref="AH54" si="190">AG54+1</f>
        <v>23</v>
      </c>
      <c r="AI54" s="2">
        <f t="shared" ref="AI54" si="191">AH54+1</f>
        <v>24</v>
      </c>
      <c r="AJ54"/>
      <c r="AK54"/>
      <c r="AL54" s="2">
        <f>AR37+1</f>
        <v>16</v>
      </c>
      <c r="AM54" s="2">
        <f t="shared" ref="AM54" si="192">AL54+1</f>
        <v>17</v>
      </c>
      <c r="AN54" s="2">
        <f t="shared" ref="AN54" si="193">AM54+1</f>
        <v>18</v>
      </c>
      <c r="AO54" s="2">
        <f t="shared" ref="AO54" si="194">AN54+1</f>
        <v>19</v>
      </c>
      <c r="AP54" s="2">
        <f t="shared" ref="AP54" si="195">AO54+1</f>
        <v>20</v>
      </c>
      <c r="AQ54" s="2">
        <f t="shared" ref="AQ54" si="196">AP54+1</f>
        <v>21</v>
      </c>
      <c r="AR54" s="2">
        <f t="shared" ref="AR54" si="197">AQ54+1</f>
        <v>22</v>
      </c>
      <c r="AS54"/>
      <c r="AT54"/>
      <c r="AU54" s="2">
        <f>BA37+1</f>
        <v>20</v>
      </c>
      <c r="AV54" s="2">
        <f t="shared" ref="AV54" si="198">AU54+1</f>
        <v>21</v>
      </c>
      <c r="AW54" s="2">
        <f t="shared" ref="AW54" si="199">AV54+1</f>
        <v>22</v>
      </c>
      <c r="AX54" s="2">
        <f t="shared" ref="AX54" si="200">AW54+1</f>
        <v>23</v>
      </c>
      <c r="AY54" s="2">
        <f t="shared" ref="AY54" si="201">AX54+1</f>
        <v>24</v>
      </c>
      <c r="AZ54" s="2">
        <f t="shared" ref="AZ54" si="202">AY54+1</f>
        <v>25</v>
      </c>
      <c r="BA54" s="2">
        <f t="shared" ref="BA54" si="203">AZ54+1</f>
        <v>26</v>
      </c>
      <c r="BB54"/>
      <c r="BC54"/>
      <c r="BD54" s="2">
        <f>BJ37+1</f>
        <v>18</v>
      </c>
      <c r="BE54" s="2">
        <f t="shared" ref="BE54" si="204">BD54+1</f>
        <v>19</v>
      </c>
      <c r="BF54" s="2">
        <f t="shared" ref="BF54" si="205">BE54+1</f>
        <v>20</v>
      </c>
      <c r="BG54" s="2">
        <f t="shared" ref="BG54" si="206">BF54+1</f>
        <v>21</v>
      </c>
      <c r="BH54" s="2">
        <f t="shared" ref="BH54" si="207">BG54+1</f>
        <v>22</v>
      </c>
      <c r="BI54" s="2">
        <f t="shared" ref="BI54" si="208">BH54+1</f>
        <v>23</v>
      </c>
      <c r="BJ54" s="2">
        <f t="shared" ref="BJ54" si="209">BI54+1</f>
        <v>24</v>
      </c>
      <c r="BK54"/>
      <c r="BL54"/>
      <c r="BM54" s="2">
        <f>BS37+1</f>
        <v>22</v>
      </c>
      <c r="BN54" s="2">
        <f t="shared" ref="BN54" si="210">BM54+1</f>
        <v>23</v>
      </c>
      <c r="BO54" s="2">
        <f t="shared" ref="BO54" si="211">BN54+1</f>
        <v>24</v>
      </c>
      <c r="BP54" s="2">
        <f t="shared" ref="BP54" si="212">BO54+1</f>
        <v>25</v>
      </c>
      <c r="BQ54" s="2">
        <f t="shared" ref="BQ54" si="213">BP54+1</f>
        <v>26</v>
      </c>
      <c r="BR54" s="2">
        <f t="shared" ref="BR54" si="214">BQ54+1</f>
        <v>27</v>
      </c>
      <c r="BS54" s="2">
        <f t="shared" ref="BS54" si="215">BR54+1</f>
        <v>28</v>
      </c>
      <c r="BT54"/>
      <c r="BU54"/>
      <c r="BV54" s="2">
        <f>CB37+1</f>
        <v>19</v>
      </c>
      <c r="BW54" s="2">
        <f t="shared" ref="BW54" si="216">BV54+1</f>
        <v>20</v>
      </c>
      <c r="BX54" s="2">
        <f t="shared" ref="BX54" si="217">BW54+1</f>
        <v>21</v>
      </c>
      <c r="BY54" s="2">
        <f t="shared" ref="BY54" si="218">BX54+1</f>
        <v>22</v>
      </c>
      <c r="BZ54" s="2">
        <f t="shared" ref="BZ54" si="219">BY54+1</f>
        <v>23</v>
      </c>
      <c r="CA54" s="2">
        <f t="shared" ref="CA54" si="220">BZ54+1</f>
        <v>24</v>
      </c>
      <c r="CB54" s="2">
        <f t="shared" ref="CB54" si="221">CA54+1</f>
        <v>25</v>
      </c>
      <c r="CC54"/>
      <c r="CD54"/>
      <c r="CE54" s="2">
        <f>CK37+1</f>
        <v>17</v>
      </c>
      <c r="CF54" s="2">
        <f t="shared" ref="CF54" si="222">CE54+1</f>
        <v>18</v>
      </c>
      <c r="CG54" s="2">
        <f t="shared" ref="CG54" si="223">CF54+1</f>
        <v>19</v>
      </c>
      <c r="CH54" s="2">
        <f t="shared" ref="CH54" si="224">CG54+1</f>
        <v>20</v>
      </c>
      <c r="CI54" s="2">
        <f t="shared" ref="CI54" si="225">CH54+1</f>
        <v>21</v>
      </c>
      <c r="CJ54" s="2">
        <f t="shared" ref="CJ54" si="226">CI54+1</f>
        <v>22</v>
      </c>
      <c r="CK54" s="2">
        <f t="shared" ref="CK54" si="227">CJ54+1</f>
        <v>23</v>
      </c>
      <c r="CL54"/>
      <c r="CM54"/>
      <c r="CN54" s="2">
        <f>CT37+1</f>
        <v>21</v>
      </c>
      <c r="CO54" s="2">
        <f t="shared" ref="CO54" si="228">CN54+1</f>
        <v>22</v>
      </c>
      <c r="CP54" s="2">
        <f t="shared" ref="CP54" si="229">CO54+1</f>
        <v>23</v>
      </c>
      <c r="CQ54" s="2">
        <f t="shared" ref="CQ54" si="230">CP54+1</f>
        <v>24</v>
      </c>
      <c r="CR54" s="2">
        <f t="shared" ref="CR54" si="231">CQ54+1</f>
        <v>25</v>
      </c>
      <c r="CS54" s="2">
        <f t="shared" ref="CS54" si="232">CR54+1</f>
        <v>26</v>
      </c>
      <c r="CT54" s="2">
        <f t="shared" ref="CT54" si="233">CS54+1</f>
        <v>27</v>
      </c>
      <c r="CU54"/>
      <c r="CV54"/>
      <c r="CW54" s="2">
        <f>DC37+1</f>
        <v>19</v>
      </c>
      <c r="CX54" s="2">
        <f t="shared" ref="CX54" si="234">CW54+1</f>
        <v>20</v>
      </c>
      <c r="CY54" s="2">
        <f t="shared" ref="CY54" si="235">CX54+1</f>
        <v>21</v>
      </c>
      <c r="CZ54" s="2">
        <f t="shared" ref="CZ54" si="236">CY54+1</f>
        <v>22</v>
      </c>
      <c r="DA54" s="2">
        <f t="shared" ref="DA54" si="237">CZ54+1</f>
        <v>23</v>
      </c>
      <c r="DB54" s="2">
        <f t="shared" ref="DB54" si="238">DA54+1</f>
        <v>24</v>
      </c>
      <c r="DC54" s="2">
        <f t="shared" ref="DC54" si="239">DB54+1</f>
        <v>25</v>
      </c>
    </row>
    <row r="55" spans="1:107" x14ac:dyDescent="0.35">
      <c r="A55" s="3">
        <v>8</v>
      </c>
      <c r="B55" s="4"/>
      <c r="C55" s="4"/>
      <c r="D55" s="4"/>
      <c r="E55" s="4"/>
      <c r="F55" s="4" t="s">
        <v>25</v>
      </c>
      <c r="G55" s="4"/>
      <c r="H55" s="4"/>
      <c r="I55"/>
      <c r="J55" s="3">
        <v>8</v>
      </c>
      <c r="K55" s="4"/>
      <c r="L55" s="4"/>
      <c r="M55" s="4"/>
      <c r="N55" s="107" t="s">
        <v>18749</v>
      </c>
      <c r="O55" s="4" t="s">
        <v>25</v>
      </c>
      <c r="P55" s="4" t="s">
        <v>615</v>
      </c>
      <c r="Q55" s="4"/>
      <c r="R55"/>
      <c r="S55" s="3">
        <v>8</v>
      </c>
      <c r="T55" s="4"/>
      <c r="U55" s="4"/>
      <c r="V55" s="4"/>
      <c r="W55" s="4" t="s">
        <v>19204</v>
      </c>
      <c r="X55" s="4" t="s">
        <v>25</v>
      </c>
      <c r="Y55" s="90"/>
      <c r="Z55" s="4" t="s">
        <v>9126</v>
      </c>
      <c r="AA55"/>
      <c r="AB55" s="3">
        <v>8</v>
      </c>
      <c r="AC55" s="4"/>
      <c r="AD55" s="4"/>
      <c r="AE55" s="4"/>
      <c r="AF55" s="4"/>
      <c r="AG55" s="4" t="s">
        <v>25</v>
      </c>
      <c r="AH55" s="4"/>
      <c r="AI55" s="36" t="s">
        <v>18579</v>
      </c>
      <c r="AJ55"/>
      <c r="AK55" s="3">
        <v>8</v>
      </c>
      <c r="AL55" s="4"/>
      <c r="AM55" s="4" t="s">
        <v>18539</v>
      </c>
      <c r="AN55" s="90"/>
      <c r="AO55" s="4"/>
      <c r="AP55" s="4" t="s">
        <v>25</v>
      </c>
      <c r="AQ55" s="4" t="s">
        <v>38</v>
      </c>
      <c r="AR55" s="4" t="s">
        <v>18826</v>
      </c>
      <c r="AS55"/>
      <c r="AT55" s="4">
        <v>8</v>
      </c>
      <c r="AU55" s="4"/>
      <c r="AV55" s="4" t="s">
        <v>19278</v>
      </c>
      <c r="AW55" s="4"/>
      <c r="AX55" s="4"/>
      <c r="AY55" s="4" t="s">
        <v>25</v>
      </c>
      <c r="AZ55" s="4"/>
      <c r="BA55" s="4" t="s">
        <v>615</v>
      </c>
      <c r="BB55"/>
      <c r="BC55" s="4">
        <v>8</v>
      </c>
      <c r="BD55" s="4"/>
      <c r="BE55" s="4"/>
      <c r="BF55" s="108" t="s">
        <v>19373</v>
      </c>
      <c r="BG55" s="4" t="s">
        <v>615</v>
      </c>
      <c r="BH55" s="4" t="s">
        <v>25</v>
      </c>
      <c r="BI55" s="4"/>
      <c r="BJ55" s="4" t="s">
        <v>19387</v>
      </c>
      <c r="BK55"/>
      <c r="BL55" s="4">
        <v>8</v>
      </c>
      <c r="BM55" s="90"/>
      <c r="BN55" s="4"/>
      <c r="BO55" s="4"/>
      <c r="BP55" s="4" t="s">
        <v>19519</v>
      </c>
      <c r="BQ55" s="4"/>
      <c r="BR55" s="4" t="s">
        <v>615</v>
      </c>
      <c r="BS55" s="4"/>
      <c r="BT55"/>
      <c r="BU55" s="4">
        <v>8</v>
      </c>
      <c r="BV55" s="4"/>
      <c r="BW55" s="4"/>
      <c r="BX55" s="4" t="s">
        <v>19727</v>
      </c>
      <c r="BY55" s="4" t="s">
        <v>19521</v>
      </c>
      <c r="BZ55" s="4" t="s">
        <v>25</v>
      </c>
      <c r="CA55" s="4"/>
      <c r="CB55" s="4" t="s">
        <v>19702</v>
      </c>
      <c r="CC55"/>
      <c r="CD55" s="4">
        <v>8</v>
      </c>
      <c r="CE55" s="4"/>
      <c r="CF55" s="4"/>
      <c r="CG55" s="4"/>
      <c r="CH55" s="4" t="s">
        <v>19803</v>
      </c>
      <c r="CI55" s="4" t="s">
        <v>25</v>
      </c>
      <c r="CJ55" s="4" t="s">
        <v>19807</v>
      </c>
      <c r="CK55" s="4"/>
      <c r="CL55"/>
      <c r="CM55" s="4">
        <v>8</v>
      </c>
      <c r="CN55" s="4"/>
      <c r="CO55" s="4"/>
      <c r="CP55" s="4"/>
      <c r="CQ55" s="4"/>
      <c r="CR55" s="4" t="s">
        <v>25</v>
      </c>
      <c r="CS55" s="4" t="s">
        <v>19929</v>
      </c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 t="s">
        <v>20032</v>
      </c>
      <c r="DC55" s="4" t="s">
        <v>20038</v>
      </c>
    </row>
    <row r="56" spans="1:107" x14ac:dyDescent="0.35">
      <c r="A56" s="2"/>
      <c r="B56" s="5"/>
      <c r="C56" s="5"/>
      <c r="D56" s="5"/>
      <c r="E56" s="5" t="s">
        <v>7073</v>
      </c>
      <c r="F56" s="5"/>
      <c r="G56" s="5"/>
      <c r="H56" s="5"/>
      <c r="I56"/>
      <c r="J56" s="2"/>
      <c r="K56" s="5"/>
      <c r="L56" s="5"/>
      <c r="M56" s="5"/>
      <c r="N56" s="5"/>
      <c r="O56" s="5" t="s">
        <v>13616</v>
      </c>
      <c r="P56" s="5"/>
      <c r="Q56" s="5"/>
      <c r="R56"/>
      <c r="S56" s="2"/>
      <c r="T56" s="84"/>
      <c r="U56" s="5"/>
      <c r="V56" s="5"/>
      <c r="W56" s="5"/>
      <c r="X56" s="5"/>
      <c r="Y56" s="5"/>
      <c r="Z56" s="5" t="s">
        <v>18896</v>
      </c>
      <c r="AA56"/>
      <c r="AB56" s="2"/>
      <c r="AC56" s="5"/>
      <c r="AD56" s="5" t="s">
        <v>18999</v>
      </c>
      <c r="AE56" s="5" t="s">
        <v>18927</v>
      </c>
      <c r="AF56" s="5"/>
      <c r="AG56" s="5"/>
      <c r="AH56" s="5"/>
      <c r="AI56" s="5"/>
      <c r="AJ56"/>
      <c r="AK56" s="2"/>
      <c r="AL56" s="5" t="s">
        <v>19120</v>
      </c>
      <c r="AM56" s="5" t="s">
        <v>19127</v>
      </c>
      <c r="AN56" s="5"/>
      <c r="AO56" s="5" t="s">
        <v>19134</v>
      </c>
      <c r="AP56" s="5"/>
      <c r="AQ56" s="5"/>
      <c r="AR56" s="5" t="s">
        <v>38</v>
      </c>
      <c r="AS56"/>
      <c r="AT56" s="5"/>
      <c r="AU56" s="5"/>
      <c r="AV56" s="5" t="s">
        <v>19282</v>
      </c>
      <c r="AW56" s="5"/>
      <c r="AX56" s="5"/>
      <c r="AY56" s="5"/>
      <c r="AZ56" s="5"/>
      <c r="BA56" s="5"/>
      <c r="BB56" s="16"/>
      <c r="BC56" s="5"/>
      <c r="BD56" s="5"/>
      <c r="BE56" s="5"/>
      <c r="BF56" s="5" t="s">
        <v>38</v>
      </c>
      <c r="BG56" s="5"/>
      <c r="BH56" s="5" t="s">
        <v>19380</v>
      </c>
      <c r="BI56" s="5" t="s">
        <v>19381</v>
      </c>
      <c r="BJ56" s="5" t="s">
        <v>19388</v>
      </c>
      <c r="BK56"/>
      <c r="BL56" s="5"/>
      <c r="BM56" s="5" t="s">
        <v>19532</v>
      </c>
      <c r="BN56" s="5"/>
      <c r="BO56" s="5"/>
      <c r="BP56" s="5"/>
      <c r="BQ56" s="5"/>
      <c r="BR56" s="5" t="s">
        <v>19562</v>
      </c>
      <c r="BS56" s="5"/>
      <c r="BT56"/>
      <c r="BU56" s="5"/>
      <c r="BV56" s="5"/>
      <c r="BW56" s="5"/>
      <c r="BX56" s="5" t="s">
        <v>19683</v>
      </c>
      <c r="BY56" s="5"/>
      <c r="BZ56" s="5" t="s">
        <v>19688</v>
      </c>
      <c r="CA56" s="5" t="s">
        <v>19726</v>
      </c>
      <c r="CB56" s="5"/>
      <c r="CC56"/>
      <c r="CD56" s="5"/>
      <c r="CE56" s="5" t="s">
        <v>19790</v>
      </c>
      <c r="CF56" s="5"/>
      <c r="CG56" s="5"/>
      <c r="CH56" s="5" t="s">
        <v>19801</v>
      </c>
      <c r="CI56" s="5" t="s">
        <v>19806</v>
      </c>
      <c r="CJ56" s="5" t="s">
        <v>19808</v>
      </c>
      <c r="CK56" s="5"/>
      <c r="CL56"/>
      <c r="CM56" s="5"/>
      <c r="CN56" s="5"/>
      <c r="CO56" s="5"/>
      <c r="CP56" s="5"/>
      <c r="CQ56" s="5"/>
      <c r="CR56" s="5"/>
      <c r="CS56" s="5" t="s">
        <v>19771</v>
      </c>
      <c r="CT56" s="5"/>
      <c r="CU56"/>
      <c r="CV56" s="5"/>
      <c r="CW56" s="5"/>
      <c r="CX56" s="5"/>
      <c r="CY56" s="5"/>
      <c r="CZ56" s="5"/>
      <c r="DA56" s="5" t="s">
        <v>16005</v>
      </c>
      <c r="DB56" s="5"/>
      <c r="DC56" s="5" t="s">
        <v>20037</v>
      </c>
    </row>
    <row r="57" spans="1:107" x14ac:dyDescent="0.35">
      <c r="A57" s="3">
        <v>10</v>
      </c>
      <c r="B57" s="4" t="s">
        <v>18602</v>
      </c>
      <c r="C57" s="4"/>
      <c r="D57" s="4" t="s">
        <v>14103</v>
      </c>
      <c r="E57" s="4"/>
      <c r="F57" s="4" t="s">
        <v>18616</v>
      </c>
      <c r="G57" s="4"/>
      <c r="H57" s="4"/>
      <c r="I57"/>
      <c r="J57" s="3">
        <v>10</v>
      </c>
      <c r="K57" s="4"/>
      <c r="L57" s="4"/>
      <c r="M57" s="4"/>
      <c r="N57" s="4"/>
      <c r="O57" s="4" t="s">
        <v>18754</v>
      </c>
      <c r="P57" s="4"/>
      <c r="Q57" s="4"/>
      <c r="R57"/>
      <c r="S57" s="3">
        <v>10</v>
      </c>
      <c r="T57" s="4" t="s">
        <v>18334</v>
      </c>
      <c r="U57" s="4"/>
      <c r="V57" s="4" t="s">
        <v>18883</v>
      </c>
      <c r="W57" s="4"/>
      <c r="X57" s="4" t="s">
        <v>18892</v>
      </c>
      <c r="Y57" s="90"/>
      <c r="Z57" s="4"/>
      <c r="AA57"/>
      <c r="AB57" s="3">
        <v>10</v>
      </c>
      <c r="AC57" s="4" t="s">
        <v>18998</v>
      </c>
      <c r="AD57" s="4" t="s">
        <v>18997</v>
      </c>
      <c r="AE57" s="4" t="s">
        <v>15019</v>
      </c>
      <c r="AF57" s="4" t="s">
        <v>19011</v>
      </c>
      <c r="AG57" s="4"/>
      <c r="AH57" s="4" t="s">
        <v>19066</v>
      </c>
      <c r="AI57" s="4"/>
      <c r="AJ57"/>
      <c r="AK57" s="3">
        <v>10</v>
      </c>
      <c r="AL57" s="4"/>
      <c r="AM57" s="4" t="s">
        <v>19128</v>
      </c>
      <c r="AN57" s="4"/>
      <c r="AO57" s="4"/>
      <c r="AP57" s="4" t="s">
        <v>19137</v>
      </c>
      <c r="AQ57" s="4" t="s">
        <v>19123</v>
      </c>
      <c r="AR57" s="4"/>
      <c r="AS57"/>
      <c r="AT57" s="4">
        <v>10</v>
      </c>
      <c r="AU57" s="4"/>
      <c r="AV57" s="4" t="s">
        <v>19244</v>
      </c>
      <c r="AW57" s="4" t="s">
        <v>19291</v>
      </c>
      <c r="AX57" s="4"/>
      <c r="AY57" s="4" t="s">
        <v>19292</v>
      </c>
      <c r="AZ57" s="4"/>
      <c r="BA57" s="4" t="s">
        <v>19301</v>
      </c>
      <c r="BB57"/>
      <c r="BC57" s="4">
        <v>10</v>
      </c>
      <c r="BD57" s="4"/>
      <c r="BE57" s="4"/>
      <c r="BF57" s="4"/>
      <c r="BG57" s="4"/>
      <c r="BH57" s="4"/>
      <c r="BI57" s="4" t="s">
        <v>19382</v>
      </c>
      <c r="BJ57" s="4" t="s">
        <v>19389</v>
      </c>
      <c r="BK57"/>
      <c r="BL57" s="4">
        <v>10</v>
      </c>
      <c r="BM57" s="4" t="s">
        <v>19533</v>
      </c>
      <c r="BN57" s="4"/>
      <c r="BO57" s="4" t="s">
        <v>19545</v>
      </c>
      <c r="BP57" s="4"/>
      <c r="BQ57" s="4" t="s">
        <v>19558</v>
      </c>
      <c r="BR57" s="4" t="s">
        <v>19563</v>
      </c>
      <c r="BS57" s="4" t="s">
        <v>19566</v>
      </c>
      <c r="BT57"/>
      <c r="BU57" s="4">
        <v>10</v>
      </c>
      <c r="BV57" s="4" t="s">
        <v>19654</v>
      </c>
      <c r="BW57" s="4" t="s">
        <v>19681</v>
      </c>
      <c r="BX57" s="4" t="s">
        <v>13889</v>
      </c>
      <c r="BY57" s="4"/>
      <c r="BZ57" s="4"/>
      <c r="CA57" s="4" t="s">
        <v>19693</v>
      </c>
      <c r="CB57" s="4"/>
      <c r="CC57"/>
      <c r="CD57" s="4">
        <v>10</v>
      </c>
      <c r="CE57" s="4" t="s">
        <v>19793</v>
      </c>
      <c r="CF57" s="4"/>
      <c r="CG57" s="4"/>
      <c r="CH57" s="4" t="s">
        <v>19802</v>
      </c>
      <c r="CI57" s="4" t="s">
        <v>19804</v>
      </c>
      <c r="CJ57" s="4" t="s">
        <v>19816</v>
      </c>
      <c r="CK57" s="4"/>
      <c r="CL57"/>
      <c r="CM57" s="4">
        <v>10</v>
      </c>
      <c r="CN57" s="4"/>
      <c r="CO57" s="4"/>
      <c r="CP57" s="4" t="s">
        <v>19922</v>
      </c>
      <c r="CQ57" s="4" t="s">
        <v>19918</v>
      </c>
      <c r="CR57" s="4"/>
      <c r="CS57" s="4" t="s">
        <v>19930</v>
      </c>
      <c r="CT57" s="4"/>
      <c r="CU57"/>
      <c r="CV57" s="4">
        <v>10</v>
      </c>
      <c r="CW57" s="4"/>
      <c r="CX57" s="4"/>
      <c r="CY57" s="4" t="s">
        <v>20024</v>
      </c>
      <c r="CZ57" s="4" t="s">
        <v>20027</v>
      </c>
      <c r="DA57" s="4"/>
      <c r="DB57" s="4"/>
      <c r="DC57" s="4"/>
    </row>
    <row r="58" spans="1:107" x14ac:dyDescent="0.35">
      <c r="A58" s="6"/>
      <c r="B58" s="7" t="s">
        <v>18603</v>
      </c>
      <c r="C58" s="7" t="s">
        <v>15175</v>
      </c>
      <c r="D58" s="7" t="s">
        <v>18610</v>
      </c>
      <c r="E58" s="7" t="s">
        <v>18599</v>
      </c>
      <c r="F58" s="7"/>
      <c r="G58" s="7"/>
      <c r="H58" s="7" t="s">
        <v>18484</v>
      </c>
      <c r="I58"/>
      <c r="J58" s="6"/>
      <c r="K58" s="7"/>
      <c r="L58" s="7" t="s">
        <v>18742</v>
      </c>
      <c r="M58" s="7"/>
      <c r="N58" s="7" t="s">
        <v>10863</v>
      </c>
      <c r="O58" s="7"/>
      <c r="P58" s="7"/>
      <c r="Q58" s="7"/>
      <c r="R58"/>
      <c r="S58" s="6"/>
      <c r="T58" s="7" t="s">
        <v>18774</v>
      </c>
      <c r="U58" s="7" t="s">
        <v>18880</v>
      </c>
      <c r="V58" s="7" t="s">
        <v>18885</v>
      </c>
      <c r="W58" s="7"/>
      <c r="X58" s="7" t="s">
        <v>18884</v>
      </c>
      <c r="Y58" s="91"/>
      <c r="Z58" s="7"/>
      <c r="AA58"/>
      <c r="AB58" s="6"/>
      <c r="AC58" s="7"/>
      <c r="AD58" s="7" t="s">
        <v>19002</v>
      </c>
      <c r="AE58" s="7"/>
      <c r="AF58" s="7"/>
      <c r="AG58" s="7" t="s">
        <v>8527</v>
      </c>
      <c r="AH58" s="7"/>
      <c r="AI58" s="7" t="s">
        <v>19022</v>
      </c>
      <c r="AJ58" s="16"/>
      <c r="AK58" s="6"/>
      <c r="AL58" s="7" t="s">
        <v>18774</v>
      </c>
      <c r="AM58" s="7" t="s">
        <v>19129</v>
      </c>
      <c r="AN58" s="7"/>
      <c r="AO58" s="7"/>
      <c r="AP58" s="7" t="s">
        <v>19139</v>
      </c>
      <c r="AQ58" s="7"/>
      <c r="AR58" s="7" t="s">
        <v>7713</v>
      </c>
      <c r="AS58"/>
      <c r="AT58" s="7"/>
      <c r="AU58" s="7" t="s">
        <v>18774</v>
      </c>
      <c r="AV58" s="7" t="s">
        <v>19259</v>
      </c>
      <c r="AW58" s="7" t="s">
        <v>19290</v>
      </c>
      <c r="AX58" s="7"/>
      <c r="AY58" s="7" t="s">
        <v>19294</v>
      </c>
      <c r="AZ58" s="7"/>
      <c r="BA58" s="7" t="s">
        <v>6946</v>
      </c>
      <c r="BB58"/>
      <c r="BC58" s="7"/>
      <c r="BD58" s="7"/>
      <c r="BE58" s="7"/>
      <c r="BF58" s="7"/>
      <c r="BG58" s="7"/>
      <c r="BH58" s="7" t="s">
        <v>19375</v>
      </c>
      <c r="BI58" s="7" t="s">
        <v>19383</v>
      </c>
      <c r="BJ58" s="7"/>
      <c r="BK58"/>
      <c r="BL58" s="7"/>
      <c r="BM58" s="7" t="s">
        <v>19534</v>
      </c>
      <c r="BN58" s="7" t="s">
        <v>19538</v>
      </c>
      <c r="BO58" s="7"/>
      <c r="BP58" s="7"/>
      <c r="BQ58" s="7"/>
      <c r="BR58" s="7" t="s">
        <v>19564</v>
      </c>
      <c r="BS58" s="7"/>
      <c r="BT58" s="5" t="s">
        <v>3640</v>
      </c>
      <c r="BU58" s="7"/>
      <c r="BV58" s="7" t="s">
        <v>18253</v>
      </c>
      <c r="BW58" s="7"/>
      <c r="BX58" s="7" t="s">
        <v>19685</v>
      </c>
      <c r="BY58" s="7"/>
      <c r="BZ58" s="7"/>
      <c r="CA58" s="7" t="s">
        <v>19694</v>
      </c>
      <c r="CB58" s="7" t="s">
        <v>19703</v>
      </c>
      <c r="CC58"/>
      <c r="CD58" s="7"/>
      <c r="CE58" s="7" t="s">
        <v>19706</v>
      </c>
      <c r="CF58" s="7"/>
      <c r="CG58" s="7"/>
      <c r="CH58" s="7"/>
      <c r="CI58" s="7"/>
      <c r="CJ58" s="7" t="s">
        <v>19811</v>
      </c>
      <c r="CK58" s="7" t="s">
        <v>19813</v>
      </c>
      <c r="CL58"/>
      <c r="CM58" s="5"/>
      <c r="CN58" s="7"/>
      <c r="CO58" s="7" t="s">
        <v>19883</v>
      </c>
      <c r="CP58" s="7"/>
      <c r="CQ58" s="7"/>
      <c r="CR58" s="103"/>
      <c r="CS58" s="7"/>
      <c r="CT58" s="7" t="s">
        <v>7073</v>
      </c>
      <c r="CU58"/>
      <c r="CV58" s="7"/>
      <c r="CW58" s="7"/>
      <c r="CX58" s="7" t="s">
        <v>20019</v>
      </c>
      <c r="CY58" s="7" t="s">
        <v>20025</v>
      </c>
      <c r="CZ58" s="7" t="s">
        <v>20028</v>
      </c>
      <c r="DA58" s="7"/>
      <c r="DB58" s="7"/>
      <c r="DC58" s="7"/>
    </row>
    <row r="59" spans="1:107" x14ac:dyDescent="0.35">
      <c r="A59" s="2">
        <v>12</v>
      </c>
      <c r="B59" s="5" t="s">
        <v>18600</v>
      </c>
      <c r="C59" s="5"/>
      <c r="D59" s="5"/>
      <c r="E59" s="5" t="s">
        <v>18615</v>
      </c>
      <c r="F59" s="5" t="s">
        <v>18617</v>
      </c>
      <c r="G59" s="5" t="s">
        <v>11393</v>
      </c>
      <c r="H59" s="5" t="s">
        <v>8648</v>
      </c>
      <c r="I59"/>
      <c r="J59" s="2">
        <v>12</v>
      </c>
      <c r="K59" s="5"/>
      <c r="L59" s="5"/>
      <c r="M59" s="5"/>
      <c r="N59" s="5"/>
      <c r="O59" s="5"/>
      <c r="P59" s="5" t="s">
        <v>18757</v>
      </c>
      <c r="Q59" s="5" t="s">
        <v>6946</v>
      </c>
      <c r="R59"/>
      <c r="S59" s="2">
        <v>12</v>
      </c>
      <c r="T59" s="5" t="s">
        <v>18869</v>
      </c>
      <c r="U59" s="5"/>
      <c r="V59" s="5" t="s">
        <v>18886</v>
      </c>
      <c r="W59" s="5"/>
      <c r="X59" s="5"/>
      <c r="Y59" s="5" t="s">
        <v>18893</v>
      </c>
      <c r="Z59" s="5"/>
      <c r="AA59"/>
      <c r="AB59" s="2">
        <v>12</v>
      </c>
      <c r="AC59" s="5"/>
      <c r="AD59" s="5"/>
      <c r="AE59" s="5"/>
      <c r="AF59" s="5"/>
      <c r="AG59" s="5"/>
      <c r="AH59" s="5"/>
      <c r="AI59" s="5" t="s">
        <v>19023</v>
      </c>
      <c r="AJ59"/>
      <c r="AK59" s="2">
        <v>12</v>
      </c>
      <c r="AL59" s="5"/>
      <c r="AM59" s="5"/>
      <c r="AN59" s="5" t="s">
        <v>18574</v>
      </c>
      <c r="AO59" s="5"/>
      <c r="AP59" s="5" t="s">
        <v>19138</v>
      </c>
      <c r="AQ59" s="5" t="s">
        <v>19143</v>
      </c>
      <c r="AR59" s="5" t="s">
        <v>19142</v>
      </c>
      <c r="AS59"/>
      <c r="AT59" s="5">
        <v>12</v>
      </c>
      <c r="AU59" s="5" t="s">
        <v>19241</v>
      </c>
      <c r="AV59" s="5"/>
      <c r="AW59" s="5" t="s">
        <v>19281</v>
      </c>
      <c r="AX59" s="5"/>
      <c r="AY59" s="5"/>
      <c r="AZ59" s="5" t="s">
        <v>11393</v>
      </c>
      <c r="BA59" s="5" t="s">
        <v>19302</v>
      </c>
      <c r="BB59"/>
      <c r="BC59" s="5">
        <v>12</v>
      </c>
      <c r="BD59" s="5"/>
      <c r="BE59" s="5"/>
      <c r="BF59" s="5" t="s">
        <v>14965</v>
      </c>
      <c r="BG59" s="5" t="s">
        <v>14965</v>
      </c>
      <c r="BH59" s="5"/>
      <c r="BI59" s="5"/>
      <c r="BJ59" s="5" t="s">
        <v>19390</v>
      </c>
      <c r="BK59"/>
      <c r="BL59" s="5">
        <v>12</v>
      </c>
      <c r="BM59" s="5"/>
      <c r="BN59" s="5"/>
      <c r="BO59" s="5"/>
      <c r="BP59" s="5"/>
      <c r="BQ59" s="5" t="s">
        <v>19559</v>
      </c>
      <c r="BR59" s="5" t="s">
        <v>1173</v>
      </c>
      <c r="BS59" s="5"/>
      <c r="BT59"/>
      <c r="BU59" s="5">
        <v>12</v>
      </c>
      <c r="BV59" s="5"/>
      <c r="BW59" s="5"/>
      <c r="BX59" s="5"/>
      <c r="BY59" s="5" t="s">
        <v>19623</v>
      </c>
      <c r="BZ59" s="5"/>
      <c r="CA59" s="5" t="s">
        <v>14166</v>
      </c>
      <c r="CB59" s="5" t="s">
        <v>19704</v>
      </c>
      <c r="CC59"/>
      <c r="CD59" s="5">
        <v>12</v>
      </c>
      <c r="CE59" s="5" t="s">
        <v>19788</v>
      </c>
      <c r="CF59" s="5" t="s">
        <v>19796</v>
      </c>
      <c r="CG59" s="5"/>
      <c r="CH59" s="5"/>
      <c r="CI59" s="5"/>
      <c r="CJ59" s="5" t="s">
        <v>19809</v>
      </c>
      <c r="CK59" s="5"/>
      <c r="CL59"/>
      <c r="CM59" s="4">
        <v>12</v>
      </c>
      <c r="CN59" s="5" t="s">
        <v>19828</v>
      </c>
      <c r="CO59" s="5"/>
      <c r="CP59" s="5"/>
      <c r="CQ59" s="5"/>
      <c r="CR59" s="5"/>
      <c r="CS59" s="5" t="s">
        <v>19933</v>
      </c>
      <c r="CT59" s="5"/>
      <c r="CU59"/>
      <c r="CV59" s="5">
        <v>12</v>
      </c>
      <c r="CW59" s="5"/>
      <c r="CX59" s="5"/>
      <c r="CY59" s="5"/>
      <c r="CZ59" s="5" t="s">
        <v>20004</v>
      </c>
      <c r="DA59" s="5" t="s">
        <v>20031</v>
      </c>
      <c r="DB59" s="5"/>
      <c r="DC59" s="4" t="s">
        <v>20039</v>
      </c>
    </row>
    <row r="60" spans="1:107" x14ac:dyDescent="0.35">
      <c r="A60" s="2"/>
      <c r="B60" s="5"/>
      <c r="C60" s="5"/>
      <c r="D60" s="5"/>
      <c r="E60" s="5"/>
      <c r="F60" s="7" t="s">
        <v>18371</v>
      </c>
      <c r="G60" s="5" t="s">
        <v>38</v>
      </c>
      <c r="H60" s="5" t="s">
        <v>18621</v>
      </c>
      <c r="I60"/>
      <c r="J60" s="2"/>
      <c r="K60" s="5"/>
      <c r="L60" s="5"/>
      <c r="M60" s="5" t="s">
        <v>18747</v>
      </c>
      <c r="N60" s="5" t="s">
        <v>18752</v>
      </c>
      <c r="O60" s="5"/>
      <c r="P60" s="5" t="s">
        <v>38</v>
      </c>
      <c r="Q60" s="5" t="s">
        <v>11689</v>
      </c>
      <c r="R60"/>
      <c r="S60" s="2"/>
      <c r="T60" s="5" t="s">
        <v>14375</v>
      </c>
      <c r="U60" s="5"/>
      <c r="V60" s="5" t="s">
        <v>18887</v>
      </c>
      <c r="W60" s="5"/>
      <c r="X60" s="5"/>
      <c r="Y60" s="5"/>
      <c r="Z60" s="5"/>
      <c r="AA60"/>
      <c r="AB60" s="2"/>
      <c r="AC60" s="5"/>
      <c r="AD60" s="5"/>
      <c r="AE60" s="5"/>
      <c r="AF60" s="5"/>
      <c r="AG60" s="5"/>
      <c r="AH60" s="5"/>
      <c r="AI60" s="5"/>
      <c r="AJ60"/>
      <c r="AK60" s="2"/>
      <c r="AL60" s="5"/>
      <c r="AM60" s="5"/>
      <c r="AN60" s="5"/>
      <c r="AO60" s="5"/>
      <c r="AP60" s="5"/>
      <c r="AQ60" s="5"/>
      <c r="AR60" s="5"/>
      <c r="AS60"/>
      <c r="AT60" s="5"/>
      <c r="AU60" s="5"/>
      <c r="AV60" s="5"/>
      <c r="AW60" s="5"/>
      <c r="AX60" s="5"/>
      <c r="AY60" s="5" t="s">
        <v>19293</v>
      </c>
      <c r="AZ60" s="5" t="s">
        <v>38</v>
      </c>
      <c r="BA60" s="5"/>
      <c r="BB60"/>
      <c r="BC60" s="5"/>
      <c r="BD60" s="5"/>
      <c r="BE60" s="5"/>
      <c r="BF60" s="5"/>
      <c r="BG60" s="5"/>
      <c r="BH60" s="110" t="s">
        <v>19377</v>
      </c>
      <c r="BI60" s="5"/>
      <c r="BJ60" s="5" t="s">
        <v>12697</v>
      </c>
      <c r="BK60"/>
      <c r="BL60" s="5"/>
      <c r="BM60" s="5"/>
      <c r="BN60" s="5"/>
      <c r="BO60" s="5"/>
      <c r="BP60" s="5"/>
      <c r="BQ60" s="5"/>
      <c r="BR60" s="5"/>
      <c r="BS60" s="5"/>
      <c r="BT60"/>
      <c r="BU60" s="5"/>
      <c r="BV60" s="5"/>
      <c r="BW60" s="5"/>
      <c r="BX60" s="5"/>
      <c r="BY60" s="5" t="s">
        <v>19511</v>
      </c>
      <c r="BZ60" s="5" t="s">
        <v>1186</v>
      </c>
      <c r="CA60" s="5" t="s">
        <v>19695</v>
      </c>
      <c r="CB60" s="5"/>
      <c r="CC60"/>
      <c r="CD60" s="5"/>
      <c r="CE60" s="5"/>
      <c r="CF60" s="5"/>
      <c r="CG60" s="5"/>
      <c r="CH60" s="5"/>
      <c r="CI60" s="5"/>
      <c r="CJ60" s="5"/>
      <c r="CK60" s="5"/>
      <c r="CL60"/>
      <c r="CM60" s="5"/>
      <c r="CN60" s="5"/>
      <c r="CO60" s="11"/>
      <c r="CP60" s="5"/>
      <c r="CQ60" s="5"/>
      <c r="CR60" s="5" t="s">
        <v>19293</v>
      </c>
      <c r="CS60" s="5"/>
      <c r="CT60" s="5"/>
      <c r="CU60"/>
      <c r="CV60" s="5"/>
      <c r="CW60" s="5"/>
      <c r="CX60" s="11" t="s">
        <v>20020</v>
      </c>
      <c r="CY60" s="5"/>
      <c r="CZ60" s="5"/>
      <c r="DA60" s="5" t="s">
        <v>38</v>
      </c>
      <c r="DB60" s="5"/>
      <c r="DC60" s="5"/>
    </row>
    <row r="61" spans="1:107" ht="15" customHeight="1" x14ac:dyDescent="0.35">
      <c r="A61" s="3">
        <v>14</v>
      </c>
      <c r="B61" s="4"/>
      <c r="C61" s="4"/>
      <c r="D61" s="4"/>
      <c r="E61" s="4" t="s">
        <v>38</v>
      </c>
      <c r="F61" s="5" t="s">
        <v>177</v>
      </c>
      <c r="G61" s="4"/>
      <c r="H61" s="4"/>
      <c r="I61"/>
      <c r="J61" s="3">
        <v>14</v>
      </c>
      <c r="K61" s="4"/>
      <c r="L61" s="4"/>
      <c r="M61" s="4" t="s">
        <v>18743</v>
      </c>
      <c r="N61" s="4" t="s">
        <v>18753</v>
      </c>
      <c r="O61" s="4" t="s">
        <v>38</v>
      </c>
      <c r="P61" s="4" t="s">
        <v>18813</v>
      </c>
      <c r="Q61" s="4" t="s">
        <v>3719</v>
      </c>
      <c r="R61"/>
      <c r="S61" s="3">
        <v>14</v>
      </c>
      <c r="T61" s="4" t="s">
        <v>18879</v>
      </c>
      <c r="U61" s="4" t="s">
        <v>18881</v>
      </c>
      <c r="V61" s="4" t="s">
        <v>17506</v>
      </c>
      <c r="W61" s="4"/>
      <c r="X61" s="4" t="s">
        <v>38</v>
      </c>
      <c r="Y61" s="4"/>
      <c r="Z61" s="4" t="s">
        <v>18897</v>
      </c>
      <c r="AA61"/>
      <c r="AB61" s="3">
        <v>14</v>
      </c>
      <c r="AC61" s="4"/>
      <c r="AD61" s="4"/>
      <c r="AE61" s="4"/>
      <c r="AF61" s="4" t="s">
        <v>19012</v>
      </c>
      <c r="AG61" s="4"/>
      <c r="AH61" s="4" t="s">
        <v>19019</v>
      </c>
      <c r="AI61" s="4" t="s">
        <v>19024</v>
      </c>
      <c r="AJ61"/>
      <c r="AK61" s="3">
        <v>14</v>
      </c>
      <c r="AL61" s="4" t="s">
        <v>14660</v>
      </c>
      <c r="AM61" s="4"/>
      <c r="AN61" s="4" t="s">
        <v>19132</v>
      </c>
      <c r="AO61" s="4" t="s">
        <v>19136</v>
      </c>
      <c r="AP61" s="4" t="s">
        <v>19140</v>
      </c>
      <c r="AQ61" s="4" t="s">
        <v>38</v>
      </c>
      <c r="AR61" s="4"/>
      <c r="AS61" s="37"/>
      <c r="AT61" s="4">
        <v>14</v>
      </c>
      <c r="AU61" s="4" t="s">
        <v>19122</v>
      </c>
      <c r="AV61" s="4" t="s">
        <v>19283</v>
      </c>
      <c r="AW61" s="4" t="s">
        <v>19286</v>
      </c>
      <c r="AX61" s="4" t="s">
        <v>19233</v>
      </c>
      <c r="AY61" s="4" t="s">
        <v>19295</v>
      </c>
      <c r="AZ61" s="4"/>
      <c r="BA61" s="4" t="s">
        <v>19303</v>
      </c>
      <c r="BB61"/>
      <c r="BC61" s="4">
        <v>14</v>
      </c>
      <c r="BD61" s="4"/>
      <c r="BE61" s="4"/>
      <c r="BF61" s="4"/>
      <c r="BG61" s="4"/>
      <c r="BH61" s="4"/>
      <c r="BI61" s="4" t="s">
        <v>19384</v>
      </c>
      <c r="BJ61" s="4"/>
      <c r="BK61"/>
      <c r="BL61" s="4">
        <v>14</v>
      </c>
      <c r="BM61" s="4"/>
      <c r="BN61" s="4" t="s">
        <v>19540</v>
      </c>
      <c r="BO61" s="4" t="s">
        <v>19547</v>
      </c>
      <c r="BP61" s="4"/>
      <c r="BQ61" s="4"/>
      <c r="BR61" s="4" t="s">
        <v>15582</v>
      </c>
      <c r="BS61" s="4" t="s">
        <v>3505</v>
      </c>
      <c r="BT61"/>
      <c r="BU61" s="4">
        <v>14</v>
      </c>
      <c r="BV61" s="4" t="s">
        <v>19680</v>
      </c>
      <c r="BW61" s="4" t="s">
        <v>19649</v>
      </c>
      <c r="BX61" s="4"/>
      <c r="BY61" s="4"/>
      <c r="BZ61" s="4" t="s">
        <v>19121</v>
      </c>
      <c r="CA61" s="4" t="s">
        <v>19696</v>
      </c>
      <c r="CB61" s="4"/>
      <c r="CC61"/>
      <c r="CD61" s="4">
        <v>14</v>
      </c>
      <c r="CE61" s="4" t="s">
        <v>19786</v>
      </c>
      <c r="CF61" s="4" t="s">
        <v>19687</v>
      </c>
      <c r="CG61" s="4"/>
      <c r="CH61" s="4"/>
      <c r="CI61" s="4" t="s">
        <v>16154</v>
      </c>
      <c r="CJ61" s="4" t="s">
        <v>38</v>
      </c>
      <c r="CK61" s="4"/>
      <c r="CL61"/>
      <c r="CM61" s="4">
        <v>14</v>
      </c>
      <c r="CN61" s="4" t="s">
        <v>19919</v>
      </c>
      <c r="CO61" s="4" t="s">
        <v>19911</v>
      </c>
      <c r="CP61" s="4" t="s">
        <v>19884</v>
      </c>
      <c r="CQ61" s="4"/>
      <c r="CR61" s="4" t="s">
        <v>19928</v>
      </c>
      <c r="CS61" s="4" t="s">
        <v>14904</v>
      </c>
      <c r="CT61" s="4"/>
      <c r="CU61"/>
      <c r="CV61" s="4">
        <v>14</v>
      </c>
      <c r="CW61" s="4" t="s">
        <v>20014</v>
      </c>
      <c r="CX61" s="4"/>
      <c r="CY61" s="4"/>
      <c r="CZ61" s="4"/>
      <c r="DA61" s="4" t="s">
        <v>14594</v>
      </c>
      <c r="DB61" s="4" t="s">
        <v>20033</v>
      </c>
      <c r="DC61" s="4"/>
    </row>
    <row r="62" spans="1:107" x14ac:dyDescent="0.35">
      <c r="A62" s="6"/>
      <c r="B62" s="7" t="s">
        <v>18604</v>
      </c>
      <c r="C62" s="7" t="s">
        <v>13525</v>
      </c>
      <c r="D62" s="7"/>
      <c r="E62" s="7" t="s">
        <v>18585</v>
      </c>
      <c r="F62" s="7" t="s">
        <v>1118</v>
      </c>
      <c r="G62" s="7" t="s">
        <v>18620</v>
      </c>
      <c r="H62" s="7"/>
      <c r="I62"/>
      <c r="J62" s="6"/>
      <c r="K62" s="7"/>
      <c r="L62" s="7" t="s">
        <v>18745</v>
      </c>
      <c r="M62" s="7" t="s">
        <v>18748</v>
      </c>
      <c r="N62" s="7"/>
      <c r="O62" s="7"/>
      <c r="P62" s="7" t="s">
        <v>18758</v>
      </c>
      <c r="Q62" s="7" t="s">
        <v>18761</v>
      </c>
      <c r="R62"/>
      <c r="S62" s="6"/>
      <c r="T62" s="7" t="s">
        <v>18773</v>
      </c>
      <c r="U62" s="7" t="s">
        <v>12814</v>
      </c>
      <c r="V62" s="7" t="s">
        <v>18888</v>
      </c>
      <c r="W62" s="7" t="s">
        <v>18891</v>
      </c>
      <c r="X62" s="7"/>
      <c r="Y62" s="7"/>
      <c r="Z62" s="7"/>
      <c r="AA62"/>
      <c r="AB62" s="6"/>
      <c r="AC62" s="7" t="s">
        <v>19001</v>
      </c>
      <c r="AD62" s="7" t="s">
        <v>19003</v>
      </c>
      <c r="AE62" s="7" t="s">
        <v>19007</v>
      </c>
      <c r="AF62" s="7" t="s">
        <v>19013</v>
      </c>
      <c r="AG62" s="7" t="s">
        <v>38</v>
      </c>
      <c r="AH62" s="7" t="s">
        <v>534</v>
      </c>
      <c r="AI62" s="7" t="s">
        <v>19025</v>
      </c>
      <c r="AJ62"/>
      <c r="AK62" s="6"/>
      <c r="AL62" s="7" t="s">
        <v>19124</v>
      </c>
      <c r="AM62" s="7"/>
      <c r="AN62" s="7" t="s">
        <v>19133</v>
      </c>
      <c r="AO62" s="7"/>
      <c r="AP62" s="7"/>
      <c r="AQ62" s="7" t="s">
        <v>19144</v>
      </c>
      <c r="AR62" s="7" t="s">
        <v>19145</v>
      </c>
      <c r="AS62"/>
      <c r="AT62" s="7"/>
      <c r="AU62" s="7" t="s">
        <v>19280</v>
      </c>
      <c r="AV62" s="7" t="s">
        <v>19284</v>
      </c>
      <c r="AW62" s="7" t="s">
        <v>19287</v>
      </c>
      <c r="AX62" s="7" t="s">
        <v>19102</v>
      </c>
      <c r="AY62" s="7" t="s">
        <v>38</v>
      </c>
      <c r="AZ62" s="7"/>
      <c r="BA62" s="7"/>
      <c r="BB62"/>
      <c r="BC62" s="7"/>
      <c r="BD62" s="7"/>
      <c r="BE62" s="7"/>
      <c r="BF62" s="7"/>
      <c r="BG62" s="7" t="s">
        <v>19376</v>
      </c>
      <c r="BH62" s="7" t="s">
        <v>19378</v>
      </c>
      <c r="BI62" s="7" t="s">
        <v>19385</v>
      </c>
      <c r="BJ62" s="7" t="s">
        <v>19391</v>
      </c>
      <c r="BK62"/>
      <c r="BL62" s="7"/>
      <c r="BM62" s="7" t="s">
        <v>14625</v>
      </c>
      <c r="BN62" s="7"/>
      <c r="BO62" s="7" t="s">
        <v>38</v>
      </c>
      <c r="BP62" s="7" t="s">
        <v>19552</v>
      </c>
      <c r="BQ62" s="7"/>
      <c r="BR62" s="7" t="s">
        <v>10959</v>
      </c>
      <c r="BS62" s="7"/>
      <c r="BT62"/>
      <c r="BU62" s="7"/>
      <c r="BV62" s="7" t="s">
        <v>19662</v>
      </c>
      <c r="BW62" s="7"/>
      <c r="BX62" s="7"/>
      <c r="BY62" s="7"/>
      <c r="BZ62" s="7" t="s">
        <v>19690</v>
      </c>
      <c r="CA62" s="7" t="s">
        <v>19700</v>
      </c>
      <c r="CB62" s="7"/>
      <c r="CC62"/>
      <c r="CD62" s="7"/>
      <c r="CE62" s="7" t="s">
        <v>19789</v>
      </c>
      <c r="CF62" s="7" t="s">
        <v>19797</v>
      </c>
      <c r="CG62" s="7"/>
      <c r="CH62" s="7"/>
      <c r="CI62" s="7"/>
      <c r="CJ62" s="7"/>
      <c r="CK62" s="7" t="s">
        <v>19814</v>
      </c>
      <c r="CL62"/>
      <c r="CM62" s="7"/>
      <c r="CN62" s="7" t="s">
        <v>19912</v>
      </c>
      <c r="CO62" s="7" t="s">
        <v>19819</v>
      </c>
      <c r="CP62" s="7"/>
      <c r="CQ62" s="7" t="s">
        <v>15941</v>
      </c>
      <c r="CR62" s="7"/>
      <c r="CS62" s="7" t="s">
        <v>38</v>
      </c>
      <c r="CT62" s="7" t="s">
        <v>19939</v>
      </c>
      <c r="CU62"/>
      <c r="CV62" s="7"/>
      <c r="CW62" s="7" t="s">
        <v>20016</v>
      </c>
      <c r="CX62" s="7"/>
      <c r="CY62" s="7"/>
      <c r="CZ62" s="7" t="s">
        <v>20029</v>
      </c>
      <c r="DA62" s="7" t="s">
        <v>537</v>
      </c>
      <c r="DB62" s="7" t="s">
        <v>20034</v>
      </c>
      <c r="DC62" s="7" t="s">
        <v>20040</v>
      </c>
    </row>
    <row r="63" spans="1:107" x14ac:dyDescent="0.35">
      <c r="A63" s="2">
        <v>16</v>
      </c>
      <c r="B63" s="5" t="s">
        <v>18605</v>
      </c>
      <c r="C63" s="5" t="s">
        <v>18607</v>
      </c>
      <c r="D63" s="5" t="s">
        <v>18612</v>
      </c>
      <c r="E63" s="5"/>
      <c r="F63" s="5"/>
      <c r="G63" s="5" t="s">
        <v>4136</v>
      </c>
      <c r="H63" s="5" t="s">
        <v>18622</v>
      </c>
      <c r="I63"/>
      <c r="J63" s="2">
        <v>16</v>
      </c>
      <c r="K63" s="5" t="s">
        <v>18725</v>
      </c>
      <c r="L63" s="5" t="s">
        <v>18744</v>
      </c>
      <c r="M63" s="5" t="s">
        <v>17550</v>
      </c>
      <c r="N63" s="5" t="s">
        <v>18777</v>
      </c>
      <c r="O63" s="5" t="s">
        <v>18755</v>
      </c>
      <c r="P63" s="5" t="s">
        <v>18759</v>
      </c>
      <c r="Q63" s="5"/>
      <c r="R63"/>
      <c r="S63" s="2">
        <v>16</v>
      </c>
      <c r="T63" s="5" t="s">
        <v>18877</v>
      </c>
      <c r="U63" s="5"/>
      <c r="V63" s="5" t="s">
        <v>18889</v>
      </c>
      <c r="W63" s="5"/>
      <c r="X63" s="5"/>
      <c r="Y63" s="5"/>
      <c r="Z63" s="5" t="s">
        <v>18898</v>
      </c>
      <c r="AA63"/>
      <c r="AB63" s="2">
        <v>16</v>
      </c>
      <c r="AC63" s="5" t="s">
        <v>38</v>
      </c>
      <c r="AD63" s="5" t="s">
        <v>19004</v>
      </c>
      <c r="AE63" s="5" t="s">
        <v>19008</v>
      </c>
      <c r="AF63" s="5" t="s">
        <v>19014</v>
      </c>
      <c r="AG63" s="5" t="s">
        <v>3715</v>
      </c>
      <c r="AH63" s="5" t="s">
        <v>2281</v>
      </c>
      <c r="AI63" s="5"/>
      <c r="AJ63"/>
      <c r="AK63" s="2">
        <v>16</v>
      </c>
      <c r="AL63" s="5" t="s">
        <v>19125</v>
      </c>
      <c r="AM63" s="5" t="s">
        <v>18940</v>
      </c>
      <c r="AN63" s="5"/>
      <c r="AO63" s="5"/>
      <c r="AP63" s="5"/>
      <c r="AQ63" s="5"/>
      <c r="AR63" s="5" t="s">
        <v>8110</v>
      </c>
      <c r="AS63"/>
      <c r="AT63" s="5">
        <v>16</v>
      </c>
      <c r="AU63" s="5" t="s">
        <v>18371</v>
      </c>
      <c r="AV63" s="5" t="s">
        <v>19245</v>
      </c>
      <c r="AW63" s="5" t="s">
        <v>19288</v>
      </c>
      <c r="AX63" s="5"/>
      <c r="AY63" s="5"/>
      <c r="AZ63" s="5" t="s">
        <v>18434</v>
      </c>
      <c r="BA63" s="5" t="s">
        <v>16296</v>
      </c>
      <c r="BB63"/>
      <c r="BC63" s="5">
        <v>16</v>
      </c>
      <c r="BD63" s="5"/>
      <c r="BE63" s="5"/>
      <c r="BF63" s="5"/>
      <c r="BG63" s="5"/>
      <c r="BH63" s="4" t="s">
        <v>19379</v>
      </c>
      <c r="BI63" s="5" t="s">
        <v>19386</v>
      </c>
      <c r="BJ63" s="5"/>
      <c r="BK63"/>
      <c r="BL63" s="5">
        <v>16</v>
      </c>
      <c r="BM63" s="5" t="s">
        <v>19537</v>
      </c>
      <c r="BN63" s="5" t="s">
        <v>19543</v>
      </c>
      <c r="BO63" s="5" t="s">
        <v>537</v>
      </c>
      <c r="BP63" s="5" t="s">
        <v>19553</v>
      </c>
      <c r="BQ63" s="5" t="s">
        <v>19530</v>
      </c>
      <c r="BR63" s="5"/>
      <c r="BS63" s="5"/>
      <c r="BT63"/>
      <c r="BU63" s="5">
        <v>16</v>
      </c>
      <c r="BV63" s="5" t="s">
        <v>19678</v>
      </c>
      <c r="BW63" s="5"/>
      <c r="BX63" s="5"/>
      <c r="BY63" s="5"/>
      <c r="BZ63" s="5" t="s">
        <v>1405</v>
      </c>
      <c r="CA63" s="5" t="s">
        <v>19697</v>
      </c>
      <c r="CB63" s="5"/>
      <c r="CC63"/>
      <c r="CD63" s="5">
        <v>16</v>
      </c>
      <c r="CE63" s="5"/>
      <c r="CF63" s="5"/>
      <c r="CG63" s="5"/>
      <c r="CH63" s="5" t="s">
        <v>19805</v>
      </c>
      <c r="CI63" s="5" t="s">
        <v>38</v>
      </c>
      <c r="CJ63" s="5" t="s">
        <v>19810</v>
      </c>
      <c r="CK63" s="5"/>
      <c r="CL63"/>
      <c r="CM63" s="5">
        <v>16</v>
      </c>
      <c r="CN63" s="5"/>
      <c r="CO63" s="5"/>
      <c r="CP63" s="5" t="s">
        <v>19923</v>
      </c>
      <c r="CQ63" s="5"/>
      <c r="CR63" s="5" t="s">
        <v>19932</v>
      </c>
      <c r="CS63" s="5" t="s">
        <v>39</v>
      </c>
      <c r="CT63" s="5" t="s">
        <v>12814</v>
      </c>
      <c r="CU63"/>
      <c r="CV63" s="5">
        <v>16</v>
      </c>
      <c r="CW63" s="5" t="s">
        <v>20017</v>
      </c>
      <c r="CX63" s="5"/>
      <c r="CY63" s="5"/>
      <c r="CZ63" s="5"/>
      <c r="DA63" s="5" t="s">
        <v>20022</v>
      </c>
      <c r="DB63" s="5" t="s">
        <v>20035</v>
      </c>
      <c r="DC63" s="5"/>
    </row>
    <row r="64" spans="1:107" x14ac:dyDescent="0.35">
      <c r="A64" s="2"/>
      <c r="B64" s="5"/>
      <c r="C64" s="5" t="s">
        <v>18608</v>
      </c>
      <c r="D64" s="5" t="s">
        <v>15230</v>
      </c>
      <c r="E64" s="5" t="s">
        <v>18614</v>
      </c>
      <c r="F64" s="5"/>
      <c r="G64" s="5" t="s">
        <v>195</v>
      </c>
      <c r="H64" s="5" t="s">
        <v>8110</v>
      </c>
      <c r="I64"/>
      <c r="J64" s="2"/>
      <c r="K64" s="5" t="s">
        <v>14604</v>
      </c>
      <c r="L64" s="5"/>
      <c r="M64" s="5" t="s">
        <v>195</v>
      </c>
      <c r="N64" s="5" t="s">
        <v>3818</v>
      </c>
      <c r="O64" s="5" t="s">
        <v>18756</v>
      </c>
      <c r="P64" s="5" t="s">
        <v>13525</v>
      </c>
      <c r="Q64" s="5"/>
      <c r="R64"/>
      <c r="S64" s="2"/>
      <c r="T64" s="5" t="s">
        <v>39</v>
      </c>
      <c r="U64" s="5" t="s">
        <v>18882</v>
      </c>
      <c r="V64" s="5" t="s">
        <v>18890</v>
      </c>
      <c r="W64" s="5" t="s">
        <v>18628</v>
      </c>
      <c r="X64" s="5"/>
      <c r="Y64" s="5"/>
      <c r="Z64" s="5"/>
      <c r="AA64"/>
      <c r="AB64" s="2"/>
      <c r="AC64" s="5"/>
      <c r="AD64" s="5" t="s">
        <v>19005</v>
      </c>
      <c r="AE64" s="5" t="s">
        <v>19010</v>
      </c>
      <c r="AF64" s="5"/>
      <c r="AG64" s="5"/>
      <c r="AH64" s="5" t="s">
        <v>19021</v>
      </c>
      <c r="AI64" s="5"/>
      <c r="AJ64" s="16"/>
      <c r="AK64" s="2"/>
      <c r="AL64" s="5" t="s">
        <v>19103</v>
      </c>
      <c r="AM64" s="5"/>
      <c r="AN64" s="5"/>
      <c r="AO64" s="5"/>
      <c r="AP64" s="5" t="s">
        <v>19141</v>
      </c>
      <c r="AQ64" s="5"/>
      <c r="AR64" s="5" t="s">
        <v>19146</v>
      </c>
      <c r="AS64"/>
      <c r="AT64" s="5"/>
      <c r="AU64" s="5"/>
      <c r="AV64" s="5"/>
      <c r="AW64" s="5" t="s">
        <v>19289</v>
      </c>
      <c r="AX64" s="5"/>
      <c r="AY64" s="5"/>
      <c r="AZ64" s="5" t="s">
        <v>19297</v>
      </c>
      <c r="BA64" s="5" t="s">
        <v>14356</v>
      </c>
      <c r="BB64" s="16"/>
      <c r="BC64" s="5"/>
      <c r="BD64" s="5"/>
      <c r="BE64" s="5"/>
      <c r="BF64" s="5"/>
      <c r="BG64" s="5" t="s">
        <v>8177</v>
      </c>
      <c r="BH64" s="5"/>
      <c r="BI64" s="7"/>
      <c r="BJ64" s="5"/>
      <c r="BK64"/>
      <c r="BL64" s="5"/>
      <c r="BM64" s="5"/>
      <c r="BN64" s="5"/>
      <c r="BO64" s="5" t="s">
        <v>19548</v>
      </c>
      <c r="BP64" s="5" t="s">
        <v>19541</v>
      </c>
      <c r="BQ64" s="5" t="s">
        <v>19565</v>
      </c>
      <c r="BR64" s="5" t="s">
        <v>38</v>
      </c>
      <c r="BS64" s="5"/>
      <c r="BT64"/>
      <c r="BU64" s="5"/>
      <c r="BV64" s="5" t="s">
        <v>19679</v>
      </c>
      <c r="BW64" s="5"/>
      <c r="BX64" s="5" t="s">
        <v>15098</v>
      </c>
      <c r="BY64" s="5"/>
      <c r="BZ64" s="5" t="s">
        <v>19691</v>
      </c>
      <c r="CA64" s="5" t="s">
        <v>19699</v>
      </c>
      <c r="CB64" s="5" t="s">
        <v>1221</v>
      </c>
      <c r="CC64"/>
      <c r="CD64" s="5"/>
      <c r="CE64" s="5" t="s">
        <v>11827</v>
      </c>
      <c r="CF64" s="5"/>
      <c r="CG64" s="5" t="s">
        <v>18109</v>
      </c>
      <c r="CH64" s="5" t="s">
        <v>10044</v>
      </c>
      <c r="CI64" s="5" t="s">
        <v>537</v>
      </c>
      <c r="CJ64" s="5"/>
      <c r="CK64" s="5" t="s">
        <v>19815</v>
      </c>
      <c r="CL64"/>
      <c r="CM64" s="5"/>
      <c r="CN64" s="5" t="s">
        <v>11827</v>
      </c>
      <c r="CO64" s="5"/>
      <c r="CP64" s="5" t="s">
        <v>38</v>
      </c>
      <c r="CQ64" s="5" t="s">
        <v>19910</v>
      </c>
      <c r="CR64" s="5" t="s">
        <v>19926</v>
      </c>
      <c r="CS64" s="5"/>
      <c r="CT64" s="5"/>
      <c r="CU64"/>
      <c r="CV64" s="5"/>
      <c r="CW64" s="5" t="s">
        <v>20018</v>
      </c>
      <c r="CX64" s="5"/>
      <c r="CY64" s="5" t="s">
        <v>20021</v>
      </c>
      <c r="CZ64" s="5" t="s">
        <v>20030</v>
      </c>
      <c r="DA64" s="5"/>
      <c r="DB64" s="5"/>
      <c r="DC64" s="5"/>
    </row>
    <row r="65" spans="1:107" x14ac:dyDescent="0.35">
      <c r="A65" s="3">
        <v>18</v>
      </c>
      <c r="B65" s="4"/>
      <c r="C65" s="4" t="s">
        <v>14740</v>
      </c>
      <c r="D65" s="4" t="s">
        <v>223</v>
      </c>
      <c r="E65" s="4" t="s">
        <v>18109</v>
      </c>
      <c r="F65" s="4" t="s">
        <v>18601</v>
      </c>
      <c r="G65" s="4"/>
      <c r="H65" s="4" t="s">
        <v>15848</v>
      </c>
      <c r="I65"/>
      <c r="J65" s="3">
        <v>18</v>
      </c>
      <c r="K65" s="4" t="s">
        <v>8801</v>
      </c>
      <c r="L65" s="4"/>
      <c r="M65" s="4"/>
      <c r="N65" s="4"/>
      <c r="O65" s="4"/>
      <c r="P65" s="4" t="s">
        <v>18760</v>
      </c>
      <c r="Q65" s="4" t="s">
        <v>7988</v>
      </c>
      <c r="R65"/>
      <c r="S65" s="3">
        <v>18</v>
      </c>
      <c r="T65" s="4"/>
      <c r="U65" s="4"/>
      <c r="V65" s="4" t="s">
        <v>223</v>
      </c>
      <c r="W65" s="4"/>
      <c r="X65" s="4" t="s">
        <v>18894</v>
      </c>
      <c r="Y65" s="4"/>
      <c r="Z65" s="4"/>
      <c r="AA65"/>
      <c r="AB65" s="3">
        <v>18</v>
      </c>
      <c r="AC65" s="4"/>
      <c r="AD65" s="4"/>
      <c r="AE65" s="4" t="s">
        <v>19009</v>
      </c>
      <c r="AF65" s="4"/>
      <c r="AG65" s="4" t="s">
        <v>19017</v>
      </c>
      <c r="AH65" s="4" t="s">
        <v>19020</v>
      </c>
      <c r="AI65" s="4"/>
      <c r="AJ65"/>
      <c r="AK65" s="3">
        <v>18</v>
      </c>
      <c r="AL65" s="4" t="s">
        <v>19126</v>
      </c>
      <c r="AM65" s="4" t="s">
        <v>19135</v>
      </c>
      <c r="AN65" s="4" t="s">
        <v>223</v>
      </c>
      <c r="AO65" s="4" t="s">
        <v>2073</v>
      </c>
      <c r="AP65" s="4"/>
      <c r="AQ65" s="4"/>
      <c r="AR65" s="4" t="s">
        <v>12283</v>
      </c>
      <c r="AS65"/>
      <c r="AT65" s="4">
        <v>18</v>
      </c>
      <c r="AU65" s="4"/>
      <c r="AV65" s="4"/>
      <c r="AW65" s="4" t="s">
        <v>223</v>
      </c>
      <c r="AX65" s="4"/>
      <c r="AY65" s="4"/>
      <c r="AZ65" s="4" t="s">
        <v>19298</v>
      </c>
      <c r="BA65" s="4" t="s">
        <v>19304</v>
      </c>
      <c r="BB65"/>
      <c r="BC65" s="4">
        <v>18</v>
      </c>
      <c r="BD65" s="4"/>
      <c r="BE65" s="4"/>
      <c r="BF65" s="4" t="s">
        <v>19374</v>
      </c>
      <c r="BG65" s="4"/>
      <c r="BH65" s="4" t="s">
        <v>19360</v>
      </c>
      <c r="BI65" s="4"/>
      <c r="BJ65" s="4"/>
      <c r="BK65"/>
      <c r="BL65" s="4">
        <v>18</v>
      </c>
      <c r="BM65" s="4"/>
      <c r="BN65" s="4"/>
      <c r="BO65" s="4" t="s">
        <v>19549</v>
      </c>
      <c r="BP65" s="4" t="s">
        <v>19556</v>
      </c>
      <c r="BQ65" s="4" t="s">
        <v>19560</v>
      </c>
      <c r="BR65" s="4"/>
      <c r="BS65" s="4" t="s">
        <v>19567</v>
      </c>
      <c r="BT65"/>
      <c r="BU65" s="4">
        <v>18</v>
      </c>
      <c r="BV65" s="4"/>
      <c r="BW65" s="4"/>
      <c r="BX65" s="4" t="s">
        <v>223</v>
      </c>
      <c r="BY65" s="4" t="s">
        <v>19663</v>
      </c>
      <c r="BZ65" s="4" t="s">
        <v>19689</v>
      </c>
      <c r="CA65" s="4" t="s">
        <v>19698</v>
      </c>
      <c r="CB65" s="4"/>
      <c r="CC65"/>
      <c r="CD65" s="4">
        <v>18</v>
      </c>
      <c r="CE65" s="4" t="s">
        <v>19794</v>
      </c>
      <c r="CF65" s="4"/>
      <c r="CG65" s="4" t="s">
        <v>19792</v>
      </c>
      <c r="CH65" s="4"/>
      <c r="CI65" s="4"/>
      <c r="CJ65" s="4" t="s">
        <v>19812</v>
      </c>
      <c r="CK65" s="4"/>
      <c r="CL65"/>
      <c r="CM65" s="4">
        <v>18</v>
      </c>
      <c r="CN65" s="4"/>
      <c r="CO65" s="4"/>
      <c r="CP65" s="4"/>
      <c r="CQ65" s="4"/>
      <c r="CR65" s="4" t="s">
        <v>19927</v>
      </c>
      <c r="CS65" s="4"/>
      <c r="CT65" s="4" t="s">
        <v>19936</v>
      </c>
      <c r="CU65"/>
      <c r="CV65" s="4">
        <v>18</v>
      </c>
      <c r="CW65" s="4"/>
      <c r="CX65" s="4" t="s">
        <v>20023</v>
      </c>
      <c r="CY65" s="4" t="s">
        <v>20026</v>
      </c>
      <c r="CZ65" s="4"/>
      <c r="DA65" s="4"/>
      <c r="DB65" s="4" t="s">
        <v>20015</v>
      </c>
      <c r="DC65" s="4"/>
    </row>
    <row r="66" spans="1:107" x14ac:dyDescent="0.35">
      <c r="A66" s="6"/>
      <c r="B66" s="7"/>
      <c r="C66" s="7" t="s">
        <v>18611</v>
      </c>
      <c r="D66" s="7"/>
      <c r="E66" s="7"/>
      <c r="F66" s="7" t="s">
        <v>18618</v>
      </c>
      <c r="G66" s="7"/>
      <c r="H66" s="7"/>
      <c r="I66"/>
      <c r="J66" s="6"/>
      <c r="K66" s="7"/>
      <c r="L66" s="7"/>
      <c r="M66" s="7"/>
      <c r="N66" s="7"/>
      <c r="O66" s="7" t="s">
        <v>14942</v>
      </c>
      <c r="P66" s="7" t="s">
        <v>18814</v>
      </c>
      <c r="Q66" s="7"/>
      <c r="R66"/>
      <c r="S66" s="6"/>
      <c r="T66" s="7"/>
      <c r="U66" s="7"/>
      <c r="V66" s="7"/>
      <c r="W66" s="7" t="s">
        <v>18878</v>
      </c>
      <c r="X66" s="7"/>
      <c r="Y66" s="7" t="s">
        <v>18895</v>
      </c>
      <c r="Z66" s="7"/>
      <c r="AA66"/>
      <c r="AB66" s="6"/>
      <c r="AC66" s="7"/>
      <c r="AD66" s="7"/>
      <c r="AE66" s="7"/>
      <c r="AF66" s="7" t="s">
        <v>19015</v>
      </c>
      <c r="AG66" s="7"/>
      <c r="AH66" s="7"/>
      <c r="AI66" s="7"/>
      <c r="AJ66"/>
      <c r="AK66" s="6"/>
      <c r="AL66" s="7"/>
      <c r="AM66" s="7" t="s">
        <v>14740</v>
      </c>
      <c r="AN66" s="7"/>
      <c r="AO66" s="7"/>
      <c r="AP66" s="7"/>
      <c r="AQ66" s="7"/>
      <c r="AR66" s="7"/>
      <c r="AS66"/>
      <c r="AT66" s="7"/>
      <c r="AU66" s="7"/>
      <c r="AV66" s="7" t="s">
        <v>19266</v>
      </c>
      <c r="AW66" s="7"/>
      <c r="AX66" s="7"/>
      <c r="AY66" s="7" t="s">
        <v>19285</v>
      </c>
      <c r="AZ66" s="7" t="s">
        <v>19299</v>
      </c>
      <c r="BA66" s="7"/>
      <c r="BB66"/>
      <c r="BC66" s="7"/>
      <c r="BD66" s="7"/>
      <c r="BE66" s="7"/>
      <c r="BF66" s="7" t="s">
        <v>14740</v>
      </c>
      <c r="BG66" s="7" t="s">
        <v>14057</v>
      </c>
      <c r="BH66" s="7"/>
      <c r="BI66" s="7"/>
      <c r="BJ66" s="7" t="s">
        <v>19392</v>
      </c>
      <c r="BK66"/>
      <c r="BL66" s="7"/>
      <c r="BM66" s="7"/>
      <c r="BN66" s="7"/>
      <c r="BO66" s="7" t="s">
        <v>19544</v>
      </c>
      <c r="BP66" s="7" t="s">
        <v>19554</v>
      </c>
      <c r="BQ66" s="7" t="s">
        <v>13869</v>
      </c>
      <c r="BR66" s="7" t="s">
        <v>9186</v>
      </c>
      <c r="BS66" s="7" t="s">
        <v>19568</v>
      </c>
      <c r="BT66"/>
      <c r="BU66" s="7"/>
      <c r="BV66" s="7" t="s">
        <v>19664</v>
      </c>
      <c r="BW66" s="7" t="s">
        <v>19621</v>
      </c>
      <c r="BX66" s="7"/>
      <c r="BY66" s="7" t="s">
        <v>19665</v>
      </c>
      <c r="BZ66" s="7" t="s">
        <v>19692</v>
      </c>
      <c r="CA66" s="7"/>
      <c r="CB66" s="7" t="s">
        <v>19705</v>
      </c>
      <c r="CC66"/>
      <c r="CD66" s="7"/>
      <c r="CE66" s="7"/>
      <c r="CF66" s="7"/>
      <c r="CG66" s="7" t="s">
        <v>19800</v>
      </c>
      <c r="CH66" s="7"/>
      <c r="CI66" s="7"/>
      <c r="CJ66" s="7" t="s">
        <v>14942</v>
      </c>
      <c r="CK66" s="7"/>
      <c r="CL66"/>
      <c r="CM66" s="7"/>
      <c r="CN66" s="7" t="s">
        <v>19921</v>
      </c>
      <c r="CO66" s="7" t="s">
        <v>19920</v>
      </c>
      <c r="CP66" s="7" t="s">
        <v>19924</v>
      </c>
      <c r="CQ66" s="7"/>
      <c r="CR66" s="7" t="s">
        <v>14740</v>
      </c>
      <c r="CS66" s="7"/>
      <c r="CT66" s="7"/>
      <c r="CU66"/>
      <c r="CV66" s="7"/>
      <c r="CW66" s="7"/>
      <c r="CX66" s="7"/>
      <c r="CY66" s="7"/>
      <c r="CZ66" s="7" t="s">
        <v>14740</v>
      </c>
      <c r="DA66" s="7"/>
      <c r="DB66" s="7"/>
      <c r="DC66" s="7"/>
    </row>
    <row r="67" spans="1:107" x14ac:dyDescent="0.35">
      <c r="A67" s="2">
        <v>20</v>
      </c>
      <c r="B67" s="5"/>
      <c r="C67" s="5" t="s">
        <v>14784</v>
      </c>
      <c r="D67" s="5"/>
      <c r="E67" s="5"/>
      <c r="F67" s="5"/>
      <c r="G67" s="5"/>
      <c r="H67" s="5"/>
      <c r="I67"/>
      <c r="J67" s="2">
        <v>20</v>
      </c>
      <c r="K67" s="5"/>
      <c r="L67" s="5"/>
      <c r="M67" s="5"/>
      <c r="N67" s="5"/>
      <c r="O67" s="5" t="s">
        <v>14784</v>
      </c>
      <c r="P67" s="5"/>
      <c r="Q67" s="5"/>
      <c r="R67"/>
      <c r="S67" s="2">
        <v>20</v>
      </c>
      <c r="T67" s="5" t="s">
        <v>18875</v>
      </c>
      <c r="U67" s="5"/>
      <c r="V67" s="5"/>
      <c r="W67" s="5"/>
      <c r="X67" s="5"/>
      <c r="Y67" s="5"/>
      <c r="Z67" s="5"/>
      <c r="AA67"/>
      <c r="AB67" s="2">
        <v>20</v>
      </c>
      <c r="AC67" s="86"/>
      <c r="AD67" s="5"/>
      <c r="AE67" s="5"/>
      <c r="AF67" s="5"/>
      <c r="AG67" s="5"/>
      <c r="AH67" s="5"/>
      <c r="AI67" s="5" t="s">
        <v>19027</v>
      </c>
      <c r="AJ67"/>
      <c r="AK67" s="2">
        <v>20</v>
      </c>
      <c r="AL67" s="5"/>
      <c r="AM67" s="5"/>
      <c r="AN67" s="5"/>
      <c r="AO67" s="5"/>
      <c r="AP67" s="5" t="s">
        <v>7706</v>
      </c>
      <c r="AQ67" s="5"/>
      <c r="AR67" s="5" t="s">
        <v>19157</v>
      </c>
      <c r="AS67"/>
      <c r="AT67" s="5">
        <v>20</v>
      </c>
      <c r="AU67" s="5"/>
      <c r="AV67" s="5"/>
      <c r="AW67" s="5"/>
      <c r="AX67" s="5"/>
      <c r="AY67" s="5" t="s">
        <v>19296</v>
      </c>
      <c r="AZ67" s="5" t="s">
        <v>14784</v>
      </c>
      <c r="BA67" s="5"/>
      <c r="BB67"/>
      <c r="BC67" s="5">
        <v>20</v>
      </c>
      <c r="BD67" s="5"/>
      <c r="BE67" s="5"/>
      <c r="BF67" s="5" t="s">
        <v>19370</v>
      </c>
      <c r="BG67" s="5"/>
      <c r="BH67" s="5"/>
      <c r="BI67" s="5"/>
      <c r="BJ67" s="5" t="s">
        <v>19393</v>
      </c>
      <c r="BK67"/>
      <c r="BL67" s="5">
        <v>20</v>
      </c>
      <c r="BM67" s="5"/>
      <c r="BN67" s="5" t="s">
        <v>19551</v>
      </c>
      <c r="BO67" s="5"/>
      <c r="BP67" s="5" t="s">
        <v>19557</v>
      </c>
      <c r="BQ67" s="5" t="s">
        <v>19561</v>
      </c>
      <c r="BR67" s="5"/>
      <c r="BS67" s="5"/>
      <c r="BT67"/>
      <c r="BU67" s="5">
        <v>20</v>
      </c>
      <c r="BV67" s="5" t="s">
        <v>19676</v>
      </c>
      <c r="BW67" s="5" t="s">
        <v>19626</v>
      </c>
      <c r="BX67" s="5"/>
      <c r="BY67" s="5"/>
      <c r="BZ67" s="5"/>
      <c r="CA67" s="5" t="s">
        <v>14057</v>
      </c>
      <c r="CB67" s="5"/>
      <c r="CC67"/>
      <c r="CD67" s="5">
        <v>20</v>
      </c>
      <c r="CE67" s="5" t="s">
        <v>19817</v>
      </c>
      <c r="CF67" s="5"/>
      <c r="CG67" s="5" t="s">
        <v>19798</v>
      </c>
      <c r="CH67" s="5" t="s">
        <v>9497</v>
      </c>
      <c r="CI67" s="5" t="s">
        <v>19232</v>
      </c>
      <c r="CJ67" s="5" t="s">
        <v>14784</v>
      </c>
      <c r="CK67" s="5"/>
      <c r="CL67"/>
      <c r="CM67" s="5">
        <v>20</v>
      </c>
      <c r="CN67" s="5"/>
      <c r="CO67" s="5"/>
      <c r="CP67" s="5"/>
      <c r="CQ67" s="5" t="s">
        <v>19925</v>
      </c>
      <c r="CR67" s="5" t="s">
        <v>14784</v>
      </c>
      <c r="CS67" s="5"/>
      <c r="CT67" s="5"/>
      <c r="CU67"/>
      <c r="CV67" s="5">
        <v>20</v>
      </c>
      <c r="CW67" s="5"/>
      <c r="CX67" s="5"/>
      <c r="CY67" s="5" t="s">
        <v>20003</v>
      </c>
      <c r="CZ67" s="5" t="s">
        <v>14784</v>
      </c>
      <c r="DA67" s="5"/>
      <c r="DB67" s="5"/>
      <c r="DC67" s="5"/>
    </row>
    <row r="68" spans="1:107" x14ac:dyDescent="0.35">
      <c r="A68" s="6"/>
      <c r="B68" s="7"/>
      <c r="C68" s="7"/>
      <c r="D68" s="7"/>
      <c r="E68" s="7"/>
      <c r="F68" s="7" t="s">
        <v>18619</v>
      </c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 t="s">
        <v>18876</v>
      </c>
      <c r="U68" s="7"/>
      <c r="V68" s="7"/>
      <c r="W68" s="7"/>
      <c r="X68" s="7"/>
      <c r="Y68" s="7"/>
      <c r="Z68" s="7"/>
      <c r="AA68"/>
      <c r="AB68" s="6"/>
      <c r="AC68" s="7"/>
      <c r="AD68" s="7"/>
      <c r="AE68" s="7" t="s">
        <v>19006</v>
      </c>
      <c r="AF68" s="7"/>
      <c r="AG68" s="7"/>
      <c r="AH68" s="7"/>
      <c r="AI68" s="7"/>
      <c r="AJ68"/>
      <c r="AK68" s="6"/>
      <c r="AL68" s="7"/>
      <c r="AM68" s="7" t="s">
        <v>19130</v>
      </c>
      <c r="AN68" s="7"/>
      <c r="AO68" s="7"/>
      <c r="AP68" s="7"/>
      <c r="AQ68" s="7"/>
      <c r="AR68" s="7"/>
      <c r="AS68"/>
      <c r="AT68" s="7"/>
      <c r="AU68" s="7"/>
      <c r="AV68" s="7"/>
      <c r="AW68" s="7"/>
      <c r="AX68" s="7"/>
      <c r="AY68" s="7"/>
      <c r="AZ68" s="7" t="s">
        <v>19300</v>
      </c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/>
      <c r="BO68" s="7" t="s">
        <v>19550</v>
      </c>
      <c r="BP68" s="7" t="s">
        <v>7706</v>
      </c>
      <c r="BQ68" s="7" t="s">
        <v>9417</v>
      </c>
      <c r="BR68" s="7"/>
      <c r="BS68" s="7"/>
      <c r="BT68"/>
      <c r="BU68" s="7"/>
      <c r="BV68" s="7" t="s">
        <v>19677</v>
      </c>
      <c r="BW68" s="7" t="s">
        <v>19682</v>
      </c>
      <c r="BX68" s="7"/>
      <c r="BY68" s="7"/>
      <c r="BZ68" s="7"/>
      <c r="CA68" s="7" t="s">
        <v>19701</v>
      </c>
      <c r="CB68" s="7"/>
      <c r="CC68"/>
      <c r="CD68" s="7"/>
      <c r="CE68" s="7"/>
      <c r="CF68" s="7"/>
      <c r="CG68" s="7" t="s">
        <v>19799</v>
      </c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7"/>
      <c r="CT68" s="7"/>
      <c r="CU68"/>
      <c r="CV68" s="7"/>
      <c r="CW68" s="7"/>
      <c r="CX68" s="7"/>
      <c r="CY68" s="7"/>
      <c r="CZ68" s="7"/>
      <c r="DA68" s="7"/>
      <c r="DB68" s="7" t="s">
        <v>20036</v>
      </c>
      <c r="DC68" s="7"/>
    </row>
    <row r="69" spans="1:107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t="s">
        <v>3203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x14ac:dyDescent="0.3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I70"/>
      <c r="J70"/>
      <c r="K70" s="3" t="s">
        <v>12</v>
      </c>
      <c r="L70" s="3"/>
      <c r="M70" s="3"/>
      <c r="N70" s="3"/>
      <c r="O70" s="3"/>
      <c r="P70" s="3"/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/>
      <c r="Y70" s="3"/>
      <c r="Z70" s="3"/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S70"/>
      <c r="AT70"/>
      <c r="AU70" s="3" t="s">
        <v>12</v>
      </c>
      <c r="AV70" s="3" t="s">
        <v>13</v>
      </c>
      <c r="AW70" s="3" t="s">
        <v>14</v>
      </c>
      <c r="AX70" s="3" t="s">
        <v>15</v>
      </c>
      <c r="AY70" s="3"/>
      <c r="AZ70" s="3"/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K70"/>
      <c r="BL70"/>
      <c r="BM70" s="3" t="s">
        <v>12</v>
      </c>
      <c r="BN70" s="3" t="s">
        <v>13</v>
      </c>
      <c r="BO70" s="3" t="s">
        <v>14</v>
      </c>
      <c r="BP70" s="3"/>
      <c r="BQ70" s="3"/>
      <c r="BR70" s="3"/>
      <c r="BS70" s="3"/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/>
      <c r="CB70" s="3"/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L70"/>
      <c r="CM70"/>
      <c r="CN70" s="3" t="s">
        <v>12</v>
      </c>
      <c r="CO70" s="3" t="s">
        <v>13</v>
      </c>
      <c r="CP70" s="3" t="s">
        <v>14</v>
      </c>
      <c r="CQ70" s="3"/>
      <c r="CR70" s="3"/>
      <c r="CS70" s="2"/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/>
    </row>
    <row r="71" spans="1:107" x14ac:dyDescent="0.35">
      <c r="A71"/>
      <c r="B71" s="2">
        <f>H54+1</f>
        <v>24</v>
      </c>
      <c r="C71" s="2">
        <f t="shared" ref="C71" si="240">B71+1</f>
        <v>25</v>
      </c>
      <c r="D71" s="2">
        <f t="shared" ref="D71" si="241">C71+1</f>
        <v>26</v>
      </c>
      <c r="E71" s="2">
        <f t="shared" ref="E71" si="242">D71+1</f>
        <v>27</v>
      </c>
      <c r="F71" s="2">
        <f t="shared" ref="F71" si="243">E71+1</f>
        <v>28</v>
      </c>
      <c r="G71" s="2">
        <f t="shared" ref="G71" si="244">F71+1</f>
        <v>29</v>
      </c>
      <c r="H71" s="2">
        <f t="shared" ref="H71" si="245">G71+1</f>
        <v>30</v>
      </c>
      <c r="I71"/>
      <c r="J71"/>
      <c r="K71" s="2">
        <f>Q54+1</f>
        <v>28</v>
      </c>
      <c r="L71" s="2"/>
      <c r="M71" s="2"/>
      <c r="N71" s="2"/>
      <c r="O71" s="2"/>
      <c r="P71" s="2"/>
      <c r="Q71" s="2"/>
      <c r="R71"/>
      <c r="S71"/>
      <c r="T71" s="2">
        <f>Z54+1</f>
        <v>28</v>
      </c>
      <c r="U71" s="2">
        <f t="shared" ref="U71" si="246">T71+1</f>
        <v>29</v>
      </c>
      <c r="V71" s="2">
        <f t="shared" ref="V71" si="247">U71+1</f>
        <v>30</v>
      </c>
      <c r="W71" s="2">
        <f t="shared" ref="W71" si="248">V71+1</f>
        <v>31</v>
      </c>
      <c r="X71" s="2"/>
      <c r="Y71" s="2"/>
      <c r="Z71" s="2"/>
      <c r="AA71"/>
      <c r="AB71"/>
      <c r="AC71" s="2">
        <f>AI54+1</f>
        <v>25</v>
      </c>
      <c r="AD71" s="2">
        <f>AC71+1</f>
        <v>26</v>
      </c>
      <c r="AE71" s="2">
        <f>AD71+1</f>
        <v>27</v>
      </c>
      <c r="AF71" s="2">
        <f>AE71+1</f>
        <v>28</v>
      </c>
      <c r="AG71" s="2">
        <f>AF71+1</f>
        <v>29</v>
      </c>
      <c r="AH71" s="2">
        <f>AG71+1</f>
        <v>30</v>
      </c>
      <c r="AI71" s="2"/>
      <c r="AJ71"/>
      <c r="AK71"/>
      <c r="AL71" s="2">
        <f>AR54+1</f>
        <v>23</v>
      </c>
      <c r="AM71" s="2">
        <f t="shared" ref="AM71" si="249">AL71+1</f>
        <v>24</v>
      </c>
      <c r="AN71" s="2">
        <f t="shared" ref="AN71" si="250">AM71+1</f>
        <v>25</v>
      </c>
      <c r="AO71" s="2">
        <f t="shared" ref="AO71" si="251">AN71+1</f>
        <v>26</v>
      </c>
      <c r="AP71" s="2">
        <f t="shared" ref="AP71" si="252">AO71+1</f>
        <v>27</v>
      </c>
      <c r="AQ71" s="2">
        <f t="shared" ref="AQ71" si="253">AP71+1</f>
        <v>28</v>
      </c>
      <c r="AR71" s="2">
        <f t="shared" ref="AR71" si="254">AQ71+1</f>
        <v>29</v>
      </c>
      <c r="AS71"/>
      <c r="AT71"/>
      <c r="AU71" s="2">
        <f>BA54+1</f>
        <v>27</v>
      </c>
      <c r="AV71" s="2">
        <f t="shared" ref="AV71" si="255">AU71+1</f>
        <v>28</v>
      </c>
      <c r="AW71" s="2">
        <f t="shared" ref="AW71" si="256">AV71+1</f>
        <v>29</v>
      </c>
      <c r="AX71" s="2">
        <f t="shared" ref="AX71" si="257">AW71+1</f>
        <v>30</v>
      </c>
      <c r="AY71" s="2"/>
      <c r="AZ71" s="2"/>
      <c r="BA71" s="2"/>
      <c r="BB71"/>
      <c r="BC71"/>
      <c r="BD71" s="2">
        <f>BJ54+1</f>
        <v>25</v>
      </c>
      <c r="BE71" s="2">
        <f t="shared" ref="BE71" si="258">BD71+1</f>
        <v>26</v>
      </c>
      <c r="BF71" s="2">
        <f t="shared" ref="BF71" si="259">BE71+1</f>
        <v>27</v>
      </c>
      <c r="BG71" s="2">
        <f t="shared" ref="BG71" si="260">BF71+1</f>
        <v>28</v>
      </c>
      <c r="BH71" s="2">
        <f t="shared" ref="BH71" si="261">BG71+1</f>
        <v>29</v>
      </c>
      <c r="BI71" s="2">
        <f t="shared" ref="BI71" si="262">BH71+1</f>
        <v>30</v>
      </c>
      <c r="BJ71" s="2">
        <f t="shared" ref="BJ71" si="263">BI71+1</f>
        <v>31</v>
      </c>
      <c r="BK71"/>
      <c r="BL71"/>
      <c r="BM71" s="2">
        <f>BS54+1</f>
        <v>29</v>
      </c>
      <c r="BN71" s="2">
        <f t="shared" ref="BN71" si="264">BM71+1</f>
        <v>30</v>
      </c>
      <c r="BO71" s="2">
        <f t="shared" ref="BO71" si="265">BN71+1</f>
        <v>31</v>
      </c>
      <c r="BP71" s="2"/>
      <c r="BQ71" s="2"/>
      <c r="BR71" s="2"/>
      <c r="BS71" s="2"/>
      <c r="BT71"/>
      <c r="BU71"/>
      <c r="BV71" s="2">
        <f>CB54+1</f>
        <v>26</v>
      </c>
      <c r="BW71" s="2">
        <f>BV71+1</f>
        <v>27</v>
      </c>
      <c r="BX71" s="2">
        <f>BW71+1</f>
        <v>28</v>
      </c>
      <c r="BY71" s="2">
        <f t="shared" ref="BY71" si="266">BX71+1</f>
        <v>29</v>
      </c>
      <c r="BZ71" s="2">
        <f t="shared" ref="BZ71" si="267">BY71+1</f>
        <v>30</v>
      </c>
      <c r="CA71" s="2"/>
      <c r="CB71" s="2"/>
      <c r="CC71"/>
      <c r="CD71"/>
      <c r="CE71" s="2">
        <f>CK54+1</f>
        <v>24</v>
      </c>
      <c r="CF71" s="2">
        <f>CE71+1</f>
        <v>25</v>
      </c>
      <c r="CG71" s="2">
        <f>CF71+1</f>
        <v>26</v>
      </c>
      <c r="CH71" s="2">
        <f>CG71+1</f>
        <v>27</v>
      </c>
      <c r="CI71" s="2">
        <f>CH71+1</f>
        <v>28</v>
      </c>
      <c r="CJ71" s="2">
        <f>CI71+1</f>
        <v>29</v>
      </c>
      <c r="CK71" s="2">
        <f t="shared" ref="CK71" si="268">CJ71+1</f>
        <v>30</v>
      </c>
      <c r="CL71"/>
      <c r="CM71"/>
      <c r="CN71" s="2">
        <f>CT54+1</f>
        <v>28</v>
      </c>
      <c r="CO71" s="2">
        <f t="shared" ref="CO71" si="269">CN71+1</f>
        <v>29</v>
      </c>
      <c r="CP71" s="2">
        <f t="shared" ref="CP71" si="270">CO71+1</f>
        <v>30</v>
      </c>
      <c r="CQ71" s="2"/>
      <c r="CR71" s="2"/>
      <c r="CS71" s="2"/>
      <c r="CT71" s="2"/>
      <c r="CU71"/>
      <c r="CV71"/>
      <c r="CW71" s="2">
        <f>DC54+1</f>
        <v>26</v>
      </c>
      <c r="CX71" s="2">
        <f>CW71+1</f>
        <v>27</v>
      </c>
      <c r="CY71" s="2">
        <f>CX71+1</f>
        <v>28</v>
      </c>
      <c r="CZ71" s="2">
        <f>CY71+1</f>
        <v>29</v>
      </c>
      <c r="DA71" s="2">
        <f t="shared" ref="DA71" si="271">CZ71+1</f>
        <v>30</v>
      </c>
      <c r="DB71" s="2">
        <f t="shared" ref="DB71" si="272">DA71+1</f>
        <v>31</v>
      </c>
      <c r="DC71" s="2"/>
    </row>
    <row r="72" spans="1:107" ht="16.5" customHeight="1" x14ac:dyDescent="0.35">
      <c r="A72" s="3">
        <v>8</v>
      </c>
      <c r="B72" s="4"/>
      <c r="C72" s="4" t="s">
        <v>18631</v>
      </c>
      <c r="D72" s="4" t="s">
        <v>615</v>
      </c>
      <c r="E72" s="4"/>
      <c r="F72" s="4" t="s">
        <v>25</v>
      </c>
      <c r="G72" s="4"/>
      <c r="H72" s="4"/>
      <c r="I72"/>
      <c r="J72" s="3">
        <v>8</v>
      </c>
      <c r="K72" s="4" t="s">
        <v>18538</v>
      </c>
      <c r="L72" s="4"/>
      <c r="M72" s="4"/>
      <c r="N72" s="4"/>
      <c r="O72" s="4"/>
      <c r="P72" s="4"/>
      <c r="Q72" s="4"/>
      <c r="R72"/>
      <c r="S72" s="3">
        <v>8</v>
      </c>
      <c r="T72" s="4"/>
      <c r="U72" s="4"/>
      <c r="V72" s="4"/>
      <c r="W72" s="4"/>
      <c r="X72" s="4"/>
      <c r="Y72" s="90"/>
      <c r="Z72" s="4"/>
      <c r="AA72"/>
      <c r="AB72" s="3">
        <v>8</v>
      </c>
      <c r="AC72" s="90"/>
      <c r="AD72" s="4"/>
      <c r="AE72" s="4"/>
      <c r="AF72" s="4"/>
      <c r="AG72" s="4"/>
      <c r="AH72" s="4"/>
      <c r="AI72" s="4"/>
      <c r="AJ72"/>
      <c r="AK72" s="3">
        <v>8</v>
      </c>
      <c r="AL72" s="4"/>
      <c r="AM72" s="90"/>
      <c r="AN72" s="4"/>
      <c r="AO72" s="4" t="s">
        <v>1457</v>
      </c>
      <c r="AP72" s="4" t="s">
        <v>25</v>
      </c>
      <c r="AQ72" s="4" t="s">
        <v>19165</v>
      </c>
      <c r="AR72" s="4" t="s">
        <v>14606</v>
      </c>
      <c r="AS72"/>
      <c r="AT72" s="4">
        <v>8</v>
      </c>
      <c r="AU72" s="4"/>
      <c r="AV72" s="4"/>
      <c r="AW72" s="4"/>
      <c r="AX72" s="4"/>
      <c r="AY72" s="4"/>
      <c r="AZ72" s="4"/>
      <c r="BA72" s="4"/>
      <c r="BB72"/>
      <c r="BC72" s="4">
        <v>8</v>
      </c>
      <c r="BD72" s="4" t="s">
        <v>19401</v>
      </c>
      <c r="BE72" s="4"/>
      <c r="BF72" s="4" t="s">
        <v>19409</v>
      </c>
      <c r="BG72" s="4" t="s">
        <v>18840</v>
      </c>
      <c r="BH72" s="4"/>
      <c r="BI72" s="4"/>
      <c r="BJ72" s="4"/>
      <c r="BK72"/>
      <c r="BL72" s="4">
        <v>8</v>
      </c>
      <c r="BM72" s="4"/>
      <c r="BN72" s="4"/>
      <c r="BO72" s="4"/>
      <c r="BP72" s="4"/>
      <c r="BQ72" s="4"/>
      <c r="BR72" s="4"/>
      <c r="BS72" s="4"/>
      <c r="BT72"/>
      <c r="BU72" s="4">
        <v>8</v>
      </c>
      <c r="BV72" s="90"/>
      <c r="BW72" s="4" t="s">
        <v>19714</v>
      </c>
      <c r="BX72" s="4"/>
      <c r="BY72" s="4"/>
      <c r="BZ72" s="4" t="s">
        <v>19065</v>
      </c>
      <c r="CA72" s="4"/>
      <c r="CB72" s="4"/>
      <c r="CC72"/>
      <c r="CD72" s="4">
        <v>8</v>
      </c>
      <c r="CE72" s="4"/>
      <c r="CF72" s="4"/>
      <c r="CG72" s="4"/>
      <c r="CH72" s="4" t="s">
        <v>19832</v>
      </c>
      <c r="CI72" s="4" t="s">
        <v>25</v>
      </c>
      <c r="CJ72" s="4" t="s">
        <v>19840</v>
      </c>
      <c r="CK72" s="4"/>
      <c r="CL72"/>
      <c r="CM72" s="4">
        <v>8</v>
      </c>
      <c r="CN72" s="4"/>
      <c r="CO72" s="4"/>
      <c r="CP72" s="4"/>
      <c r="CQ72" s="4"/>
      <c r="CR72" s="4"/>
      <c r="CS72" s="90"/>
      <c r="CT72" s="4"/>
      <c r="CU72"/>
      <c r="CV72" s="4">
        <v>8</v>
      </c>
      <c r="CW72" s="4"/>
      <c r="CX72" s="4"/>
      <c r="CY72" s="4"/>
      <c r="CZ72" s="4"/>
      <c r="DA72" s="4" t="s">
        <v>20062</v>
      </c>
      <c r="DB72" s="4"/>
      <c r="DC72" s="4"/>
    </row>
    <row r="73" spans="1:107" ht="17.399999999999999" customHeight="1" x14ac:dyDescent="0.35">
      <c r="A73" s="2"/>
      <c r="B73" s="5"/>
      <c r="C73" s="5"/>
      <c r="D73" s="5" t="s">
        <v>18613</v>
      </c>
      <c r="E73" s="5"/>
      <c r="F73" s="5" t="s">
        <v>18645</v>
      </c>
      <c r="G73" s="5"/>
      <c r="H73" s="5"/>
      <c r="I73"/>
      <c r="J73" s="2"/>
      <c r="K73" s="5"/>
      <c r="L73" s="5"/>
      <c r="M73" s="5"/>
      <c r="N73" s="5"/>
      <c r="O73" s="5"/>
      <c r="P73" s="5"/>
      <c r="Q73" s="5"/>
      <c r="R73"/>
      <c r="S73" s="2"/>
      <c r="T73" s="84"/>
      <c r="U73" s="5"/>
      <c r="V73" s="5"/>
      <c r="W73" s="5"/>
      <c r="X73" s="5"/>
      <c r="Y73" s="5"/>
      <c r="Z73" s="5"/>
      <c r="AA73"/>
      <c r="AB73" s="2"/>
      <c r="AC73" s="5"/>
      <c r="AD73" s="5"/>
      <c r="AE73" s="5" t="s">
        <v>19035</v>
      </c>
      <c r="AF73" s="5"/>
      <c r="AG73" s="5"/>
      <c r="AH73" s="5"/>
      <c r="AI73" s="5"/>
      <c r="AJ73"/>
      <c r="AK73" s="2"/>
      <c r="AL73" s="5"/>
      <c r="AM73" s="5"/>
      <c r="AN73" s="5"/>
      <c r="AO73" s="5"/>
      <c r="AP73" s="5" t="s">
        <v>12569</v>
      </c>
      <c r="AQ73" s="5" t="s">
        <v>19166</v>
      </c>
      <c r="AR73" s="5"/>
      <c r="AS73"/>
      <c r="AT73" s="5"/>
      <c r="AU73" s="5"/>
      <c r="AV73" s="5" t="s">
        <v>19234</v>
      </c>
      <c r="AW73" s="5"/>
      <c r="AX73" s="5" t="s">
        <v>16969</v>
      </c>
      <c r="AY73" s="5"/>
      <c r="AZ73" s="5"/>
      <c r="BA73" s="5"/>
      <c r="BB73"/>
      <c r="BC73" s="5"/>
      <c r="BD73" s="5" t="s">
        <v>19394</v>
      </c>
      <c r="BE73" s="5" t="s">
        <v>19402</v>
      </c>
      <c r="BF73" s="5" t="s">
        <v>19408</v>
      </c>
      <c r="BG73" s="5" t="s">
        <v>19414</v>
      </c>
      <c r="BH73" s="5" t="s">
        <v>19421</v>
      </c>
      <c r="BI73" s="5"/>
      <c r="BJ73" s="5"/>
      <c r="BK73"/>
      <c r="BL73" s="5"/>
      <c r="BM73" s="5"/>
      <c r="BN73" s="5" t="s">
        <v>19571</v>
      </c>
      <c r="BO73" s="5" t="s">
        <v>19579</v>
      </c>
      <c r="BP73" s="5"/>
      <c r="BQ73" s="5"/>
      <c r="BR73" s="5"/>
      <c r="BS73" s="5"/>
      <c r="BT73"/>
      <c r="BU73" s="5"/>
      <c r="BV73" s="5"/>
      <c r="BW73" s="5"/>
      <c r="BX73" s="5"/>
      <c r="BY73" s="5" t="s">
        <v>19725</v>
      </c>
      <c r="BZ73" s="5" t="s">
        <v>19950</v>
      </c>
      <c r="CA73" s="5"/>
      <c r="CB73" s="5"/>
      <c r="CC73"/>
      <c r="CD73" s="5"/>
      <c r="CE73" s="5"/>
      <c r="CF73" s="5" t="s">
        <v>19818</v>
      </c>
      <c r="CG73" s="5" t="s">
        <v>19821</v>
      </c>
      <c r="CH73" s="5"/>
      <c r="CI73" s="5" t="s">
        <v>11625</v>
      </c>
      <c r="CJ73" s="5" t="s">
        <v>19841</v>
      </c>
      <c r="CK73" s="5"/>
      <c r="CL73"/>
      <c r="CM73" s="5"/>
      <c r="CN73" s="5"/>
      <c r="CO73" s="5"/>
      <c r="CP73" s="5" t="s">
        <v>19941</v>
      </c>
      <c r="CQ73" s="5"/>
      <c r="CR73" s="5"/>
      <c r="CS73" s="84"/>
      <c r="CT73" s="5"/>
      <c r="CU73"/>
      <c r="CV73" s="5"/>
      <c r="CW73" s="5" t="s">
        <v>20041</v>
      </c>
      <c r="CX73" s="5" t="s">
        <v>20042</v>
      </c>
      <c r="CY73" s="5" t="s">
        <v>20048</v>
      </c>
      <c r="CZ73" s="5"/>
      <c r="DA73" s="5" t="s">
        <v>19985</v>
      </c>
      <c r="DB73" s="5"/>
      <c r="DC73" s="5"/>
    </row>
    <row r="74" spans="1:107" ht="13.5" customHeight="1" x14ac:dyDescent="0.35">
      <c r="A74" s="3">
        <v>10</v>
      </c>
      <c r="B74" s="4"/>
      <c r="C74" s="4" t="s">
        <v>18630</v>
      </c>
      <c r="D74" s="4"/>
      <c r="E74" s="4"/>
      <c r="F74" s="4" t="s">
        <v>18639</v>
      </c>
      <c r="G74" s="4"/>
      <c r="H74" s="4"/>
      <c r="I74"/>
      <c r="J74" s="3">
        <v>10</v>
      </c>
      <c r="K74" s="4"/>
      <c r="L74" s="4"/>
      <c r="M74" s="4"/>
      <c r="N74" s="4"/>
      <c r="O74" s="4"/>
      <c r="P74" s="4"/>
      <c r="Q74" s="4"/>
      <c r="R74"/>
      <c r="S74" s="3">
        <v>10</v>
      </c>
      <c r="T74" s="4"/>
      <c r="U74" s="4"/>
      <c r="V74" s="4"/>
      <c r="W74" s="4"/>
      <c r="X74" s="4"/>
      <c r="Y74" s="90"/>
      <c r="Z74" s="4"/>
      <c r="AA74"/>
      <c r="AB74" s="3">
        <v>10</v>
      </c>
      <c r="AC74" s="4"/>
      <c r="AD74" s="4" t="s">
        <v>19026</v>
      </c>
      <c r="AE74" s="4" t="s">
        <v>9199</v>
      </c>
      <c r="AF74" s="4"/>
      <c r="AG74" s="4" t="s">
        <v>19041</v>
      </c>
      <c r="AH74" s="4"/>
      <c r="AI74" s="4"/>
      <c r="AJ74"/>
      <c r="AK74" s="3">
        <v>10</v>
      </c>
      <c r="AL74" s="4" t="s">
        <v>19147</v>
      </c>
      <c r="AM74" s="4" t="s">
        <v>19149</v>
      </c>
      <c r="AN74" s="4" t="s">
        <v>19150</v>
      </c>
      <c r="AO74" s="4"/>
      <c r="AP74" s="4" t="s">
        <v>19158</v>
      </c>
      <c r="AQ74" s="4" t="s">
        <v>19167</v>
      </c>
      <c r="AR74" s="4" t="s">
        <v>19177</v>
      </c>
      <c r="AS74"/>
      <c r="AT74" s="4">
        <v>10</v>
      </c>
      <c r="AU74" s="4" t="s">
        <v>19316</v>
      </c>
      <c r="AV74" s="4" t="s">
        <v>16969</v>
      </c>
      <c r="AW74" s="4"/>
      <c r="AX74" s="4"/>
      <c r="AY74" s="4"/>
      <c r="AZ74" s="4"/>
      <c r="BA74" s="4"/>
      <c r="BB74"/>
      <c r="BC74" s="4">
        <v>10</v>
      </c>
      <c r="BD74" s="36"/>
      <c r="BE74" s="4" t="s">
        <v>19403</v>
      </c>
      <c r="BF74" s="4"/>
      <c r="BG74" s="4" t="s">
        <v>19415</v>
      </c>
      <c r="BH74" s="4"/>
      <c r="BI74" s="4"/>
      <c r="BJ74" s="4" t="s">
        <v>19429</v>
      </c>
      <c r="BK74"/>
      <c r="BL74" s="4">
        <v>10</v>
      </c>
      <c r="BM74" s="4" t="s">
        <v>19536</v>
      </c>
      <c r="BN74" s="4" t="s">
        <v>8527</v>
      </c>
      <c r="BO74" s="4" t="s">
        <v>19535</v>
      </c>
      <c r="BP74" s="4"/>
      <c r="BQ74" s="4"/>
      <c r="BR74" s="4"/>
      <c r="BS74" s="4"/>
      <c r="BT74"/>
      <c r="BU74" s="4">
        <v>10</v>
      </c>
      <c r="BV74" s="4"/>
      <c r="BW74" s="4" t="s">
        <v>19531</v>
      </c>
      <c r="BX74" s="4" t="s">
        <v>19718</v>
      </c>
      <c r="BY74" s="4" t="s">
        <v>19728</v>
      </c>
      <c r="BZ74" s="4" t="s">
        <v>19731</v>
      </c>
      <c r="CA74" s="4"/>
      <c r="CB74" s="4"/>
      <c r="CC74"/>
      <c r="CD74" s="4">
        <v>10</v>
      </c>
      <c r="CE74" s="10"/>
      <c r="CF74" s="4"/>
      <c r="CG74" s="4" t="s">
        <v>19826</v>
      </c>
      <c r="CH74" s="4" t="s">
        <v>19829</v>
      </c>
      <c r="CI74" s="4" t="s">
        <v>19834</v>
      </c>
      <c r="CJ74" s="4"/>
      <c r="CK74" s="4"/>
      <c r="CL74"/>
      <c r="CM74" s="4">
        <v>10</v>
      </c>
      <c r="CN74" s="4"/>
      <c r="CO74" s="4"/>
      <c r="CP74" s="4"/>
      <c r="CQ74" s="4"/>
      <c r="CR74" s="4"/>
      <c r="CS74" s="4"/>
      <c r="CT74" s="4"/>
      <c r="CU74"/>
      <c r="CV74" s="4">
        <v>10</v>
      </c>
      <c r="CW74" s="4"/>
      <c r="CX74" s="4"/>
      <c r="CY74" s="4" t="s">
        <v>20049</v>
      </c>
      <c r="CZ74" s="4"/>
      <c r="DA74" s="4" t="s">
        <v>20057</v>
      </c>
      <c r="DB74" s="4"/>
      <c r="DC74" s="4"/>
    </row>
    <row r="75" spans="1:107" x14ac:dyDescent="0.35">
      <c r="A75" s="6"/>
      <c r="B75" s="7"/>
      <c r="C75" s="7"/>
      <c r="D75" s="7" t="s">
        <v>18633</v>
      </c>
      <c r="E75" s="7"/>
      <c r="F75" s="7" t="s">
        <v>18640</v>
      </c>
      <c r="G75" s="7"/>
      <c r="H75" s="7"/>
      <c r="I75"/>
      <c r="J75" s="6"/>
      <c r="K75" s="7" t="s">
        <v>18774</v>
      </c>
      <c r="L75" s="7"/>
      <c r="M75" s="7"/>
      <c r="N75" s="7"/>
      <c r="O75" s="7"/>
      <c r="P75" s="7"/>
      <c r="Q75" s="7"/>
      <c r="R75"/>
      <c r="S75" s="6"/>
      <c r="T75" s="7" t="s">
        <v>18899</v>
      </c>
      <c r="U75" s="7"/>
      <c r="V75" s="7" t="s">
        <v>18906</v>
      </c>
      <c r="W75" s="7"/>
      <c r="X75" s="7"/>
      <c r="Y75" s="91"/>
      <c r="Z75" s="7"/>
      <c r="AA75"/>
      <c r="AB75" s="6"/>
      <c r="AC75" s="7" t="s">
        <v>19029</v>
      </c>
      <c r="AD75" s="7" t="s">
        <v>8527</v>
      </c>
      <c r="AE75" s="7"/>
      <c r="AF75" s="7"/>
      <c r="AG75" s="7" t="s">
        <v>10864</v>
      </c>
      <c r="AH75" s="7" t="s">
        <v>19047</v>
      </c>
      <c r="AI75" s="7"/>
      <c r="AJ75"/>
      <c r="AK75" s="6"/>
      <c r="AL75" s="7" t="s">
        <v>18774</v>
      </c>
      <c r="AM75" s="7"/>
      <c r="AN75" s="7" t="s">
        <v>19151</v>
      </c>
      <c r="AO75" s="7"/>
      <c r="AP75" s="7" t="s">
        <v>19159</v>
      </c>
      <c r="AQ75" s="7" t="s">
        <v>19168</v>
      </c>
      <c r="AR75" s="7"/>
      <c r="AS75"/>
      <c r="AT75" s="7"/>
      <c r="AU75" s="7" t="s">
        <v>18774</v>
      </c>
      <c r="AV75" s="7"/>
      <c r="AW75" s="7"/>
      <c r="AX75" s="7" t="s">
        <v>38</v>
      </c>
      <c r="AY75" s="7"/>
      <c r="AZ75" s="7"/>
      <c r="BA75" s="7"/>
      <c r="BB75"/>
      <c r="BC75" s="7"/>
      <c r="BD75" s="7" t="s">
        <v>8514</v>
      </c>
      <c r="BE75" s="7"/>
      <c r="BF75" s="7"/>
      <c r="BG75" s="7"/>
      <c r="BH75" s="7"/>
      <c r="BI75" s="7"/>
      <c r="BJ75" s="7"/>
      <c r="BK75"/>
      <c r="BL75" s="7"/>
      <c r="BM75" s="7"/>
      <c r="BN75" s="7" t="s">
        <v>19572</v>
      </c>
      <c r="BO75" s="7"/>
      <c r="BP75" s="7"/>
      <c r="BQ75" s="7"/>
      <c r="BR75" s="7"/>
      <c r="BS75" s="7"/>
      <c r="BT75"/>
      <c r="BU75" s="7"/>
      <c r="BV75" s="7" t="s">
        <v>19709</v>
      </c>
      <c r="BW75" s="7"/>
      <c r="BX75" s="7"/>
      <c r="BY75" s="7" t="s">
        <v>19729</v>
      </c>
      <c r="BZ75" s="7" t="s">
        <v>19706</v>
      </c>
      <c r="CA75" s="7"/>
      <c r="CB75" s="7"/>
      <c r="CC75"/>
      <c r="CD75" s="7"/>
      <c r="CE75" s="7"/>
      <c r="CF75" s="7" t="s">
        <v>19822</v>
      </c>
      <c r="CG75" s="7" t="s">
        <v>19827</v>
      </c>
      <c r="CH75" s="7" t="s">
        <v>19833</v>
      </c>
      <c r="CI75" s="7"/>
      <c r="CJ75" s="7" t="s">
        <v>19791</v>
      </c>
      <c r="CK75" s="7"/>
      <c r="CL75"/>
      <c r="CM75" s="7"/>
      <c r="CN75" s="7" t="s">
        <v>7073</v>
      </c>
      <c r="CO75" s="7" t="s">
        <v>19934</v>
      </c>
      <c r="CP75" s="7" t="s">
        <v>19947</v>
      </c>
      <c r="CQ75" s="7"/>
      <c r="CR75" s="7"/>
      <c r="CS75" s="7"/>
      <c r="CT75" s="7"/>
      <c r="CU75"/>
      <c r="CV75" s="7"/>
      <c r="CW75" s="7" t="s">
        <v>20044</v>
      </c>
      <c r="CX75" s="7"/>
      <c r="CY75" s="7"/>
      <c r="CZ75" s="7"/>
      <c r="DA75" s="7" t="s">
        <v>20056</v>
      </c>
      <c r="DB75" s="7"/>
      <c r="DC75" s="7"/>
    </row>
    <row r="76" spans="1:107" x14ac:dyDescent="0.35">
      <c r="A76" s="2">
        <v>12</v>
      </c>
      <c r="B76" s="5" t="s">
        <v>18427</v>
      </c>
      <c r="C76" s="5"/>
      <c r="D76" s="5" t="s">
        <v>18632</v>
      </c>
      <c r="E76" s="5"/>
      <c r="F76" s="5"/>
      <c r="G76" s="5"/>
      <c r="H76" s="5"/>
      <c r="I76"/>
      <c r="J76" s="2">
        <v>12</v>
      </c>
      <c r="K76" s="5"/>
      <c r="L76" s="5"/>
      <c r="M76" s="5"/>
      <c r="N76" s="5"/>
      <c r="O76" s="5"/>
      <c r="P76" s="5"/>
      <c r="Q76" s="5"/>
      <c r="R76"/>
      <c r="S76" s="2">
        <v>12</v>
      </c>
      <c r="T76" s="5"/>
      <c r="U76" s="5"/>
      <c r="V76" s="5"/>
      <c r="W76" s="5"/>
      <c r="X76" s="5"/>
      <c r="Y76" s="5"/>
      <c r="Z76" s="5"/>
      <c r="AA76"/>
      <c r="AB76" s="2">
        <v>12</v>
      </c>
      <c r="AC76" s="5"/>
      <c r="AD76" s="5"/>
      <c r="AE76" s="5" t="s">
        <v>15457</v>
      </c>
      <c r="AF76" s="5"/>
      <c r="AG76" s="5"/>
      <c r="AH76" s="5"/>
      <c r="AI76" s="5"/>
      <c r="AJ76"/>
      <c r="AK76" s="2">
        <v>12</v>
      </c>
      <c r="AL76" s="5"/>
      <c r="AM76" s="5"/>
      <c r="AN76" s="5"/>
      <c r="AO76" s="5"/>
      <c r="AP76" s="5" t="s">
        <v>19160</v>
      </c>
      <c r="AQ76" s="5" t="s">
        <v>19169</v>
      </c>
      <c r="AR76" s="5"/>
      <c r="AS76"/>
      <c r="AT76" s="5">
        <v>12</v>
      </c>
      <c r="AU76" s="5"/>
      <c r="AV76" s="5"/>
      <c r="AW76" s="5"/>
      <c r="AX76" s="5"/>
      <c r="AY76" s="5"/>
      <c r="AZ76" s="5"/>
      <c r="BA76" s="5"/>
      <c r="BB76"/>
      <c r="BC76" s="5">
        <v>12</v>
      </c>
      <c r="BD76" s="5"/>
      <c r="BE76" s="5" t="s">
        <v>19404</v>
      </c>
      <c r="BF76" s="5" t="s">
        <v>19410</v>
      </c>
      <c r="BG76" s="5" t="s">
        <v>19416</v>
      </c>
      <c r="BH76" s="5" t="s">
        <v>19410</v>
      </c>
      <c r="BI76" s="5" t="s">
        <v>19425</v>
      </c>
      <c r="BJ76" s="5" t="s">
        <v>19430</v>
      </c>
      <c r="BK76"/>
      <c r="BL76" s="5">
        <v>12</v>
      </c>
      <c r="BM76" s="5"/>
      <c r="BN76" s="5"/>
      <c r="BO76" s="5"/>
      <c r="BP76" s="5"/>
      <c r="BQ76" s="5"/>
      <c r="BR76" s="5"/>
      <c r="BS76" s="5"/>
      <c r="BT76"/>
      <c r="BU76" s="5">
        <v>12</v>
      </c>
      <c r="BV76" s="5" t="s">
        <v>19711</v>
      </c>
      <c r="BW76" s="5" t="s">
        <v>16571</v>
      </c>
      <c r="BX76" s="5" t="s">
        <v>19721</v>
      </c>
      <c r="BY76" s="5"/>
      <c r="BZ76" s="5"/>
      <c r="CA76" s="5"/>
      <c r="CB76" s="5"/>
      <c r="CC76"/>
      <c r="CD76" s="5">
        <v>12</v>
      </c>
      <c r="CE76" s="5"/>
      <c r="CF76" s="5"/>
      <c r="CG76" s="5"/>
      <c r="CH76" s="5" t="s">
        <v>19828</v>
      </c>
      <c r="CI76" s="5" t="s">
        <v>19835</v>
      </c>
      <c r="CJ76" s="5"/>
      <c r="CK76" s="5" t="s">
        <v>19845</v>
      </c>
      <c r="CL76"/>
      <c r="CM76" s="5">
        <v>12</v>
      </c>
      <c r="CN76" s="5"/>
      <c r="CO76" s="5" t="s">
        <v>19943</v>
      </c>
      <c r="CP76" s="5" t="s">
        <v>19948</v>
      </c>
      <c r="CQ76" s="5"/>
      <c r="CR76" s="5"/>
      <c r="CS76" s="5"/>
      <c r="CT76" s="5"/>
      <c r="CU76"/>
      <c r="CV76" s="5">
        <v>12</v>
      </c>
      <c r="CW76" s="5"/>
      <c r="CX76" s="5" t="s">
        <v>20045</v>
      </c>
      <c r="CY76" s="5" t="s">
        <v>20047</v>
      </c>
      <c r="CZ76" s="5" t="s">
        <v>20053</v>
      </c>
      <c r="DA76" s="5"/>
      <c r="DB76" s="5"/>
      <c r="DC76" s="5"/>
    </row>
    <row r="77" spans="1:107" x14ac:dyDescent="0.35">
      <c r="A77" s="2"/>
      <c r="B77" s="5"/>
      <c r="C77" s="5"/>
      <c r="D77" s="5"/>
      <c r="E77" s="5"/>
      <c r="F77" s="5"/>
      <c r="G77" s="5"/>
      <c r="H77" s="5"/>
      <c r="I77"/>
      <c r="J77" s="2"/>
      <c r="K77" s="5"/>
      <c r="L77" s="5"/>
      <c r="M77" s="5"/>
      <c r="N77" s="5"/>
      <c r="O77" s="5"/>
      <c r="P77" s="5"/>
      <c r="Q77" s="5"/>
      <c r="R77"/>
      <c r="S77" s="2"/>
      <c r="T77" s="5"/>
      <c r="U77" s="5"/>
      <c r="V77" s="5" t="s">
        <v>18907</v>
      </c>
      <c r="W77" s="5"/>
      <c r="X77" s="5"/>
      <c r="Y77" s="5"/>
      <c r="Z77" s="5"/>
      <c r="AA77"/>
      <c r="AB77" s="2"/>
      <c r="AC77" s="5"/>
      <c r="AD77" s="5"/>
      <c r="AE77" s="5"/>
      <c r="AF77" s="5"/>
      <c r="AG77" s="5" t="s">
        <v>19042</v>
      </c>
      <c r="AH77" s="5" t="s">
        <v>19046</v>
      </c>
      <c r="AI77" s="5"/>
      <c r="AJ77"/>
      <c r="AK77" s="2"/>
      <c r="AL77" s="5"/>
      <c r="AM77" s="5"/>
      <c r="AN77" s="5"/>
      <c r="AO77" s="5"/>
      <c r="AP77" s="5"/>
      <c r="AQ77" s="5"/>
      <c r="AR77" s="5" t="s">
        <v>19178</v>
      </c>
      <c r="AS77"/>
      <c r="AT77" s="5"/>
      <c r="AU77" s="5" t="s">
        <v>19305</v>
      </c>
      <c r="AV77" s="5" t="s">
        <v>19293</v>
      </c>
      <c r="AW77" s="5"/>
      <c r="AX77" s="5"/>
      <c r="AY77" s="5"/>
      <c r="AZ77" s="5"/>
      <c r="BA77" s="5"/>
      <c r="BB77"/>
      <c r="BC77" s="5"/>
      <c r="BD77" s="5" t="s">
        <v>19395</v>
      </c>
      <c r="BE77" s="101"/>
      <c r="BF77" s="5"/>
      <c r="BG77" s="5"/>
      <c r="BH77" s="5"/>
      <c r="BI77" s="5"/>
      <c r="BJ77" s="5" t="s">
        <v>19431</v>
      </c>
      <c r="BK77"/>
      <c r="BL77" s="5"/>
      <c r="BM77" s="5"/>
      <c r="BN77" s="5"/>
      <c r="BO77" s="5" t="s">
        <v>2521</v>
      </c>
      <c r="BP77" s="5"/>
      <c r="BQ77" s="5"/>
      <c r="BR77" s="5"/>
      <c r="BS77" s="5"/>
      <c r="BT77"/>
      <c r="BU77" s="5"/>
      <c r="BV77" s="5"/>
      <c r="BW77" s="5"/>
      <c r="BX77" s="5" t="s">
        <v>19719</v>
      </c>
      <c r="BY77" s="5"/>
      <c r="BZ77" s="5"/>
      <c r="CA77" s="5"/>
      <c r="CB77" s="5"/>
      <c r="CC77"/>
      <c r="CD77" s="5"/>
      <c r="CE77" s="5"/>
      <c r="CF77" s="5" t="s">
        <v>18919</v>
      </c>
      <c r="CG77" s="5"/>
      <c r="CH77" s="5"/>
      <c r="CI77" s="5"/>
      <c r="CJ77" s="5"/>
      <c r="CK77" s="5"/>
      <c r="CL77"/>
      <c r="CM77" s="5"/>
      <c r="CN77" s="5"/>
      <c r="CO77" s="11"/>
      <c r="CP77" s="5"/>
      <c r="CQ77" s="5"/>
      <c r="CR77" s="5"/>
      <c r="CS77" s="5"/>
      <c r="CT77" s="5"/>
      <c r="CU77"/>
      <c r="CV77" s="5"/>
      <c r="CW77" s="5"/>
      <c r="CX77" s="5" t="s">
        <v>20052</v>
      </c>
      <c r="CY77" s="5"/>
      <c r="CZ77" s="5"/>
      <c r="DA77" s="5"/>
      <c r="DB77" s="5"/>
      <c r="DC77" s="5"/>
    </row>
    <row r="78" spans="1:107" x14ac:dyDescent="0.35">
      <c r="A78" s="3">
        <v>14</v>
      </c>
      <c r="B78" s="4"/>
      <c r="C78" s="4" t="s">
        <v>38</v>
      </c>
      <c r="D78" s="4" t="s">
        <v>18634</v>
      </c>
      <c r="E78" s="4"/>
      <c r="F78" s="4" t="s">
        <v>18703</v>
      </c>
      <c r="G78" s="4" t="s">
        <v>38</v>
      </c>
      <c r="H78" s="4"/>
      <c r="I78"/>
      <c r="J78" s="3">
        <v>14</v>
      </c>
      <c r="K78" s="4"/>
      <c r="L78" s="4"/>
      <c r="M78" s="4"/>
      <c r="N78" s="4"/>
      <c r="O78" s="4"/>
      <c r="P78" s="4"/>
      <c r="Q78" s="4"/>
      <c r="R78"/>
      <c r="S78" s="3">
        <v>14</v>
      </c>
      <c r="T78" s="4"/>
      <c r="U78" s="4"/>
      <c r="V78" s="4" t="s">
        <v>18901</v>
      </c>
      <c r="W78" s="4" t="s">
        <v>18911</v>
      </c>
      <c r="X78" s="4"/>
      <c r="Y78" s="4"/>
      <c r="Z78" s="4"/>
      <c r="AA78"/>
      <c r="AB78" s="3">
        <v>14</v>
      </c>
      <c r="AC78" s="4"/>
      <c r="AD78" s="4"/>
      <c r="AE78" s="4" t="s">
        <v>19033</v>
      </c>
      <c r="AF78" s="4" t="s">
        <v>38</v>
      </c>
      <c r="AG78" s="4" t="s">
        <v>19043</v>
      </c>
      <c r="AH78" s="4"/>
      <c r="AI78" s="4"/>
      <c r="AJ78"/>
      <c r="AK78" s="3">
        <v>14</v>
      </c>
      <c r="AL78" s="4" t="s">
        <v>2362</v>
      </c>
      <c r="AM78" s="4"/>
      <c r="AN78" s="4" t="s">
        <v>19153</v>
      </c>
      <c r="AO78" s="4"/>
      <c r="AP78" s="4" t="s">
        <v>19161</v>
      </c>
      <c r="AQ78" s="4" t="s">
        <v>19170</v>
      </c>
      <c r="AR78" s="4"/>
      <c r="AS78"/>
      <c r="AT78" s="4">
        <v>14</v>
      </c>
      <c r="AU78" s="4" t="s">
        <v>19122</v>
      </c>
      <c r="AV78" s="4" t="s">
        <v>19308</v>
      </c>
      <c r="AW78" s="4" t="s">
        <v>19310</v>
      </c>
      <c r="AX78" s="4" t="s">
        <v>156</v>
      </c>
      <c r="AY78" s="4"/>
      <c r="AZ78" s="4"/>
      <c r="BA78" s="4"/>
      <c r="BB78"/>
      <c r="BC78" s="4">
        <v>14</v>
      </c>
      <c r="BD78" s="4" t="s">
        <v>19396</v>
      </c>
      <c r="BE78" s="4"/>
      <c r="BF78" s="4"/>
      <c r="BG78" s="4"/>
      <c r="BH78" s="4"/>
      <c r="BI78" s="4"/>
      <c r="BJ78" s="4" t="s">
        <v>19432</v>
      </c>
      <c r="BK78"/>
      <c r="BL78" s="4">
        <v>14</v>
      </c>
      <c r="BM78" s="4" t="s">
        <v>19569</v>
      </c>
      <c r="BN78" s="4" t="s">
        <v>19575</v>
      </c>
      <c r="BO78" s="4" t="s">
        <v>19581</v>
      </c>
      <c r="BP78" s="4"/>
      <c r="BQ78" s="4"/>
      <c r="BR78" s="4"/>
      <c r="BS78" s="4"/>
      <c r="BT78"/>
      <c r="BU78" s="4">
        <v>14</v>
      </c>
      <c r="BV78" s="4" t="s">
        <v>19710</v>
      </c>
      <c r="BW78" s="4" t="s">
        <v>19687</v>
      </c>
      <c r="BX78" s="4" t="s">
        <v>19720</v>
      </c>
      <c r="BY78" s="4" t="s">
        <v>38</v>
      </c>
      <c r="BZ78" s="4" t="s">
        <v>19121</v>
      </c>
      <c r="CA78" s="4"/>
      <c r="CB78" s="4"/>
      <c r="CC78"/>
      <c r="CD78" s="4">
        <v>14</v>
      </c>
      <c r="CE78" s="4" t="s">
        <v>19819</v>
      </c>
      <c r="CF78" s="4"/>
      <c r="CG78" s="4" t="s">
        <v>19824</v>
      </c>
      <c r="CH78" s="4"/>
      <c r="CI78" s="4" t="s">
        <v>19836</v>
      </c>
      <c r="CJ78" s="4"/>
      <c r="CK78" s="4"/>
      <c r="CL78"/>
      <c r="CM78" s="4">
        <v>14</v>
      </c>
      <c r="CN78" s="4" t="s">
        <v>333</v>
      </c>
      <c r="CO78" s="4" t="s">
        <v>19856</v>
      </c>
      <c r="CP78" s="4" t="s">
        <v>177</v>
      </c>
      <c r="CQ78" s="4"/>
      <c r="CR78" s="4"/>
      <c r="CS78" s="4"/>
      <c r="CT78" s="4"/>
      <c r="CU78"/>
      <c r="CV78" s="4">
        <v>14</v>
      </c>
      <c r="CW78" s="4"/>
      <c r="CX78" s="4" t="s">
        <v>20046</v>
      </c>
      <c r="CY78" s="4"/>
      <c r="CZ78" s="4" t="s">
        <v>38</v>
      </c>
      <c r="DA78" s="4" t="s">
        <v>20058</v>
      </c>
      <c r="DB78" s="4" t="s">
        <v>38</v>
      </c>
      <c r="DC78" s="4"/>
    </row>
    <row r="79" spans="1:107" x14ac:dyDescent="0.35">
      <c r="A79" s="6"/>
      <c r="B79" s="7" t="s">
        <v>11638</v>
      </c>
      <c r="C79" s="7" t="s">
        <v>16341</v>
      </c>
      <c r="D79" s="7" t="s">
        <v>18635</v>
      </c>
      <c r="E79" s="7" t="s">
        <v>16309</v>
      </c>
      <c r="F79" s="7"/>
      <c r="G79" s="7"/>
      <c r="H79" s="7" t="s">
        <v>130</v>
      </c>
      <c r="I79"/>
      <c r="J79" s="6"/>
      <c r="K79" s="7" t="s">
        <v>11638</v>
      </c>
      <c r="L79" s="7"/>
      <c r="M79" s="7"/>
      <c r="N79" s="7"/>
      <c r="O79" s="7"/>
      <c r="P79" s="7"/>
      <c r="Q79" s="7"/>
      <c r="R79"/>
      <c r="S79" s="6"/>
      <c r="T79" s="7" t="s">
        <v>11638</v>
      </c>
      <c r="U79" s="7" t="s">
        <v>18904</v>
      </c>
      <c r="V79" s="7" t="s">
        <v>18908</v>
      </c>
      <c r="W79" s="7" t="s">
        <v>38</v>
      </c>
      <c r="X79" s="7"/>
      <c r="Y79" s="7"/>
      <c r="Z79" s="7"/>
      <c r="AA79"/>
      <c r="AB79" s="6"/>
      <c r="AC79" s="7" t="s">
        <v>19030</v>
      </c>
      <c r="AD79" s="7" t="s">
        <v>19016</v>
      </c>
      <c r="AE79" s="7" t="s">
        <v>38</v>
      </c>
      <c r="AF79" s="7"/>
      <c r="AG79" s="7" t="s">
        <v>19044</v>
      </c>
      <c r="AH79" s="7"/>
      <c r="AI79" s="7"/>
      <c r="AJ79"/>
      <c r="AK79" s="6"/>
      <c r="AL79" s="7"/>
      <c r="AM79" s="7"/>
      <c r="AN79" s="7" t="s">
        <v>19152</v>
      </c>
      <c r="AO79" s="7" t="s">
        <v>19155</v>
      </c>
      <c r="AP79" s="7"/>
      <c r="AQ79" s="7" t="s">
        <v>19171</v>
      </c>
      <c r="AR79" s="7" t="s">
        <v>19179</v>
      </c>
      <c r="AS79"/>
      <c r="AT79" s="7"/>
      <c r="AU79" s="7"/>
      <c r="AV79" s="7"/>
      <c r="AW79" s="7" t="s">
        <v>19311</v>
      </c>
      <c r="AX79" s="7" t="s">
        <v>19314</v>
      </c>
      <c r="AY79" s="7"/>
      <c r="AZ79" s="7"/>
      <c r="BA79" s="7"/>
      <c r="BB79"/>
      <c r="BC79" s="7"/>
      <c r="BD79" s="7" t="s">
        <v>19397</v>
      </c>
      <c r="BE79" s="7"/>
      <c r="BF79" s="7"/>
      <c r="BG79" s="7" t="s">
        <v>19419</v>
      </c>
      <c r="BH79" s="7" t="s">
        <v>19422</v>
      </c>
      <c r="BI79" s="7"/>
      <c r="BJ79" s="7"/>
      <c r="BK79"/>
      <c r="BL79" s="7"/>
      <c r="BM79" s="7"/>
      <c r="BN79" s="7" t="s">
        <v>19546</v>
      </c>
      <c r="BO79" s="7" t="s">
        <v>19580</v>
      </c>
      <c r="BP79" s="7"/>
      <c r="BQ79" s="7"/>
      <c r="BR79" s="7"/>
      <c r="BS79" s="7"/>
      <c r="BT79"/>
      <c r="BU79" s="7"/>
      <c r="BV79" s="7"/>
      <c r="BW79" s="7" t="s">
        <v>19715</v>
      </c>
      <c r="BX79" s="7"/>
      <c r="BY79" s="7" t="s">
        <v>19730</v>
      </c>
      <c r="BZ79" s="7" t="s">
        <v>19732</v>
      </c>
      <c r="CA79" s="7"/>
      <c r="CB79" s="7"/>
      <c r="CC79"/>
      <c r="CD79" s="7"/>
      <c r="CE79" s="7" t="s">
        <v>19820</v>
      </c>
      <c r="CF79" s="7" t="s">
        <v>19823</v>
      </c>
      <c r="CG79" s="7" t="s">
        <v>19825</v>
      </c>
      <c r="CH79" s="7"/>
      <c r="CI79" s="7"/>
      <c r="CJ79" s="7"/>
      <c r="CK79" s="7"/>
      <c r="CL79"/>
      <c r="CM79" s="7"/>
      <c r="CN79" s="7" t="s">
        <v>19940</v>
      </c>
      <c r="CO79" s="7" t="s">
        <v>19944</v>
      </c>
      <c r="CP79" s="7"/>
      <c r="CQ79" s="7"/>
      <c r="CR79" s="7"/>
      <c r="CS79" s="7"/>
      <c r="CT79" s="7"/>
      <c r="CU79"/>
      <c r="CV79" s="7"/>
      <c r="CW79" s="7"/>
      <c r="CX79" s="7"/>
      <c r="CY79" s="7"/>
      <c r="CZ79" s="7"/>
      <c r="DA79" s="7" t="s">
        <v>20059</v>
      </c>
      <c r="DB79" s="7"/>
      <c r="DC79" s="7"/>
    </row>
    <row r="80" spans="1:107" x14ac:dyDescent="0.35">
      <c r="A80" s="2">
        <v>16</v>
      </c>
      <c r="B80" s="5" t="s">
        <v>18625</v>
      </c>
      <c r="C80" s="5" t="s">
        <v>18608</v>
      </c>
      <c r="D80" s="5"/>
      <c r="E80" s="5"/>
      <c r="F80" s="5" t="s">
        <v>18641</v>
      </c>
      <c r="G80" s="5"/>
      <c r="H80" s="5" t="s">
        <v>8283</v>
      </c>
      <c r="I80"/>
      <c r="J80" s="2">
        <v>16</v>
      </c>
      <c r="K80" s="5"/>
      <c r="L80" s="5"/>
      <c r="M80" s="5"/>
      <c r="N80" s="5"/>
      <c r="O80" s="5"/>
      <c r="P80" s="5"/>
      <c r="Q80" s="5"/>
      <c r="R80"/>
      <c r="S80" s="3">
        <v>16</v>
      </c>
      <c r="T80" s="5" t="s">
        <v>18900</v>
      </c>
      <c r="U80" s="5"/>
      <c r="V80" s="5" t="s">
        <v>18910</v>
      </c>
      <c r="W80" s="5"/>
      <c r="X80" s="5"/>
      <c r="Y80" s="5"/>
      <c r="Z80" s="5"/>
      <c r="AA80"/>
      <c r="AB80" s="2">
        <v>16</v>
      </c>
      <c r="AC80" s="5"/>
      <c r="AD80" s="5"/>
      <c r="AE80" s="5"/>
      <c r="AF80" s="5" t="s">
        <v>19037</v>
      </c>
      <c r="AG80" s="5" t="s">
        <v>19061</v>
      </c>
      <c r="AH80" s="5"/>
      <c r="AI80" s="5"/>
      <c r="AJ80"/>
      <c r="AK80" s="2">
        <v>16</v>
      </c>
      <c r="AL80" s="5" t="s">
        <v>14493</v>
      </c>
      <c r="AM80" s="5" t="s">
        <v>14597</v>
      </c>
      <c r="AN80" s="5" t="s">
        <v>19154</v>
      </c>
      <c r="AO80" s="5" t="s">
        <v>19156</v>
      </c>
      <c r="AP80" s="5" t="s">
        <v>19162</v>
      </c>
      <c r="AQ80" s="5" t="s">
        <v>19172</v>
      </c>
      <c r="AR80" s="5" t="s">
        <v>1600</v>
      </c>
      <c r="AS80"/>
      <c r="AT80" s="5">
        <v>16</v>
      </c>
      <c r="AU80" s="5" t="s">
        <v>11741</v>
      </c>
      <c r="AV80" s="5" t="s">
        <v>19309</v>
      </c>
      <c r="AW80" s="5"/>
      <c r="AX80" s="5"/>
      <c r="AY80" s="5"/>
      <c r="AZ80" s="5"/>
      <c r="BA80" s="5"/>
      <c r="BB80"/>
      <c r="BC80" s="5">
        <v>16</v>
      </c>
      <c r="BD80" s="5" t="s">
        <v>19398</v>
      </c>
      <c r="BE80" s="5"/>
      <c r="BF80" s="5" t="s">
        <v>19411</v>
      </c>
      <c r="BG80" s="5" t="s">
        <v>19417</v>
      </c>
      <c r="BH80" s="5"/>
      <c r="BI80" s="5"/>
      <c r="BJ80" s="5" t="s">
        <v>19433</v>
      </c>
      <c r="BK80"/>
      <c r="BL80" s="5">
        <v>16</v>
      </c>
      <c r="BM80" s="5" t="s">
        <v>19570</v>
      </c>
      <c r="BN80" s="5" t="s">
        <v>19578</v>
      </c>
      <c r="BO80" s="5" t="s">
        <v>19582</v>
      </c>
      <c r="BP80" s="5"/>
      <c r="BQ80" s="5"/>
      <c r="BR80" s="5"/>
      <c r="BS80" s="5"/>
      <c r="BT80"/>
      <c r="BU80" s="5">
        <v>16</v>
      </c>
      <c r="BV80" s="5" t="s">
        <v>19712</v>
      </c>
      <c r="BW80" s="5"/>
      <c r="BX80" s="5"/>
      <c r="BY80" s="5"/>
      <c r="BZ80" s="5"/>
      <c r="CA80" s="5"/>
      <c r="CB80" s="5"/>
      <c r="CC80"/>
      <c r="CD80" s="5">
        <v>16</v>
      </c>
      <c r="CE80" s="5"/>
      <c r="CF80" s="5"/>
      <c r="CG80" s="5" t="s">
        <v>19830</v>
      </c>
      <c r="CH80" s="5"/>
      <c r="CI80" s="5"/>
      <c r="CJ80" s="5" t="s">
        <v>19842</v>
      </c>
      <c r="CK80" s="5"/>
      <c r="CL80"/>
      <c r="CM80" s="5">
        <v>16</v>
      </c>
      <c r="CN80" s="5"/>
      <c r="CO80" s="5" t="s">
        <v>19945</v>
      </c>
      <c r="CP80" s="5"/>
      <c r="CQ80" s="5"/>
      <c r="CR80" s="5"/>
      <c r="CS80" s="5"/>
      <c r="CT80" s="5"/>
      <c r="CU80"/>
      <c r="CV80" s="5">
        <v>16</v>
      </c>
      <c r="CW80" s="5"/>
      <c r="CX80" s="5"/>
      <c r="CY80" s="5" t="s">
        <v>20050</v>
      </c>
      <c r="CZ80" s="5" t="s">
        <v>12334</v>
      </c>
      <c r="DA80" s="5" t="s">
        <v>20060</v>
      </c>
      <c r="DB80" s="5"/>
      <c r="DC80" s="5"/>
    </row>
    <row r="81" spans="1:107" x14ac:dyDescent="0.35">
      <c r="A81" s="2"/>
      <c r="B81" s="5" t="s">
        <v>18626</v>
      </c>
      <c r="C81" s="5"/>
      <c r="D81" s="5" t="s">
        <v>18636</v>
      </c>
      <c r="E81" s="5" t="s">
        <v>18638</v>
      </c>
      <c r="F81" s="5" t="s">
        <v>18642</v>
      </c>
      <c r="G81" s="5"/>
      <c r="H81" s="5" t="s">
        <v>5244</v>
      </c>
      <c r="I81"/>
      <c r="J81" s="2"/>
      <c r="K81" s="5"/>
      <c r="L81" s="5"/>
      <c r="M81" s="5"/>
      <c r="N81" s="5"/>
      <c r="O81" s="5"/>
      <c r="P81" s="5"/>
      <c r="Q81" s="5"/>
      <c r="R81"/>
      <c r="S81" s="2"/>
      <c r="T81" s="5"/>
      <c r="U81" s="5" t="s">
        <v>4106</v>
      </c>
      <c r="V81" s="5" t="s">
        <v>18909</v>
      </c>
      <c r="W81" s="5"/>
      <c r="X81" s="5"/>
      <c r="Y81" s="5"/>
      <c r="Z81" s="5"/>
      <c r="AA81"/>
      <c r="AB81" s="2"/>
      <c r="AC81" s="5" t="s">
        <v>19031</v>
      </c>
      <c r="AD81" s="5" t="s">
        <v>19032</v>
      </c>
      <c r="AE81" s="5"/>
      <c r="AF81" s="5" t="s">
        <v>19038</v>
      </c>
      <c r="AG81" s="5"/>
      <c r="AH81" s="5" t="s">
        <v>12283</v>
      </c>
      <c r="AI81" s="5"/>
      <c r="AJ81"/>
      <c r="AK81" s="2"/>
      <c r="AL81" s="5"/>
      <c r="AM81" s="5"/>
      <c r="AN81" s="5" t="s">
        <v>19148</v>
      </c>
      <c r="AO81" s="5" t="s">
        <v>12483</v>
      </c>
      <c r="AP81" s="5" t="s">
        <v>19163</v>
      </c>
      <c r="AQ81" s="5" t="s">
        <v>19173</v>
      </c>
      <c r="AR81" s="5" t="s">
        <v>12199</v>
      </c>
      <c r="AS81"/>
      <c r="AT81" s="5"/>
      <c r="AU81" s="5"/>
      <c r="AV81" s="5"/>
      <c r="AW81" s="5" t="s">
        <v>19313</v>
      </c>
      <c r="AX81" s="5"/>
      <c r="AY81" s="5"/>
      <c r="AZ81" s="5"/>
      <c r="BA81" s="5"/>
      <c r="BB81"/>
      <c r="BC81" s="5"/>
      <c r="BD81" s="5"/>
      <c r="BE81" s="5"/>
      <c r="BF81" s="5"/>
      <c r="BG81" s="5"/>
      <c r="BH81" s="5"/>
      <c r="BI81" s="5" t="s">
        <v>19426</v>
      </c>
      <c r="BJ81" s="5"/>
      <c r="BK81"/>
      <c r="BL81" s="5"/>
      <c r="BM81" s="5" t="s">
        <v>19573</v>
      </c>
      <c r="BN81" s="5" t="s">
        <v>19577</v>
      </c>
      <c r="BO81" s="5" t="s">
        <v>19583</v>
      </c>
      <c r="BP81" s="5"/>
      <c r="BQ81" s="5"/>
      <c r="BR81" s="5"/>
      <c r="BS81" s="5"/>
      <c r="BT81"/>
      <c r="BU81" s="5"/>
      <c r="BV81" s="5" t="s">
        <v>19686</v>
      </c>
      <c r="BW81" s="5" t="s">
        <v>19716</v>
      </c>
      <c r="BX81" s="5"/>
      <c r="BY81" s="5"/>
      <c r="BZ81" s="5" t="s">
        <v>19733</v>
      </c>
      <c r="CA81" s="5"/>
      <c r="CB81" s="5"/>
      <c r="CC81"/>
      <c r="CD81" s="5"/>
      <c r="CE81" s="5"/>
      <c r="CF81" s="5"/>
      <c r="CG81" s="5" t="s">
        <v>18882</v>
      </c>
      <c r="CH81" s="5"/>
      <c r="CI81" s="5" t="s">
        <v>19837</v>
      </c>
      <c r="CJ81" s="5" t="s">
        <v>19843</v>
      </c>
      <c r="CK81" s="5"/>
      <c r="CL81"/>
      <c r="CM81" s="5"/>
      <c r="CN81" s="5" t="s">
        <v>11827</v>
      </c>
      <c r="CO81" s="5"/>
      <c r="CP81" s="5" t="s">
        <v>38</v>
      </c>
      <c r="CQ81" s="5"/>
      <c r="CR81" s="5"/>
      <c r="CS81" s="5"/>
      <c r="CT81" s="5"/>
      <c r="CU81"/>
      <c r="CV81" s="5"/>
      <c r="CW81" s="5"/>
      <c r="CX81" s="5"/>
      <c r="CY81" s="5"/>
      <c r="CZ81" s="5" t="s">
        <v>20054</v>
      </c>
      <c r="DA81" s="5" t="s">
        <v>20061</v>
      </c>
      <c r="DB81" s="5"/>
      <c r="DC81" s="5"/>
    </row>
    <row r="82" spans="1:107" x14ac:dyDescent="0.35">
      <c r="A82" s="3">
        <v>18</v>
      </c>
      <c r="B82" s="4" t="s">
        <v>18627</v>
      </c>
      <c r="C82" s="4"/>
      <c r="D82" s="4" t="s">
        <v>223</v>
      </c>
      <c r="E82" s="4" t="s">
        <v>995</v>
      </c>
      <c r="F82" s="4"/>
      <c r="G82" s="4"/>
      <c r="H82" s="4"/>
      <c r="I82"/>
      <c r="J82" s="3">
        <v>18</v>
      </c>
      <c r="K82" s="4"/>
      <c r="L82" s="4"/>
      <c r="M82" s="4"/>
      <c r="N82" s="4"/>
      <c r="O82" s="4"/>
      <c r="P82" s="4"/>
      <c r="Q82" s="4"/>
      <c r="R82"/>
      <c r="S82" s="3">
        <v>18</v>
      </c>
      <c r="T82" s="4" t="s">
        <v>18903</v>
      </c>
      <c r="U82" s="4" t="s">
        <v>8527</v>
      </c>
      <c r="V82" s="4" t="s">
        <v>223</v>
      </c>
      <c r="W82" s="4" t="s">
        <v>18912</v>
      </c>
      <c r="X82" s="4"/>
      <c r="Y82" s="4"/>
      <c r="Z82" s="4"/>
      <c r="AA82"/>
      <c r="AB82" s="3">
        <v>18</v>
      </c>
      <c r="AC82" s="4" t="s">
        <v>995</v>
      </c>
      <c r="AD82" s="4"/>
      <c r="AE82" s="4" t="s">
        <v>19028</v>
      </c>
      <c r="AF82" s="4" t="s">
        <v>19039</v>
      </c>
      <c r="AG82" s="4" t="s">
        <v>19045</v>
      </c>
      <c r="AH82" s="4" t="s">
        <v>19048</v>
      </c>
      <c r="AI82" s="4"/>
      <c r="AJ82"/>
      <c r="AK82" s="3">
        <v>18</v>
      </c>
      <c r="AL82" s="4"/>
      <c r="AM82" s="4" t="s">
        <v>995</v>
      </c>
      <c r="AN82" s="4" t="s">
        <v>223</v>
      </c>
      <c r="AO82" s="4"/>
      <c r="AP82" s="4" t="s">
        <v>8491</v>
      </c>
      <c r="AQ82" s="4"/>
      <c r="AR82" s="4"/>
      <c r="AS82"/>
      <c r="AT82" s="4">
        <v>18</v>
      </c>
      <c r="AU82" s="4" t="s">
        <v>19306</v>
      </c>
      <c r="AV82" s="4"/>
      <c r="AW82" s="4"/>
      <c r="AX82" s="4" t="s">
        <v>19315</v>
      </c>
      <c r="AY82" s="4"/>
      <c r="AZ82" s="4"/>
      <c r="BA82" s="4"/>
      <c r="BB82"/>
      <c r="BC82" s="4">
        <v>18</v>
      </c>
      <c r="BD82" s="4"/>
      <c r="BE82" s="4" t="s">
        <v>19405</v>
      </c>
      <c r="BF82" s="4" t="s">
        <v>19412</v>
      </c>
      <c r="BG82" s="4" t="s">
        <v>19418</v>
      </c>
      <c r="BH82" s="4" t="s">
        <v>19424</v>
      </c>
      <c r="BI82" s="4" t="s">
        <v>19427</v>
      </c>
      <c r="BJ82" s="4" t="s">
        <v>19434</v>
      </c>
      <c r="BK82"/>
      <c r="BL82" s="4">
        <v>18</v>
      </c>
      <c r="BM82" s="4" t="s">
        <v>19574</v>
      </c>
      <c r="BN82" s="4"/>
      <c r="BO82" s="4" t="s">
        <v>19576</v>
      </c>
      <c r="BP82" s="4"/>
      <c r="BQ82" s="4"/>
      <c r="BR82" s="4"/>
      <c r="BS82" s="4"/>
      <c r="BT82"/>
      <c r="BU82" s="4">
        <v>18</v>
      </c>
      <c r="BV82" s="4"/>
      <c r="BW82" s="4" t="s">
        <v>19717</v>
      </c>
      <c r="BX82" s="4"/>
      <c r="BY82" s="4"/>
      <c r="BZ82" s="4" t="s">
        <v>19937</v>
      </c>
      <c r="CA82" s="4"/>
      <c r="CB82" s="4"/>
      <c r="CC82"/>
      <c r="CD82" s="4">
        <v>18</v>
      </c>
      <c r="CE82" s="4"/>
      <c r="CF82" s="4"/>
      <c r="CG82" s="4" t="s">
        <v>19795</v>
      </c>
      <c r="CH82" s="4" t="s">
        <v>19831</v>
      </c>
      <c r="CI82" s="4" t="s">
        <v>19838</v>
      </c>
      <c r="CJ82" s="4"/>
      <c r="CK82" s="4"/>
      <c r="CL82"/>
      <c r="CM82" s="4">
        <v>18</v>
      </c>
      <c r="CN82" s="4"/>
      <c r="CO82" s="4"/>
      <c r="CP82" s="4"/>
      <c r="CQ82" s="4"/>
      <c r="CR82" s="4"/>
      <c r="CS82" s="4"/>
      <c r="CT82" s="4"/>
      <c r="CU82"/>
      <c r="CV82" s="4">
        <v>18</v>
      </c>
      <c r="CW82" s="4" t="s">
        <v>3818</v>
      </c>
      <c r="CX82" s="4"/>
      <c r="CY82" s="4" t="s">
        <v>20051</v>
      </c>
      <c r="CZ82" s="4" t="s">
        <v>20055</v>
      </c>
      <c r="DA82" s="4"/>
      <c r="DB82" s="4"/>
      <c r="DC82" s="4"/>
    </row>
    <row r="83" spans="1:107" x14ac:dyDescent="0.35">
      <c r="A83" s="6"/>
      <c r="B83" s="7"/>
      <c r="C83" s="7" t="s">
        <v>14740</v>
      </c>
      <c r="D83" s="7"/>
      <c r="E83" s="7"/>
      <c r="F83" s="7"/>
      <c r="G83" s="7"/>
      <c r="H83" s="7"/>
      <c r="I83"/>
      <c r="J83" s="6"/>
      <c r="K83" s="7"/>
      <c r="L83" s="7"/>
      <c r="M83" s="7"/>
      <c r="N83" s="7"/>
      <c r="O83" s="7"/>
      <c r="P83" s="7"/>
      <c r="Q83" s="7"/>
      <c r="R83"/>
      <c r="S83" s="6"/>
      <c r="T83" s="7" t="s">
        <v>18902</v>
      </c>
      <c r="U83" s="7"/>
      <c r="V83" s="7"/>
      <c r="W83" s="7"/>
      <c r="X83" s="7"/>
      <c r="Y83" s="7"/>
      <c r="Z83" s="7"/>
      <c r="AA83"/>
      <c r="AB83" s="6"/>
      <c r="AC83" s="7"/>
      <c r="AD83" s="7"/>
      <c r="AE83" s="7"/>
      <c r="AF83" s="7" t="s">
        <v>19036</v>
      </c>
      <c r="AG83" s="7" t="s">
        <v>3203</v>
      </c>
      <c r="AH83" s="7"/>
      <c r="AI83" s="7"/>
      <c r="AJ83"/>
      <c r="AK83" s="6"/>
      <c r="AL83" s="7"/>
      <c r="AM83" s="7"/>
      <c r="AN83" s="7"/>
      <c r="AO83" s="7"/>
      <c r="AP83" s="7"/>
      <c r="AQ83" s="7" t="s">
        <v>19174</v>
      </c>
      <c r="AR83" s="7"/>
      <c r="AS83"/>
      <c r="AT83" s="7"/>
      <c r="AU83" s="7" t="s">
        <v>19307</v>
      </c>
      <c r="AV83" s="7" t="s">
        <v>15928</v>
      </c>
      <c r="AW83" s="7"/>
      <c r="AX83" s="7"/>
      <c r="AY83" s="7"/>
      <c r="AZ83" s="7"/>
      <c r="BA83" s="7"/>
      <c r="BB83"/>
      <c r="BC83" s="7"/>
      <c r="BD83" s="7" t="s">
        <v>19399</v>
      </c>
      <c r="BE83" s="100" t="s">
        <v>19406</v>
      </c>
      <c r="BF83" s="7" t="s">
        <v>19413</v>
      </c>
      <c r="BG83" s="7" t="s">
        <v>19420</v>
      </c>
      <c r="BH83" s="7"/>
      <c r="BI83" s="7"/>
      <c r="BJ83" s="7" t="s">
        <v>19440</v>
      </c>
      <c r="BK83"/>
      <c r="BL83" s="7"/>
      <c r="BM83" s="7"/>
      <c r="BN83" s="7"/>
      <c r="BO83" s="7"/>
      <c r="BP83" s="7"/>
      <c r="BQ83" s="7"/>
      <c r="BR83" s="7"/>
      <c r="BS83" s="7"/>
      <c r="BT83"/>
      <c r="BU83" s="7"/>
      <c r="BV83" s="7"/>
      <c r="BW83" s="7"/>
      <c r="BX83" s="7"/>
      <c r="BY83" s="7"/>
      <c r="BZ83" s="7"/>
      <c r="CA83" s="7"/>
      <c r="CB83" s="7"/>
      <c r="CC83"/>
      <c r="CD83" s="7"/>
      <c r="CE83" s="7"/>
      <c r="CF83" s="7"/>
      <c r="CG83" s="7"/>
      <c r="CH83" s="7"/>
      <c r="CI83" s="7" t="s">
        <v>19839</v>
      </c>
      <c r="CJ83" s="7" t="s">
        <v>19844</v>
      </c>
      <c r="CK83" s="7" t="s">
        <v>19846</v>
      </c>
      <c r="CL83"/>
      <c r="CM83" s="7"/>
      <c r="CN83" s="7"/>
      <c r="CO83" s="7"/>
      <c r="CP83" s="7"/>
      <c r="CQ83" s="7"/>
      <c r="CR83" s="7"/>
      <c r="CS83" s="7"/>
      <c r="CT83" s="7"/>
      <c r="CU83"/>
      <c r="CV83" s="7"/>
      <c r="CW83" s="7"/>
      <c r="CX83" s="7"/>
      <c r="CY83" s="7"/>
      <c r="CZ83" s="7"/>
      <c r="DA83" s="7"/>
      <c r="DB83" s="7" t="s">
        <v>20043</v>
      </c>
      <c r="DC83" s="7"/>
    </row>
    <row r="84" spans="1:107" x14ac:dyDescent="0.35">
      <c r="A84" s="2">
        <v>20</v>
      </c>
      <c r="B84" s="5"/>
      <c r="C84" s="5" t="s">
        <v>14784</v>
      </c>
      <c r="D84" s="5" t="s">
        <v>18637</v>
      </c>
      <c r="E84" s="5"/>
      <c r="F84" s="5"/>
      <c r="G84" s="5"/>
      <c r="H84" s="5"/>
      <c r="I84"/>
      <c r="J84" s="2">
        <v>20</v>
      </c>
      <c r="K84" s="5"/>
      <c r="L84" s="5"/>
      <c r="M84" s="5"/>
      <c r="N84" s="5"/>
      <c r="O84" s="5"/>
      <c r="P84" s="5"/>
      <c r="Q84" s="5"/>
      <c r="R84"/>
      <c r="S84" s="2">
        <v>20</v>
      </c>
      <c r="T84" s="5"/>
      <c r="U84" s="5"/>
      <c r="V84" s="5"/>
      <c r="W84" s="5"/>
      <c r="X84" s="5"/>
      <c r="Y84" s="5"/>
      <c r="Z84" s="5"/>
      <c r="AA84"/>
      <c r="AB84" s="2">
        <v>20</v>
      </c>
      <c r="AC84" s="5"/>
      <c r="AD84" s="5"/>
      <c r="AE84" s="5"/>
      <c r="AF84" s="5"/>
      <c r="AG84" s="5"/>
      <c r="AH84" s="5"/>
      <c r="AI84" s="5"/>
      <c r="AJ84"/>
      <c r="AK84" s="2">
        <v>20</v>
      </c>
      <c r="AL84" s="5"/>
      <c r="AM84" s="5"/>
      <c r="AN84" s="5"/>
      <c r="AO84" s="5"/>
      <c r="AP84" s="5" t="s">
        <v>19164</v>
      </c>
      <c r="AQ84" s="5" t="s">
        <v>19175</v>
      </c>
      <c r="AR84" s="5"/>
      <c r="AS84"/>
      <c r="AT84" s="5">
        <v>20</v>
      </c>
      <c r="AU84" s="5"/>
      <c r="AV84" s="5" t="s">
        <v>19248</v>
      </c>
      <c r="AW84" s="5" t="s">
        <v>19248</v>
      </c>
      <c r="AX84" s="5"/>
      <c r="AY84" s="5"/>
      <c r="AZ84" s="5"/>
      <c r="BA84" s="5"/>
      <c r="BB84"/>
      <c r="BC84" s="5">
        <v>20</v>
      </c>
      <c r="BD84" s="5"/>
      <c r="BE84" s="5" t="s">
        <v>19407</v>
      </c>
      <c r="BF84" s="5" t="s">
        <v>19407</v>
      </c>
      <c r="BG84" s="5"/>
      <c r="BH84" s="5"/>
      <c r="BI84" s="5" t="s">
        <v>19428</v>
      </c>
      <c r="BJ84" s="5" t="s">
        <v>19441</v>
      </c>
      <c r="BK84"/>
      <c r="BL84" s="5">
        <v>20</v>
      </c>
      <c r="BM84" s="5"/>
      <c r="BN84" s="5"/>
      <c r="BO84" s="5" t="s">
        <v>19555</v>
      </c>
      <c r="BP84" s="5"/>
      <c r="BQ84" s="5"/>
      <c r="BR84" s="5"/>
      <c r="BS84" s="5"/>
      <c r="BT84"/>
      <c r="BU84" s="5">
        <v>20</v>
      </c>
      <c r="BV84" s="5"/>
      <c r="BW84" s="5"/>
      <c r="BX84" s="5" t="s">
        <v>19713</v>
      </c>
      <c r="BY84" s="5" t="s">
        <v>7706</v>
      </c>
      <c r="BZ84" s="5"/>
      <c r="CA84" s="5"/>
      <c r="CB84" s="5"/>
      <c r="CC84"/>
      <c r="CD84" s="5">
        <v>20</v>
      </c>
      <c r="CE84" s="5"/>
      <c r="CF84" s="5"/>
      <c r="CG84" s="5"/>
      <c r="CH84" s="5"/>
      <c r="CI84" s="5"/>
      <c r="CJ84" s="5"/>
      <c r="CK84" s="5"/>
      <c r="CL84"/>
      <c r="CM84" s="5">
        <v>20</v>
      </c>
      <c r="CN84" s="5" t="s">
        <v>19931</v>
      </c>
      <c r="CO84" s="5"/>
      <c r="CP84" s="5"/>
      <c r="CQ84" s="5"/>
      <c r="CR84" s="5"/>
      <c r="CS84" s="5"/>
      <c r="CT84" s="5"/>
      <c r="CU84"/>
      <c r="CV84" s="5">
        <v>20</v>
      </c>
      <c r="CW84" s="5"/>
      <c r="CX84" s="5"/>
      <c r="CY84" s="5"/>
      <c r="CZ84" s="5"/>
      <c r="DA84" s="5" t="s">
        <v>20063</v>
      </c>
      <c r="DB84" s="5"/>
      <c r="DC84" s="5"/>
    </row>
    <row r="85" spans="1:107" x14ac:dyDescent="0.35">
      <c r="A85" s="6"/>
      <c r="B85" s="7"/>
      <c r="C85" s="7"/>
      <c r="D85" s="7"/>
      <c r="E85" s="7"/>
      <c r="F85" s="7"/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/>
      <c r="AE85" s="7"/>
      <c r="AF85" s="7" t="s">
        <v>19040</v>
      </c>
      <c r="AG85" s="7"/>
      <c r="AH85" s="7"/>
      <c r="AI85" s="7"/>
      <c r="AJ85"/>
      <c r="AK85" s="6"/>
      <c r="AL85" s="7"/>
      <c r="AM85" s="7"/>
      <c r="AN85" s="7"/>
      <c r="AO85" s="7"/>
      <c r="AP85" s="7" t="s">
        <v>8491</v>
      </c>
      <c r="AQ85" s="7" t="s">
        <v>19176</v>
      </c>
      <c r="AR85" s="7"/>
      <c r="AS85"/>
      <c r="AT85" s="7"/>
      <c r="AU85" s="7"/>
      <c r="AV85" s="7"/>
      <c r="AW85" s="7"/>
      <c r="AX85" s="7"/>
      <c r="AY85" s="7"/>
      <c r="AZ85" s="7"/>
      <c r="BA85" s="7"/>
      <c r="BB85"/>
      <c r="BC85" s="7"/>
      <c r="BD85" s="7" t="s">
        <v>19400</v>
      </c>
      <c r="BE85" s="7"/>
      <c r="BF85" s="7"/>
      <c r="BG85" s="7"/>
      <c r="BH85" s="7" t="s">
        <v>19423</v>
      </c>
      <c r="BI85" s="7"/>
      <c r="BJ85" s="7"/>
      <c r="BK85"/>
      <c r="BL85" s="7"/>
      <c r="BM85" s="7"/>
      <c r="BN85" s="7"/>
      <c r="BO85" s="7"/>
      <c r="BP85" s="7"/>
      <c r="BQ85" s="7"/>
      <c r="BR85" s="7"/>
      <c r="BS85" s="7"/>
      <c r="BT85"/>
      <c r="BU85" s="7"/>
      <c r="BV85" s="7"/>
      <c r="BW85" s="7"/>
      <c r="BX85" s="7" t="s">
        <v>19722</v>
      </c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/>
      <c r="CY85" s="7"/>
      <c r="CZ85" s="7"/>
      <c r="DA85" s="7" t="s">
        <v>20064</v>
      </c>
      <c r="DB85" s="7" t="s">
        <v>20065</v>
      </c>
      <c r="DC85" s="7"/>
    </row>
    <row r="86" spans="1:107" x14ac:dyDescent="0.3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 s="38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x14ac:dyDescent="0.35">
      <c r="A87"/>
      <c r="B87" s="3" t="s">
        <v>12</v>
      </c>
      <c r="C87" s="3"/>
      <c r="D87" s="3"/>
      <c r="E87" s="3"/>
      <c r="F87" s="3"/>
      <c r="G87" s="3"/>
      <c r="H87" s="3"/>
      <c r="I87"/>
      <c r="J87" s="1"/>
      <c r="K87"/>
      <c r="L87"/>
      <c r="M87"/>
      <c r="N87"/>
      <c r="O87"/>
      <c r="P87"/>
      <c r="Q87"/>
      <c r="R87"/>
      <c r="S87" s="1"/>
      <c r="T87"/>
      <c r="U87"/>
      <c r="V87"/>
      <c r="W87"/>
      <c r="X87"/>
      <c r="Y87"/>
      <c r="Z87"/>
      <c r="AA87" s="38"/>
      <c r="AB87"/>
      <c r="AC87" s="1"/>
      <c r="AD87" s="1"/>
      <c r="AE87" s="1"/>
      <c r="AF87" s="1"/>
      <c r="AG87" s="1"/>
      <c r="AH87" s="1"/>
      <c r="AI87" s="1"/>
      <c r="AJ87"/>
      <c r="AK87"/>
      <c r="AL87" s="3" t="s">
        <v>12</v>
      </c>
      <c r="AM87" s="3" t="s">
        <v>13</v>
      </c>
      <c r="AN87" s="3"/>
      <c r="AO87" s="3"/>
      <c r="AP87" s="3"/>
      <c r="AQ87" s="3"/>
      <c r="AR87" s="3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 s="3" t="s">
        <v>12</v>
      </c>
      <c r="CF87" s="3"/>
      <c r="CG87" s="3"/>
      <c r="CH87" s="3"/>
      <c r="CI87" s="3"/>
      <c r="CJ87" s="3"/>
      <c r="CK87" s="3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x14ac:dyDescent="0.35">
      <c r="A88"/>
      <c r="B88" s="2">
        <f>H71+1</f>
        <v>31</v>
      </c>
      <c r="C88" s="2"/>
      <c r="D88" s="2"/>
      <c r="E88" s="2"/>
      <c r="F88" s="2"/>
      <c r="G88" s="2"/>
      <c r="H88" s="2"/>
      <c r="I88"/>
      <c r="J88" s="1"/>
      <c r="K88"/>
      <c r="L88"/>
      <c r="M88" t="s">
        <v>18750</v>
      </c>
      <c r="N88"/>
      <c r="O88"/>
      <c r="P88"/>
      <c r="Q88"/>
      <c r="R88"/>
      <c r="S88" s="1"/>
      <c r="T88"/>
      <c r="U88"/>
      <c r="V88"/>
      <c r="W88"/>
      <c r="X88"/>
      <c r="Y88"/>
      <c r="Z88"/>
      <c r="AA88" s="38"/>
      <c r="AB88"/>
      <c r="AC88" s="1"/>
      <c r="AD88" s="1"/>
      <c r="AE88" s="1"/>
      <c r="AF88" s="1"/>
      <c r="AG88" s="1"/>
      <c r="AH88" s="1"/>
      <c r="AI88" s="1"/>
      <c r="AJ88"/>
      <c r="AK88"/>
      <c r="AL88" s="2">
        <f>AR71+1</f>
        <v>30</v>
      </c>
      <c r="AM88" s="2">
        <f t="shared" ref="AM88" si="273">AL88+1</f>
        <v>31</v>
      </c>
      <c r="AN88" s="2"/>
      <c r="AO88" s="2"/>
      <c r="AP88" s="2"/>
      <c r="AQ88" s="2"/>
      <c r="AR88" s="2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 s="2">
        <f>CK71+1</f>
        <v>31</v>
      </c>
      <c r="CF88" s="2"/>
      <c r="CG88" s="2"/>
      <c r="CH88" s="2"/>
      <c r="CI88" s="2"/>
      <c r="CJ88" s="2"/>
      <c r="CK88" s="2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x14ac:dyDescent="0.35">
      <c r="A89" s="3">
        <v>8</v>
      </c>
      <c r="B89" s="4"/>
      <c r="C89" s="4"/>
      <c r="D89" s="4"/>
      <c r="E89" s="4"/>
      <c r="F89" s="4"/>
      <c r="G89" s="4"/>
      <c r="H89" s="4"/>
      <c r="I89"/>
      <c r="J89" s="1"/>
      <c r="K89"/>
      <c r="L89"/>
      <c r="M89"/>
      <c r="N89"/>
      <c r="O89"/>
      <c r="P89"/>
      <c r="Q89"/>
      <c r="R89"/>
      <c r="S89" s="1"/>
      <c r="T89"/>
      <c r="U89"/>
      <c r="V89"/>
      <c r="W89"/>
      <c r="X89"/>
      <c r="Y89"/>
      <c r="Z89"/>
      <c r="AA89" s="38"/>
      <c r="AB89" s="1"/>
      <c r="AC89" s="38"/>
      <c r="AD89"/>
      <c r="AE89"/>
      <c r="AF89"/>
      <c r="AG89"/>
      <c r="AH89"/>
      <c r="AI89"/>
      <c r="AJ89"/>
      <c r="AK89" s="3">
        <v>8</v>
      </c>
      <c r="AL89" s="4"/>
      <c r="AM89" s="90"/>
      <c r="AN89" s="4"/>
      <c r="AO89" s="4"/>
      <c r="AP89" s="4"/>
      <c r="AQ89" s="4"/>
      <c r="AR89" s="4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 s="4">
        <v>8</v>
      </c>
      <c r="CE89" s="4"/>
      <c r="CF89" s="4"/>
      <c r="CG89" s="4"/>
      <c r="CH89" s="4"/>
      <c r="CI89" s="4"/>
      <c r="CJ89" s="4"/>
      <c r="CK89" s="4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x14ac:dyDescent="0.35">
      <c r="A90" s="2"/>
      <c r="B90" s="5"/>
      <c r="C90" s="5"/>
      <c r="D90" s="5"/>
      <c r="E90" s="5"/>
      <c r="F90" s="5"/>
      <c r="G90" s="5"/>
      <c r="H90" s="5"/>
      <c r="I90"/>
      <c r="J90" s="1"/>
      <c r="K90"/>
      <c r="L90"/>
      <c r="M90"/>
      <c r="N90"/>
      <c r="O90"/>
      <c r="P90"/>
      <c r="Q90"/>
      <c r="R90"/>
      <c r="S90" s="1"/>
      <c r="T90"/>
      <c r="U90"/>
      <c r="V90"/>
      <c r="W90"/>
      <c r="X90"/>
      <c r="Y90"/>
      <c r="Z90"/>
      <c r="AA90" s="38"/>
      <c r="AB90" s="1"/>
      <c r="AC90"/>
      <c r="AD90"/>
      <c r="AE90"/>
      <c r="AF90"/>
      <c r="AG90"/>
      <c r="AH90"/>
      <c r="AI90"/>
      <c r="AJ90"/>
      <c r="AK90" s="2"/>
      <c r="AL90" s="5" t="s">
        <v>19181</v>
      </c>
      <c r="AM90" s="5"/>
      <c r="AN90" s="5"/>
      <c r="AO90" s="5"/>
      <c r="AP90" s="5"/>
      <c r="AQ90" s="5"/>
      <c r="AR90" s="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 s="5"/>
      <c r="CE90" s="5"/>
      <c r="CF90" s="5"/>
      <c r="CG90" s="5"/>
      <c r="CH90" s="5"/>
      <c r="CI90" s="5"/>
      <c r="CJ90" s="5"/>
      <c r="CK90" s="5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x14ac:dyDescent="0.35">
      <c r="A91" s="3">
        <v>10</v>
      </c>
      <c r="B91" s="4"/>
      <c r="C91" s="4"/>
      <c r="D91" s="4"/>
      <c r="E91" s="4"/>
      <c r="F91" s="4"/>
      <c r="G91" s="4"/>
      <c r="H91" s="4"/>
      <c r="I91"/>
      <c r="J91" s="1"/>
      <c r="K91"/>
      <c r="L91"/>
      <c r="M91"/>
      <c r="N91"/>
      <c r="O91"/>
      <c r="P91"/>
      <c r="Q91"/>
      <c r="R91"/>
      <c r="S91" s="1"/>
      <c r="T91"/>
      <c r="U91"/>
      <c r="V91"/>
      <c r="W91"/>
      <c r="X91"/>
      <c r="Y91"/>
      <c r="Z91"/>
      <c r="AA91" s="38"/>
      <c r="AB91" s="1"/>
      <c r="AC91"/>
      <c r="AD91"/>
      <c r="AE91"/>
      <c r="AF91"/>
      <c r="AG91"/>
      <c r="AH91"/>
      <c r="AI91"/>
      <c r="AJ91"/>
      <c r="AK91" s="3">
        <v>10</v>
      </c>
      <c r="AL91" s="4"/>
      <c r="AM91" s="4"/>
      <c r="AN91" s="4"/>
      <c r="AO91" s="4"/>
      <c r="AP91" s="4"/>
      <c r="AQ91" s="4"/>
      <c r="AR91" s="4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 s="4">
        <v>10</v>
      </c>
      <c r="CE91" s="10" t="s">
        <v>19847</v>
      </c>
      <c r="CF91" s="4"/>
      <c r="CG91" s="4"/>
      <c r="CH91" s="4"/>
      <c r="CI91" s="4"/>
      <c r="CJ91" s="4"/>
      <c r="CK91" s="4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x14ac:dyDescent="0.35">
      <c r="A92" s="6"/>
      <c r="B92" s="7" t="s">
        <v>18643</v>
      </c>
      <c r="C92" s="7"/>
      <c r="D92" s="7"/>
      <c r="E92" s="7"/>
      <c r="F92" s="7"/>
      <c r="G92" s="7"/>
      <c r="H92" s="7"/>
      <c r="I92"/>
      <c r="J92" s="1"/>
      <c r="K92"/>
      <c r="L92" t="s">
        <v>18746</v>
      </c>
      <c r="M92"/>
      <c r="N92"/>
      <c r="O92"/>
      <c r="P92"/>
      <c r="Q92"/>
      <c r="R92"/>
      <c r="S92" s="1"/>
      <c r="T92"/>
      <c r="U92"/>
      <c r="V92"/>
      <c r="W92"/>
      <c r="X92"/>
      <c r="Y92"/>
      <c r="Z92"/>
      <c r="AA92" s="38"/>
      <c r="AB92" s="1"/>
      <c r="AC92"/>
      <c r="AD92"/>
      <c r="AE92"/>
      <c r="AF92"/>
      <c r="AG92"/>
      <c r="AH92"/>
      <c r="AI92"/>
      <c r="AJ92"/>
      <c r="AK92" s="6"/>
      <c r="AL92" s="7" t="s">
        <v>18774</v>
      </c>
      <c r="AM92" s="7"/>
      <c r="AN92" s="7"/>
      <c r="AO92" s="7"/>
      <c r="AP92" s="7"/>
      <c r="AQ92" s="7"/>
      <c r="AR92" s="7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 s="7"/>
      <c r="CE92" s="7" t="s">
        <v>19848</v>
      </c>
      <c r="CF92" s="7"/>
      <c r="CG92" s="7"/>
      <c r="CH92" s="7"/>
      <c r="CI92" s="7"/>
      <c r="CJ92" s="7"/>
      <c r="CK92" s="7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x14ac:dyDescent="0.35">
      <c r="A93" s="2">
        <v>12</v>
      </c>
      <c r="B93" s="5" t="s">
        <v>18644</v>
      </c>
      <c r="C93" s="5"/>
      <c r="D93" s="5"/>
      <c r="E93" s="5"/>
      <c r="F93" s="5"/>
      <c r="G93" s="5"/>
      <c r="H93" s="5"/>
      <c r="I93"/>
      <c r="J93" s="1"/>
      <c r="K93"/>
      <c r="L93"/>
      <c r="M93"/>
      <c r="N93"/>
      <c r="O93"/>
      <c r="P93"/>
      <c r="Q93"/>
      <c r="R93"/>
      <c r="S93" s="1"/>
      <c r="T93"/>
      <c r="U93"/>
      <c r="V93"/>
      <c r="W93"/>
      <c r="X93"/>
      <c r="Y93"/>
      <c r="Z93"/>
      <c r="AA93" s="38"/>
      <c r="AB93" s="1"/>
      <c r="AC93"/>
      <c r="AD93"/>
      <c r="AE93"/>
      <c r="AF93"/>
      <c r="AG93"/>
      <c r="AH93"/>
      <c r="AI93"/>
      <c r="AJ93"/>
      <c r="AK93" s="2">
        <v>12</v>
      </c>
      <c r="AL93" s="5"/>
      <c r="AM93" s="5"/>
      <c r="AN93" s="5"/>
      <c r="AO93" s="5"/>
      <c r="AP93" s="5"/>
      <c r="AQ93" s="5"/>
      <c r="AR93" s="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 s="5">
        <v>12</v>
      </c>
      <c r="CE93" s="5"/>
      <c r="CF93" s="5"/>
      <c r="CG93" s="5"/>
      <c r="CH93" s="5"/>
      <c r="CI93" s="5"/>
      <c r="CJ93" s="5"/>
      <c r="CK93" s="5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x14ac:dyDescent="0.35">
      <c r="A94" s="2"/>
      <c r="B94" s="5" t="s">
        <v>18427</v>
      </c>
      <c r="C94" s="5"/>
      <c r="D94" s="5"/>
      <c r="E94" s="5"/>
      <c r="F94" s="5"/>
      <c r="G94" s="5"/>
      <c r="H94" s="5"/>
      <c r="I94"/>
      <c r="J94" s="1"/>
      <c r="K94"/>
      <c r="L94">
        <v>75000</v>
      </c>
      <c r="M94" s="28">
        <v>0.08</v>
      </c>
      <c r="N94">
        <f>L94*M94</f>
        <v>6000</v>
      </c>
      <c r="O94"/>
      <c r="P94"/>
      <c r="Q94"/>
      <c r="R94"/>
      <c r="S94" s="1"/>
      <c r="T94"/>
      <c r="U94"/>
      <c r="V94" s="109"/>
      <c r="W94"/>
      <c r="X94"/>
      <c r="Y94"/>
      <c r="Z94"/>
      <c r="AA94" s="38"/>
      <c r="AB94" s="1"/>
      <c r="AC94"/>
      <c r="AD94"/>
      <c r="AE94"/>
      <c r="AF94"/>
      <c r="AG94"/>
      <c r="AH94"/>
      <c r="AI94"/>
      <c r="AJ94"/>
      <c r="AK94" s="2"/>
      <c r="AL94" s="5"/>
      <c r="AM94" s="5" t="s">
        <v>14402</v>
      </c>
      <c r="AN94" s="5"/>
      <c r="AO94" s="5"/>
      <c r="AP94" s="5"/>
      <c r="AQ94" s="5"/>
      <c r="AR94" s="5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 s="5"/>
      <c r="CE94" s="5" t="s">
        <v>19849</v>
      </c>
      <c r="CF94" s="5"/>
      <c r="CG94" s="5"/>
      <c r="CH94" s="5"/>
      <c r="CI94" s="5"/>
      <c r="CJ94" s="5"/>
      <c r="CK94" s="5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x14ac:dyDescent="0.35">
      <c r="A95" s="3">
        <v>14</v>
      </c>
      <c r="B95" s="4"/>
      <c r="C95" s="4"/>
      <c r="D95" s="4"/>
      <c r="E95" s="4"/>
      <c r="F95" s="4"/>
      <c r="G95" s="4"/>
      <c r="H95" s="4"/>
      <c r="I95"/>
      <c r="J95" s="1"/>
      <c r="K95"/>
      <c r="L95">
        <v>150000</v>
      </c>
      <c r="M95" s="106">
        <v>6.5000000000000002E-2</v>
      </c>
      <c r="N95">
        <f>(L95-L94)*M95</f>
        <v>4875</v>
      </c>
      <c r="O95"/>
      <c r="P95"/>
      <c r="Q95"/>
      <c r="R95"/>
      <c r="S95" s="1"/>
      <c r="T95"/>
      <c r="U95"/>
      <c r="V95" s="109"/>
      <c r="W95"/>
      <c r="X95"/>
      <c r="Y95"/>
      <c r="Z95"/>
      <c r="AA95" s="38"/>
      <c r="AB95" s="1"/>
      <c r="AC95"/>
      <c r="AD95"/>
      <c r="AE95"/>
      <c r="AF95"/>
      <c r="AG95"/>
      <c r="AH95"/>
      <c r="AI95"/>
      <c r="AJ95"/>
      <c r="AK95" s="3">
        <v>14</v>
      </c>
      <c r="AL95" s="4" t="s">
        <v>14660</v>
      </c>
      <c r="AM95" s="4"/>
      <c r="AN95" s="4"/>
      <c r="AO95" s="4"/>
      <c r="AP95" s="4"/>
      <c r="AQ95" s="4"/>
      <c r="AR95" s="4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 s="4">
        <v>14</v>
      </c>
      <c r="CE95" s="4" t="s">
        <v>19850</v>
      </c>
      <c r="CF95" s="4"/>
      <c r="CG95" s="4"/>
      <c r="CH95" s="4"/>
      <c r="CI95" s="4"/>
      <c r="CJ95" s="4"/>
      <c r="CK95" s="4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x14ac:dyDescent="0.35">
      <c r="A96" s="6"/>
      <c r="B96" s="7" t="s">
        <v>18648</v>
      </c>
      <c r="C96" s="7"/>
      <c r="D96" s="7"/>
      <c r="E96" s="7"/>
      <c r="F96" s="7"/>
      <c r="G96" s="7"/>
      <c r="H96" s="7"/>
      <c r="I96"/>
      <c r="J96" s="1"/>
      <c r="K96"/>
      <c r="L96">
        <v>250000</v>
      </c>
      <c r="M96" s="106">
        <v>5.5E-2</v>
      </c>
      <c r="N96">
        <f t="shared" ref="N96:N98" si="274">(L96-L95)*M96</f>
        <v>5500</v>
      </c>
      <c r="O96"/>
      <c r="P96"/>
      <c r="Q96"/>
      <c r="R96"/>
      <c r="S96" s="1"/>
      <c r="T96"/>
      <c r="U96"/>
      <c r="V96" s="109"/>
      <c r="W96"/>
      <c r="X96"/>
      <c r="Y96"/>
      <c r="Z96"/>
      <c r="AA96" s="38"/>
      <c r="AB96" s="1"/>
      <c r="AC96"/>
      <c r="AD96"/>
      <c r="AE96"/>
      <c r="AF96"/>
      <c r="AG96"/>
      <c r="AH96"/>
      <c r="AI96"/>
      <c r="AJ96"/>
      <c r="AK96" s="6"/>
      <c r="AL96" s="7" t="s">
        <v>19182</v>
      </c>
      <c r="AM96" s="7" t="s">
        <v>13236</v>
      </c>
      <c r="AN96" s="7"/>
      <c r="AO96" s="7"/>
      <c r="AP96" s="7"/>
      <c r="AQ96" s="7"/>
      <c r="AR96" s="7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 s="7"/>
      <c r="CE96" s="7"/>
      <c r="CF96" s="7"/>
      <c r="CG96" s="7"/>
      <c r="CH96" s="7"/>
      <c r="CI96" s="7"/>
      <c r="CJ96" s="7"/>
      <c r="CK96" s="7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x14ac:dyDescent="0.35">
      <c r="A97" s="2">
        <v>16</v>
      </c>
      <c r="B97" s="5" t="s">
        <v>18649</v>
      </c>
      <c r="C97" s="5"/>
      <c r="D97" s="5"/>
      <c r="E97" s="5"/>
      <c r="F97" s="5"/>
      <c r="G97" s="5"/>
      <c r="H97" s="5"/>
      <c r="I97"/>
      <c r="J97" s="1"/>
      <c r="K97"/>
      <c r="L97">
        <v>350000</v>
      </c>
      <c r="M97" s="106">
        <v>4.4999999999999998E-2</v>
      </c>
      <c r="N97">
        <f t="shared" si="274"/>
        <v>4500</v>
      </c>
      <c r="O97"/>
      <c r="P97"/>
      <c r="Q97"/>
      <c r="R97"/>
      <c r="S97" s="1"/>
      <c r="T97"/>
      <c r="U97"/>
      <c r="V97" s="109"/>
      <c r="W97"/>
      <c r="X97"/>
      <c r="Y97"/>
      <c r="Z97"/>
      <c r="AA97" s="38"/>
      <c r="AB97" s="1"/>
      <c r="AC97"/>
      <c r="AD97"/>
      <c r="AE97"/>
      <c r="AF97"/>
      <c r="AG97"/>
      <c r="AH97"/>
      <c r="AI97"/>
      <c r="AJ97"/>
      <c r="AK97" s="2">
        <v>16</v>
      </c>
      <c r="AL97" s="5"/>
      <c r="AM97" s="5" t="s">
        <v>19183</v>
      </c>
      <c r="AN97" s="5"/>
      <c r="AO97" s="5"/>
      <c r="AP97" s="5"/>
      <c r="AQ97" s="5"/>
      <c r="AR97" s="5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 s="5">
        <v>16</v>
      </c>
      <c r="CE97" s="5" t="s">
        <v>19851</v>
      </c>
      <c r="CF97" s="5"/>
      <c r="CG97" s="5"/>
      <c r="CH97" s="5"/>
      <c r="CI97" s="5"/>
      <c r="CJ97" s="5"/>
      <c r="CK97" s="5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x14ac:dyDescent="0.35">
      <c r="A98" s="2"/>
      <c r="B98" s="5"/>
      <c r="C98" s="5"/>
      <c r="D98" s="5"/>
      <c r="E98" s="5"/>
      <c r="F98" s="5"/>
      <c r="G98" s="5"/>
      <c r="H98" s="5"/>
      <c r="I98"/>
      <c r="J98" s="1"/>
      <c r="K98"/>
      <c r="L98">
        <v>380000</v>
      </c>
      <c r="M98" s="28">
        <v>0.04</v>
      </c>
      <c r="N98">
        <f t="shared" si="274"/>
        <v>1200</v>
      </c>
      <c r="O98"/>
      <c r="P98"/>
      <c r="Q98"/>
      <c r="R98"/>
      <c r="S98" s="1"/>
      <c r="T98"/>
      <c r="U98"/>
      <c r="V98" s="109"/>
      <c r="W98"/>
      <c r="X98"/>
      <c r="Y98"/>
      <c r="Z98"/>
      <c r="AA98" s="38"/>
      <c r="AB98" s="1"/>
      <c r="AC98"/>
      <c r="AD98"/>
      <c r="AE98"/>
      <c r="AF98"/>
      <c r="AG98"/>
      <c r="AH98"/>
      <c r="AI98"/>
      <c r="AJ98"/>
      <c r="AK98" s="2"/>
      <c r="AL98" s="5"/>
      <c r="AM98" s="5"/>
      <c r="AN98" s="5"/>
      <c r="AO98" s="5"/>
      <c r="AP98" s="5"/>
      <c r="AQ98" s="5"/>
      <c r="AR98" s="5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 s="5"/>
      <c r="CE98" s="5"/>
      <c r="CF98" s="5"/>
      <c r="CG98" s="5"/>
      <c r="CH98" s="5"/>
      <c r="CI98" s="5"/>
      <c r="CJ98" s="5"/>
      <c r="CK98" s="5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x14ac:dyDescent="0.35">
      <c r="A99" s="3">
        <v>18</v>
      </c>
      <c r="B99" s="4"/>
      <c r="C99" s="4"/>
      <c r="D99" s="4"/>
      <c r="E99" s="4"/>
      <c r="F99" s="4"/>
      <c r="G99" s="4"/>
      <c r="H99" s="4"/>
      <c r="I99"/>
      <c r="J99" s="1"/>
      <c r="K99"/>
      <c r="L99"/>
      <c r="M99"/>
      <c r="N99">
        <f>SUM(N94:N98)</f>
        <v>22075</v>
      </c>
      <c r="O99"/>
      <c r="P99"/>
      <c r="Q99"/>
      <c r="R99"/>
      <c r="S99" s="1"/>
      <c r="T99"/>
      <c r="U99"/>
      <c r="V99" s="109"/>
      <c r="W99"/>
      <c r="X99"/>
      <c r="Y99"/>
      <c r="Z99"/>
      <c r="AA99" s="38"/>
      <c r="AB99" s="1"/>
      <c r="AC99"/>
      <c r="AD99"/>
      <c r="AE99"/>
      <c r="AF99"/>
      <c r="AG99"/>
      <c r="AH99"/>
      <c r="AI99"/>
      <c r="AJ99"/>
      <c r="AK99" s="3">
        <v>18</v>
      </c>
      <c r="AL99" s="4"/>
      <c r="AM99" s="4" t="s">
        <v>16640</v>
      </c>
      <c r="AN99" s="4"/>
      <c r="AO99" s="4"/>
      <c r="AP99" s="4"/>
      <c r="AQ99" s="4"/>
      <c r="AR99" s="4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 s="4">
        <v>18</v>
      </c>
      <c r="CE99" s="4" t="s">
        <v>19852</v>
      </c>
      <c r="CF99" s="4"/>
      <c r="CG99" s="4"/>
      <c r="CH99" s="4"/>
      <c r="CI99" s="4"/>
      <c r="CJ99" s="4"/>
      <c r="CK99" s="4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x14ac:dyDescent="0.35">
      <c r="A100" s="6"/>
      <c r="B100" s="7"/>
      <c r="C100" s="7"/>
      <c r="D100" s="7"/>
      <c r="E100" s="7"/>
      <c r="F100" s="7"/>
      <c r="G100" s="7"/>
      <c r="H100" s="7"/>
      <c r="I100"/>
      <c r="J100" s="1"/>
      <c r="K100"/>
      <c r="L100"/>
      <c r="M100"/>
      <c r="N100"/>
      <c r="O100"/>
      <c r="P100"/>
      <c r="Q100"/>
      <c r="R100"/>
      <c r="S100" s="1"/>
      <c r="T100"/>
      <c r="U100"/>
      <c r="V100" s="109"/>
      <c r="W100"/>
      <c r="X100"/>
      <c r="Y100"/>
      <c r="Z100"/>
      <c r="AA100" s="38"/>
      <c r="AB100" s="1"/>
      <c r="AC100"/>
      <c r="AD100"/>
      <c r="AE100"/>
      <c r="AF100"/>
      <c r="AG100"/>
      <c r="AH100"/>
      <c r="AI100"/>
      <c r="AJ100"/>
      <c r="AK100" s="6"/>
      <c r="AL100" s="7"/>
      <c r="AM100" s="7"/>
      <c r="AN100" s="7"/>
      <c r="AO100" s="7"/>
      <c r="AP100" s="7"/>
      <c r="AQ100" s="7"/>
      <c r="AR100" s="7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 s="7"/>
      <c r="CE100" s="7" t="s">
        <v>19853</v>
      </c>
      <c r="CF100" s="7"/>
      <c r="CG100" s="7"/>
      <c r="CH100" s="7"/>
      <c r="CI100" s="7"/>
      <c r="CJ100" s="7"/>
      <c r="CK100" s="7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x14ac:dyDescent="0.35">
      <c r="A101" s="2">
        <v>20</v>
      </c>
      <c r="B101" s="5"/>
      <c r="C101" s="5"/>
      <c r="D101" s="5"/>
      <c r="E101" s="5"/>
      <c r="F101" s="5"/>
      <c r="G101" s="5"/>
      <c r="H101" s="5"/>
      <c r="I101"/>
      <c r="J101" s="1"/>
      <c r="K101"/>
      <c r="L101"/>
      <c r="M101"/>
      <c r="N101"/>
      <c r="O101"/>
      <c r="P101"/>
      <c r="Q101"/>
      <c r="R101"/>
      <c r="S101" s="1"/>
      <c r="T101"/>
      <c r="U101"/>
      <c r="V101" s="109"/>
      <c r="W101"/>
      <c r="X101"/>
      <c r="Y101"/>
      <c r="Z101"/>
      <c r="AA101" s="38"/>
      <c r="AB101" s="1"/>
      <c r="AC101"/>
      <c r="AD101"/>
      <c r="AE101"/>
      <c r="AF101"/>
      <c r="AG101"/>
      <c r="AH101"/>
      <c r="AI101"/>
      <c r="AJ101"/>
      <c r="AK101" s="2">
        <v>20</v>
      </c>
      <c r="AL101" s="5"/>
      <c r="AM101" s="5"/>
      <c r="AN101" s="5"/>
      <c r="AO101" s="5"/>
      <c r="AP101" s="5"/>
      <c r="AQ101" s="5"/>
      <c r="AR101" s="5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 s="5">
        <v>20</v>
      </c>
      <c r="CE101" s="5"/>
      <c r="CF101" s="5"/>
      <c r="CG101" s="5"/>
      <c r="CH101" s="5"/>
      <c r="CI101" s="5"/>
      <c r="CJ101" s="5"/>
      <c r="CK101" s="5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x14ac:dyDescent="0.35">
      <c r="A102" s="6"/>
      <c r="B102" s="7"/>
      <c r="C102" s="7"/>
      <c r="D102" s="7"/>
      <c r="E102" s="7"/>
      <c r="F102" s="7"/>
      <c r="G102" s="7"/>
      <c r="H102" s="7"/>
      <c r="I102"/>
      <c r="J102" s="1"/>
      <c r="K102"/>
      <c r="L102"/>
      <c r="M102"/>
      <c r="N102"/>
      <c r="O102"/>
      <c r="P102"/>
      <c r="Q102"/>
      <c r="R102"/>
      <c r="S102" s="1"/>
      <c r="T102"/>
      <c r="U102"/>
      <c r="V102" s="109"/>
      <c r="W102"/>
      <c r="X102"/>
      <c r="Y102"/>
      <c r="Z102"/>
      <c r="AA102" s="38"/>
      <c r="AB102" s="1"/>
      <c r="AC102"/>
      <c r="AD102"/>
      <c r="AE102"/>
      <c r="AF102"/>
      <c r="AG102"/>
      <c r="AH102"/>
      <c r="AI102"/>
      <c r="AJ102"/>
      <c r="AK102" s="6"/>
      <c r="AL102" s="7"/>
      <c r="AM102" s="7"/>
      <c r="AN102" s="7"/>
      <c r="AO102" s="7"/>
      <c r="AP102" s="7"/>
      <c r="AQ102" s="7"/>
      <c r="AR102" s="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 s="7"/>
      <c r="CE102" s="7" t="s">
        <v>19854</v>
      </c>
      <c r="CF102" s="7"/>
      <c r="CG102" s="7"/>
      <c r="CH102" s="7"/>
      <c r="CI102" s="7"/>
      <c r="CJ102" s="7"/>
      <c r="CK102" s="7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x14ac:dyDescent="0.35">
      <c r="A103" s="1"/>
      <c r="B103"/>
      <c r="C103"/>
      <c r="D103"/>
      <c r="E103"/>
      <c r="F103"/>
      <c r="G103"/>
      <c r="H103"/>
      <c r="I103"/>
      <c r="J103" s="1"/>
      <c r="K103"/>
      <c r="L103"/>
      <c r="M103"/>
      <c r="N103"/>
      <c r="O103"/>
      <c r="P103"/>
      <c r="Q103"/>
      <c r="R103"/>
      <c r="S103" s="1"/>
      <c r="T103"/>
      <c r="U103"/>
      <c r="V103" s="109"/>
      <c r="W103"/>
      <c r="X103"/>
      <c r="Y103"/>
      <c r="Z103"/>
      <c r="AA103" s="38"/>
      <c r="AB103" s="1"/>
      <c r="AC103"/>
      <c r="AD103"/>
      <c r="AE103"/>
      <c r="AF103"/>
      <c r="AG103"/>
      <c r="AH103"/>
      <c r="AI103"/>
      <c r="AJ103"/>
      <c r="AK103" s="1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x14ac:dyDescent="0.35">
      <c r="A104"/>
      <c r="B104" s="12" t="s">
        <v>18370</v>
      </c>
      <c r="C104" s="1"/>
      <c r="D104" s="1"/>
      <c r="E104" s="1"/>
      <c r="F104" s="1"/>
      <c r="G104" s="1"/>
      <c r="H104"/>
      <c r="I104"/>
      <c r="J104" s="1"/>
      <c r="K104" s="12"/>
      <c r="L104" s="1"/>
      <c r="M104" s="1"/>
      <c r="N104" s="1"/>
      <c r="O104" s="1"/>
      <c r="P104" s="1"/>
      <c r="Q104"/>
      <c r="R104"/>
      <c r="S104" s="1"/>
      <c r="T104" s="1"/>
      <c r="U104" s="1"/>
      <c r="V104" s="114"/>
      <c r="W104" s="1"/>
      <c r="X104" s="1"/>
      <c r="Y104" s="1"/>
      <c r="Z104" s="1"/>
      <c r="AA104"/>
      <c r="AB104" s="1"/>
      <c r="AC104" s="104"/>
      <c r="AD104" s="105"/>
      <c r="AE104" s="104"/>
      <c r="AF104" s="105"/>
      <c r="AG104"/>
      <c r="AH104"/>
      <c r="AI104"/>
      <c r="AJ104"/>
      <c r="AK104" s="1"/>
      <c r="AL104" s="1"/>
      <c r="AM104" s="1"/>
      <c r="AN104" s="1"/>
      <c r="AO104" s="1"/>
      <c r="AP104" s="1"/>
      <c r="AQ104" s="1"/>
      <c r="AR104" s="1"/>
      <c r="AS104"/>
      <c r="AT104" s="1"/>
      <c r="AU104" s="1"/>
      <c r="AV104" s="1"/>
      <c r="AW104" s="1"/>
      <c r="AX104" s="1"/>
      <c r="AY104" s="1"/>
      <c r="AZ104" s="1"/>
      <c r="BA104"/>
      <c r="BB104"/>
      <c r="BC104"/>
      <c r="BD104"/>
      <c r="BE104"/>
      <c r="BF104"/>
      <c r="BG104"/>
      <c r="BH104"/>
      <c r="BI104"/>
      <c r="BJ104"/>
      <c r="BK104"/>
      <c r="BL104" s="2">
        <f>BS71+1</f>
        <v>1</v>
      </c>
      <c r="BM104" s="2">
        <v>30</v>
      </c>
      <c r="BN104" s="2">
        <f t="shared" ref="BN104" si="275">BM104+1</f>
        <v>31</v>
      </c>
      <c r="BO104" s="2"/>
      <c r="BP104" s="2"/>
      <c r="BQ104" s="2"/>
      <c r="BR104" s="2"/>
      <c r="BS104" s="2"/>
      <c r="BT104" s="1"/>
      <c r="BU104" s="1"/>
      <c r="BV104" s="1"/>
      <c r="BW104" s="1"/>
      <c r="BX104" s="1"/>
      <c r="BY104" s="1"/>
      <c r="BZ104" s="1"/>
      <c r="CA104" s="1"/>
      <c r="CB104"/>
      <c r="CC104"/>
      <c r="CD104"/>
      <c r="CE104"/>
      <c r="CF104"/>
      <c r="CG104"/>
      <c r="CH104"/>
      <c r="CI104"/>
      <c r="CJ104"/>
      <c r="CK104"/>
      <c r="CL104"/>
      <c r="CM104"/>
      <c r="CN104" s="1"/>
      <c r="CO104" s="1"/>
      <c r="CP104" s="1"/>
      <c r="CQ104" s="1"/>
      <c r="CR104" s="1"/>
      <c r="CS104" s="1"/>
      <c r="CT104" s="1"/>
      <c r="CU104" s="1"/>
      <c r="CV104"/>
      <c r="CW104" s="1"/>
      <c r="CX104" s="1"/>
      <c r="CY104" s="1"/>
      <c r="CZ104" s="1"/>
      <c r="DA104" s="1"/>
      <c r="DB104" s="1"/>
      <c r="DC104" s="1"/>
    </row>
    <row r="105" spans="1:107" x14ac:dyDescent="0.35">
      <c r="A105" s="13"/>
      <c r="B105" s="13" t="s">
        <v>18646</v>
      </c>
      <c r="C105" s="13" t="s">
        <v>1700</v>
      </c>
      <c r="D105" s="13" t="s">
        <v>1701</v>
      </c>
      <c r="E105" s="13" t="s">
        <v>1702</v>
      </c>
      <c r="F105" s="13" t="s">
        <v>1703</v>
      </c>
      <c r="G105" s="13" t="s">
        <v>1704</v>
      </c>
      <c r="H105"/>
      <c r="I105"/>
      <c r="J105" s="1"/>
      <c r="K105" s="1"/>
      <c r="L105" s="1"/>
      <c r="M105" s="1"/>
      <c r="N105" s="1"/>
      <c r="O105" s="1"/>
      <c r="P105" s="1"/>
      <c r="Q105"/>
      <c r="R105" s="1"/>
      <c r="S105"/>
      <c r="T105"/>
      <c r="U105"/>
      <c r="V105"/>
      <c r="W105"/>
      <c r="X105"/>
      <c r="Y105"/>
      <c r="Z105"/>
      <c r="AA105"/>
      <c r="AB105" s="1"/>
      <c r="AC105" s="104"/>
      <c r="AD105" s="105"/>
      <c r="AE105" s="104"/>
      <c r="AF105" s="105"/>
      <c r="AG105"/>
      <c r="AH105"/>
      <c r="AI105"/>
      <c r="AJ105" s="1"/>
      <c r="AK105" s="1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 s="98"/>
      <c r="BL105" s="4">
        <v>8</v>
      </c>
      <c r="BM105" s="4"/>
      <c r="BN105" s="4"/>
      <c r="BO105" s="4"/>
      <c r="BP105" s="4"/>
      <c r="BQ105" s="4"/>
      <c r="BR105" s="4"/>
      <c r="BS105" s="4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ht="15" customHeight="1" x14ac:dyDescent="0.35">
      <c r="A106" s="216" t="s">
        <v>1705</v>
      </c>
      <c r="B106" s="14">
        <v>44441</v>
      </c>
      <c r="C106" s="14">
        <v>44492</v>
      </c>
      <c r="D106" s="14">
        <v>44548</v>
      </c>
      <c r="E106" s="14">
        <v>44604</v>
      </c>
      <c r="F106" s="14">
        <v>44667</v>
      </c>
      <c r="G106" s="14">
        <v>44748</v>
      </c>
      <c r="H106"/>
      <c r="I106"/>
      <c r="J106" s="204"/>
      <c r="K106" s="17"/>
      <c r="L106" s="17"/>
      <c r="M106" s="17"/>
      <c r="N106" s="17"/>
      <c r="O106" s="17"/>
      <c r="P106" s="17"/>
      <c r="Q106"/>
      <c r="R106" s="1"/>
      <c r="S106"/>
      <c r="T106"/>
      <c r="U106"/>
      <c r="V106"/>
      <c r="W106"/>
      <c r="X106"/>
      <c r="Y106"/>
      <c r="Z106"/>
      <c r="AA106"/>
      <c r="AB106" s="1"/>
      <c r="AC106"/>
      <c r="AD106"/>
      <c r="AE106"/>
      <c r="AF106"/>
      <c r="AG106"/>
      <c r="AH106"/>
      <c r="AI106"/>
      <c r="AJ106" s="1"/>
      <c r="AK106" s="1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 s="89"/>
      <c r="BG106"/>
      <c r="BH106"/>
      <c r="BI106"/>
      <c r="BJ106"/>
      <c r="BK106" s="98"/>
      <c r="BL106" s="5"/>
      <c r="BM106" s="5" t="s">
        <v>18022</v>
      </c>
      <c r="BN106" s="5" t="s">
        <v>18028</v>
      </c>
      <c r="BO106" s="5"/>
      <c r="BP106" s="5"/>
      <c r="BQ106" s="5"/>
      <c r="BR106" s="5"/>
      <c r="BS106" s="5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x14ac:dyDescent="0.35">
      <c r="A107" s="217"/>
      <c r="B107" s="15"/>
      <c r="C107" s="15">
        <v>44143</v>
      </c>
      <c r="D107" s="15">
        <v>44564</v>
      </c>
      <c r="E107" s="15">
        <v>44620</v>
      </c>
      <c r="F107" s="15">
        <v>44683</v>
      </c>
      <c r="G107" s="15"/>
      <c r="H107"/>
      <c r="I107"/>
      <c r="J107" s="204"/>
      <c r="K107" s="17"/>
      <c r="L107" s="17"/>
      <c r="M107" s="17"/>
      <c r="N107" s="17"/>
      <c r="O107" s="17"/>
      <c r="P107" s="17"/>
      <c r="Q107"/>
      <c r="R107" s="1"/>
      <c r="S107"/>
      <c r="T107"/>
      <c r="U107"/>
      <c r="V107"/>
      <c r="W107"/>
      <c r="X107"/>
      <c r="Y107"/>
      <c r="Z107"/>
      <c r="AA107"/>
      <c r="AB107" s="1"/>
      <c r="AC107"/>
      <c r="AD107"/>
      <c r="AE107"/>
      <c r="AF107"/>
      <c r="AG107"/>
      <c r="AH107"/>
      <c r="AI107"/>
      <c r="AJ107" s="1"/>
      <c r="AK107" s="1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 s="29"/>
      <c r="BC107"/>
      <c r="BD107"/>
      <c r="BE107"/>
      <c r="BF107" s="89"/>
      <c r="BG107"/>
      <c r="BH107"/>
      <c r="BI107"/>
      <c r="BJ107"/>
      <c r="BK107" s="98"/>
      <c r="BL107" s="4">
        <v>10</v>
      </c>
      <c r="BM107" s="4" t="s">
        <v>17996</v>
      </c>
      <c r="BN107" s="4"/>
      <c r="BO107" s="4"/>
      <c r="BP107" s="4"/>
      <c r="BQ107" s="4"/>
      <c r="BR107" s="4"/>
      <c r="BS107" s="4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ht="15" customHeight="1" x14ac:dyDescent="0.35">
      <c r="A108" s="216" t="s">
        <v>1709</v>
      </c>
      <c r="B108" s="14">
        <v>44441</v>
      </c>
      <c r="C108" s="14">
        <v>44492</v>
      </c>
      <c r="D108" s="14">
        <v>44548</v>
      </c>
      <c r="E108" s="14">
        <v>44597</v>
      </c>
      <c r="F108" s="14">
        <v>44660</v>
      </c>
      <c r="G108" s="14">
        <v>44748</v>
      </c>
      <c r="H108"/>
      <c r="I108"/>
      <c r="J108" s="204"/>
      <c r="K108" s="17"/>
      <c r="L108" s="17"/>
      <c r="M108" s="17"/>
      <c r="N108" s="17"/>
      <c r="O108" s="17"/>
      <c r="P108" s="17"/>
      <c r="Q108"/>
      <c r="R108" s="1"/>
      <c r="S108"/>
      <c r="T108"/>
      <c r="U108"/>
      <c r="V108"/>
      <c r="W108"/>
      <c r="X108"/>
      <c r="Y108"/>
      <c r="Z108"/>
      <c r="AA108"/>
      <c r="AB108" s="1"/>
      <c r="AC108"/>
      <c r="AD108"/>
      <c r="AE108"/>
      <c r="AF108"/>
      <c r="AG108"/>
      <c r="AH108"/>
      <c r="AI108"/>
      <c r="AJ108" s="1"/>
      <c r="AK108" s="1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 s="89"/>
      <c r="BG108"/>
      <c r="BH108"/>
      <c r="BI108"/>
      <c r="BJ108"/>
      <c r="BK108" s="98"/>
      <c r="BL108" s="7"/>
      <c r="BM108" s="7" t="s">
        <v>18023</v>
      </c>
      <c r="BN108" s="7"/>
      <c r="BO108" s="7"/>
      <c r="BP108" s="7"/>
      <c r="BQ108" s="7"/>
      <c r="BR108" s="7"/>
      <c r="BS108" s="7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x14ac:dyDescent="0.35">
      <c r="A109" s="217"/>
      <c r="B109" s="15"/>
      <c r="C109" s="15">
        <v>44143</v>
      </c>
      <c r="D109" s="15">
        <v>44564</v>
      </c>
      <c r="E109" s="15">
        <v>44613</v>
      </c>
      <c r="F109" s="15">
        <v>44676</v>
      </c>
      <c r="G109" s="15"/>
      <c r="H109"/>
      <c r="I109"/>
      <c r="J109" s="204"/>
      <c r="K109" s="17"/>
      <c r="L109" s="17"/>
      <c r="M109" s="17"/>
      <c r="N109" s="17"/>
      <c r="O109" s="17"/>
      <c r="P109" s="17"/>
      <c r="Q109"/>
      <c r="R109" s="1"/>
      <c r="S109"/>
      <c r="T109"/>
      <c r="U109"/>
      <c r="V109"/>
      <c r="W109"/>
      <c r="X109"/>
      <c r="Y109"/>
      <c r="Z109"/>
      <c r="AA109"/>
      <c r="AB109" s="1"/>
      <c r="AC109"/>
      <c r="AD109"/>
      <c r="AE109"/>
      <c r="AF109"/>
      <c r="AG109"/>
      <c r="AH109"/>
      <c r="AI109"/>
      <c r="AJ109" s="1"/>
      <c r="AK109" s="1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 s="89"/>
      <c r="BG109"/>
      <c r="BH109"/>
      <c r="BI109"/>
      <c r="BJ109"/>
      <c r="BK109" s="98"/>
      <c r="BL109" s="5">
        <v>12</v>
      </c>
      <c r="BM109" s="5"/>
      <c r="BN109" s="5" t="s">
        <v>18051</v>
      </c>
      <c r="BO109" s="5"/>
      <c r="BP109" s="5"/>
      <c r="BQ109" s="5"/>
      <c r="BR109" s="5"/>
      <c r="BS109" s="5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ht="15" customHeight="1" x14ac:dyDescent="0.35">
      <c r="A110" s="216" t="s">
        <v>1713</v>
      </c>
      <c r="B110" s="14">
        <v>44441</v>
      </c>
      <c r="C110" s="14">
        <v>44492</v>
      </c>
      <c r="D110" s="14">
        <v>44548</v>
      </c>
      <c r="E110" s="14">
        <v>44611</v>
      </c>
      <c r="F110" s="14">
        <v>44674</v>
      </c>
      <c r="G110" s="14">
        <v>44748</v>
      </c>
      <c r="H110"/>
      <c r="I110"/>
      <c r="J110" s="204"/>
      <c r="K110" s="17"/>
      <c r="L110" s="17"/>
      <c r="M110" s="17"/>
      <c r="N110" s="83"/>
      <c r="O110" s="17"/>
      <c r="P110" s="17"/>
      <c r="Q110"/>
      <c r="R110" s="1"/>
      <c r="S110"/>
      <c r="T110"/>
      <c r="U110"/>
      <c r="V110"/>
      <c r="W110"/>
      <c r="X110"/>
      <c r="Y110"/>
      <c r="Z110"/>
      <c r="AA110"/>
      <c r="AB110" s="1"/>
      <c r="AC110"/>
      <c r="AD110"/>
      <c r="AE110"/>
      <c r="AF110"/>
      <c r="AG110"/>
      <c r="AH110"/>
      <c r="AI110"/>
      <c r="AJ110" s="1"/>
      <c r="AK110" s="1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 s="89"/>
      <c r="BG110"/>
      <c r="BH110"/>
      <c r="BI110"/>
      <c r="BJ110"/>
      <c r="BK110" s="98"/>
      <c r="BL110" s="5"/>
      <c r="BM110" s="5"/>
      <c r="BN110" s="5"/>
      <c r="BO110" s="5"/>
      <c r="BP110" s="5"/>
      <c r="BQ110" s="5"/>
      <c r="BR110" s="5"/>
      <c r="BS110" s="5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 s="35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x14ac:dyDescent="0.35">
      <c r="A111" s="217"/>
      <c r="B111" s="15"/>
      <c r="C111" s="15">
        <v>44143</v>
      </c>
      <c r="D111" s="15">
        <v>44564</v>
      </c>
      <c r="E111" s="15">
        <v>44627</v>
      </c>
      <c r="F111" s="15">
        <v>44690</v>
      </c>
      <c r="G111" s="15"/>
      <c r="H111" s="53"/>
      <c r="I111" s="53"/>
      <c r="J111" s="204"/>
      <c r="K111" s="17"/>
      <c r="L111" s="17"/>
      <c r="M111" s="17"/>
      <c r="N111" s="83"/>
      <c r="O111" s="17"/>
      <c r="P111" s="17"/>
      <c r="Q111"/>
      <c r="R111" s="1"/>
      <c r="S111"/>
      <c r="T111"/>
      <c r="U111"/>
      <c r="V111"/>
      <c r="W111"/>
      <c r="X111"/>
      <c r="Y111"/>
      <c r="Z111"/>
      <c r="AA111"/>
      <c r="AB111" s="1"/>
      <c r="AC111"/>
      <c r="AD111"/>
      <c r="AE111"/>
      <c r="AF111"/>
      <c r="AG111"/>
      <c r="AH111"/>
      <c r="AI111"/>
      <c r="AJ111" s="1"/>
      <c r="AK111" s="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 s="89"/>
      <c r="BG111"/>
      <c r="BH111"/>
      <c r="BI111"/>
      <c r="BJ111"/>
      <c r="BK111" s="98"/>
      <c r="BL111" s="4">
        <v>14</v>
      </c>
      <c r="BM111" s="4"/>
      <c r="BN111" s="4" t="s">
        <v>18029</v>
      </c>
      <c r="BO111" s="4"/>
      <c r="BP111" s="4"/>
      <c r="BQ111" s="4"/>
      <c r="BR111" s="4"/>
      <c r="BS111" s="4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x14ac:dyDescent="0.35">
      <c r="A112" s="113"/>
      <c r="B112" s="81"/>
      <c r="C112" s="81"/>
      <c r="D112" s="81"/>
      <c r="E112" s="82"/>
      <c r="F112" s="82"/>
      <c r="G112" s="81"/>
      <c r="H112" s="53"/>
      <c r="I112" s="53"/>
      <c r="J112" s="114"/>
      <c r="K112" s="17"/>
      <c r="L112" s="17"/>
      <c r="M112" s="17"/>
      <c r="N112" s="83"/>
      <c r="O112" s="83"/>
      <c r="P112" s="17"/>
      <c r="Q112"/>
      <c r="R112" s="1"/>
      <c r="S112"/>
      <c r="T112"/>
      <c r="U112"/>
      <c r="V112"/>
      <c r="W112"/>
      <c r="X112"/>
      <c r="Y112"/>
      <c r="Z112"/>
      <c r="AA112"/>
      <c r="AB112" s="1"/>
      <c r="AC112"/>
      <c r="AD112"/>
      <c r="AE112"/>
      <c r="AF112"/>
      <c r="AG112"/>
      <c r="AH112"/>
      <c r="AI112"/>
      <c r="AJ112" s="1"/>
      <c r="AK112" s="1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 s="98"/>
      <c r="BL112" s="7"/>
      <c r="BM112" s="7"/>
      <c r="BN112" s="7" t="s">
        <v>18030</v>
      </c>
      <c r="BO112" s="7"/>
      <c r="BP112" s="7"/>
      <c r="BQ112" s="7"/>
      <c r="BR112" s="7"/>
      <c r="BS112" s="7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8" x14ac:dyDescent="0.35">
      <c r="A113" s="16" t="s">
        <v>8383</v>
      </c>
      <c r="B113" s="16"/>
      <c r="C113"/>
      <c r="D113"/>
      <c r="E113"/>
      <c r="F113"/>
      <c r="G113"/>
      <c r="H113"/>
      <c r="I113"/>
      <c r="J113"/>
      <c r="K113" s="1"/>
      <c r="L113" s="73"/>
      <c r="M113"/>
      <c r="N113"/>
      <c r="O113"/>
      <c r="P113"/>
      <c r="Q113"/>
      <c r="R113" s="1"/>
      <c r="S113"/>
      <c r="T113"/>
      <c r="U113"/>
      <c r="V113"/>
      <c r="W113"/>
      <c r="X113"/>
      <c r="Y113"/>
      <c r="Z113"/>
      <c r="AA113"/>
      <c r="AB113" s="1"/>
      <c r="AC113"/>
      <c r="AD113"/>
      <c r="AE113"/>
      <c r="AF113"/>
      <c r="AG113"/>
      <c r="AH113"/>
      <c r="AI113"/>
      <c r="AJ113" s="1"/>
      <c r="AK113" s="1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"/>
      <c r="BF113" s="1"/>
      <c r="BG113" s="1"/>
      <c r="BH113" s="99"/>
      <c r="BI113"/>
      <c r="BJ113"/>
      <c r="BK113" s="98"/>
      <c r="BL113" s="4">
        <v>18</v>
      </c>
      <c r="BM113" s="4" t="s">
        <v>18025</v>
      </c>
      <c r="BN113" s="4" t="s">
        <v>9933</v>
      </c>
      <c r="BO113" s="4"/>
      <c r="BP113" s="4"/>
      <c r="BQ113" s="4"/>
      <c r="BR113" s="4"/>
      <c r="BS113" s="4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8" x14ac:dyDescent="0.35">
      <c r="A114" s="16" t="s">
        <v>8384</v>
      </c>
      <c r="B114" s="16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1"/>
      <c r="S114"/>
      <c r="T114"/>
      <c r="U114"/>
      <c r="V114"/>
      <c r="W114"/>
      <c r="X114"/>
      <c r="Y114"/>
      <c r="Z114"/>
      <c r="AA114"/>
      <c r="AB114" s="1"/>
      <c r="AC114"/>
      <c r="AD114"/>
      <c r="AE114"/>
      <c r="AF114"/>
      <c r="AG114"/>
      <c r="AH114"/>
      <c r="AI114"/>
      <c r="AJ114" s="1"/>
      <c r="AK114" s="1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"/>
      <c r="BF114" s="1"/>
      <c r="BG114" s="1"/>
      <c r="BH114" s="99"/>
      <c r="BI114"/>
      <c r="BJ114"/>
      <c r="BK114" s="98"/>
      <c r="BL114" s="7"/>
      <c r="BM114" s="7" t="s">
        <v>18027</v>
      </c>
      <c r="BN114" s="7"/>
      <c r="BO114" s="7"/>
      <c r="BP114" s="7"/>
      <c r="BQ114" s="7"/>
      <c r="BR114" s="7"/>
      <c r="BS114" s="7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8" x14ac:dyDescent="0.35">
      <c r="A115" s="16" t="s">
        <v>8385</v>
      </c>
      <c r="B115" s="16"/>
      <c r="C115"/>
      <c r="D115"/>
      <c r="E115"/>
      <c r="F115"/>
      <c r="G115"/>
      <c r="H115" s="55"/>
      <c r="I115"/>
      <c r="J115"/>
      <c r="K115" s="1"/>
      <c r="L115" s="1"/>
      <c r="M115"/>
      <c r="N115"/>
      <c r="O115"/>
      <c r="P115"/>
      <c r="Q115"/>
      <c r="R115" s="1"/>
      <c r="S115"/>
      <c r="T115"/>
      <c r="U115"/>
      <c r="V115"/>
      <c r="W115"/>
      <c r="X115"/>
      <c r="Y115"/>
      <c r="Z115"/>
      <c r="AA115"/>
      <c r="AB115" s="1"/>
      <c r="AC115"/>
      <c r="AD115"/>
      <c r="AE115"/>
      <c r="AF115"/>
      <c r="AG115"/>
      <c r="AH115"/>
      <c r="AI115"/>
      <c r="AJ115" s="1"/>
      <c r="AK115" s="1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"/>
      <c r="BF115" s="1"/>
      <c r="BG115" s="1"/>
      <c r="BH115" s="99"/>
      <c r="BI115"/>
      <c r="BJ115"/>
      <c r="BK115" s="98"/>
      <c r="BL115" s="5">
        <v>20</v>
      </c>
      <c r="BM115" s="5"/>
      <c r="BN115" s="5"/>
      <c r="BO115" s="5"/>
      <c r="BP115" s="5"/>
      <c r="BQ115" s="5"/>
      <c r="BR115" s="5"/>
      <c r="BS115" s="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8" x14ac:dyDescent="0.35">
      <c r="A116"/>
      <c r="B116" s="1"/>
      <c r="C116" s="58"/>
      <c r="D116" s="1"/>
      <c r="E116" s="1"/>
      <c r="F116" s="1"/>
      <c r="G116"/>
      <c r="H116"/>
      <c r="I116"/>
      <c r="J116"/>
      <c r="K116"/>
      <c r="L116" s="1"/>
      <c r="M116" s="73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/>
      <c r="AC116" s="1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"/>
      <c r="BF116" s="1"/>
      <c r="BG116" s="1"/>
      <c r="BH116" s="99"/>
      <c r="BI116"/>
      <c r="BJ116"/>
      <c r="BK116" s="98"/>
      <c r="BL116" s="7"/>
      <c r="BM116" s="7"/>
      <c r="BN116" s="7"/>
      <c r="BO116" s="7"/>
      <c r="BP116" s="7"/>
      <c r="BQ116" s="7"/>
      <c r="BR116" s="7"/>
      <c r="BS116" s="7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</row>
    <row r="117" spans="1:108" x14ac:dyDescent="0.35">
      <c r="A117"/>
      <c r="B117"/>
      <c r="C117" s="73"/>
      <c r="D117" s="73"/>
      <c r="E117" s="1"/>
      <c r="F117" s="1"/>
      <c r="G117" s="1"/>
      <c r="H117" s="1"/>
      <c r="I117" s="1"/>
      <c r="J117" s="1"/>
      <c r="K117"/>
      <c r="L117" s="1"/>
      <c r="M117" s="1"/>
      <c r="N117" s="1"/>
      <c r="O117" s="1"/>
      <c r="P117" s="1"/>
      <c r="Q117" s="1"/>
      <c r="R117" s="1"/>
      <c r="S117" s="1"/>
      <c r="T117"/>
      <c r="U117"/>
      <c r="V117" s="1"/>
      <c r="W117" s="1"/>
      <c r="X117" s="1"/>
      <c r="Y117" s="1"/>
      <c r="Z117" s="1"/>
      <c r="AA117" s="1"/>
      <c r="AB117" s="1"/>
      <c r="AC117"/>
      <c r="AD117"/>
      <c r="AE117" s="1"/>
      <c r="AF117" s="1"/>
      <c r="AG117" s="1"/>
      <c r="AH117" s="1"/>
      <c r="AI117" s="1"/>
      <c r="AJ117" s="1"/>
      <c r="AK117" s="1"/>
      <c r="AL117" s="1"/>
      <c r="AM117"/>
      <c r="AN117"/>
      <c r="AO117"/>
      <c r="AP117" s="1"/>
      <c r="AQ117" s="1"/>
      <c r="AR117" s="1"/>
      <c r="AS117" s="1"/>
      <c r="AT117" s="1"/>
      <c r="AU117"/>
      <c r="AV117"/>
      <c r="AW117"/>
      <c r="AX117"/>
      <c r="AY117"/>
      <c r="AZ117"/>
      <c r="BA117"/>
      <c r="BB117"/>
      <c r="BC117"/>
      <c r="BD117"/>
      <c r="BE117" s="1"/>
      <c r="BF117" s="1"/>
      <c r="BG117" s="1"/>
      <c r="BH117" s="99"/>
      <c r="BI117" s="1"/>
      <c r="BJ117" s="1"/>
      <c r="BK117"/>
      <c r="BL117"/>
      <c r="BM117" s="1"/>
      <c r="BN117" s="1"/>
      <c r="BO117" s="1"/>
      <c r="BP117" s="1"/>
      <c r="BQ117" s="1"/>
      <c r="BR117" s="1"/>
      <c r="BS117" s="1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</row>
    <row r="118" spans="1:108" x14ac:dyDescent="0.35">
      <c r="A118"/>
      <c r="B118" s="1"/>
      <c r="C118" s="1"/>
      <c r="D118" s="73"/>
      <c r="E118" s="1"/>
      <c r="F118" s="1"/>
      <c r="G118" s="1"/>
      <c r="H118" s="1"/>
      <c r="I118" s="1"/>
      <c r="J118"/>
      <c r="K118"/>
      <c r="L118" s="1"/>
      <c r="M118" s="1"/>
      <c r="N118" s="1"/>
      <c r="O118" s="1"/>
      <c r="P118" s="1"/>
      <c r="Q118" s="1"/>
      <c r="R118" s="1"/>
      <c r="S118"/>
      <c r="T118"/>
      <c r="U118" s="1"/>
      <c r="V118" s="1"/>
      <c r="W118" s="1"/>
      <c r="X118" s="1"/>
      <c r="Y118" s="1"/>
      <c r="Z118" s="1"/>
      <c r="AA118" s="1"/>
      <c r="AB118"/>
      <c r="AC118"/>
      <c r="AD118" s="1"/>
      <c r="AE118" s="1"/>
      <c r="AF118" s="1"/>
      <c r="AG118" s="1"/>
      <c r="AH118" s="1"/>
      <c r="AI118" s="1"/>
      <c r="AJ118" s="1"/>
      <c r="AK118" s="38"/>
      <c r="AL118"/>
      <c r="AM118" s="1"/>
      <c r="AN118" s="1"/>
      <c r="AO118" s="1"/>
      <c r="AP118" s="1"/>
      <c r="AQ118" s="1"/>
      <c r="AR118" s="1"/>
      <c r="AS118" s="1"/>
      <c r="AT118" s="1"/>
      <c r="AU118" s="1"/>
      <c r="AV118"/>
      <c r="AW118"/>
      <c r="AX118"/>
      <c r="AY118"/>
      <c r="AZ118"/>
      <c r="BA118"/>
      <c r="BB118"/>
      <c r="BC118"/>
      <c r="BD118"/>
      <c r="BE118" s="1"/>
      <c r="BF118" s="1"/>
      <c r="BG118" s="1"/>
      <c r="BH118" s="99"/>
      <c r="BI118" s="1"/>
      <c r="BJ118" s="1"/>
      <c r="BK118" s="1"/>
      <c r="BL118"/>
      <c r="BM118"/>
      <c r="BN118" s="1"/>
      <c r="BO118" s="1"/>
      <c r="BP118" s="1"/>
      <c r="BQ118" s="1"/>
      <c r="BR118" s="1"/>
      <c r="BS118" s="1"/>
      <c r="BT118" s="1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</row>
    <row r="119" spans="1:108" ht="15" customHeight="1" x14ac:dyDescent="0.35">
      <c r="A119"/>
      <c r="B119" s="1"/>
      <c r="C119" s="1"/>
      <c r="D119" s="1"/>
      <c r="E119"/>
      <c r="F119"/>
      <c r="G119"/>
      <c r="H119"/>
      <c r="I119"/>
      <c r="J119"/>
      <c r="K119" s="1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 s="1"/>
      <c r="AL119"/>
      <c r="AM119" s="1"/>
      <c r="AN119" s="1"/>
      <c r="AO119" s="1"/>
      <c r="AP119" s="1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108" x14ac:dyDescent="0.35">
      <c r="A120"/>
      <c r="B120" s="1"/>
      <c r="C120" s="1"/>
      <c r="D120"/>
      <c r="E120"/>
      <c r="F120"/>
      <c r="G120"/>
      <c r="H120"/>
      <c r="I120"/>
      <c r="J120"/>
      <c r="K120" s="1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 s="1"/>
      <c r="AL120"/>
      <c r="AM120" s="1"/>
      <c r="AN120" s="1"/>
      <c r="AO120" s="1"/>
      <c r="AP120" s="1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</row>
    <row r="121" spans="1:108" ht="15" customHeight="1" x14ac:dyDescent="0.35">
      <c r="A121"/>
      <c r="B121" s="1"/>
      <c r="C121" s="1"/>
      <c r="D121" s="1"/>
      <c r="E121"/>
      <c r="F121"/>
      <c r="G121"/>
      <c r="H121"/>
      <c r="I121"/>
      <c r="J121"/>
      <c r="K121" s="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 s="1"/>
      <c r="AL121"/>
      <c r="AM121" s="1"/>
      <c r="AN121" s="1"/>
      <c r="AO121" s="1"/>
      <c r="AP121" s="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74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</row>
    <row r="122" spans="1:108" x14ac:dyDescent="0.35">
      <c r="A122" s="12"/>
      <c r="B122" s="1"/>
      <c r="C122" s="1"/>
      <c r="D122"/>
      <c r="E122"/>
      <c r="F122"/>
      <c r="G122"/>
      <c r="H122" s="1"/>
      <c r="I122"/>
      <c r="J122"/>
      <c r="K122" s="1"/>
      <c r="L122" s="1"/>
      <c r="M122"/>
      <c r="N122"/>
      <c r="O122"/>
      <c r="P122"/>
      <c r="Q122"/>
      <c r="R122"/>
      <c r="S122" s="1"/>
      <c r="T122"/>
      <c r="U122"/>
      <c r="V122">
        <f>76.3/(1.71*1.71)</f>
        <v>26.093498854348347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8" ht="15" customHeight="1" x14ac:dyDescent="0.35">
      <c r="A123" s="1"/>
      <c r="B123" s="1"/>
      <c r="C123" s="1"/>
      <c r="D123" s="1"/>
      <c r="E123" s="1"/>
      <c r="F123" s="1"/>
      <c r="G123" s="1"/>
      <c r="H123" s="1"/>
      <c r="I123"/>
      <c r="J123"/>
      <c r="K123" s="66"/>
      <c r="L123" s="73"/>
      <c r="M123"/>
      <c r="N123"/>
      <c r="O123"/>
      <c r="P123"/>
      <c r="Q123"/>
      <c r="R123"/>
      <c r="S123" s="1"/>
      <c r="T123"/>
      <c r="U123"/>
      <c r="V123">
        <v>82</v>
      </c>
      <c r="W123">
        <v>1.71</v>
      </c>
      <c r="X123" s="85">
        <f>V123/(W123*W123)</f>
        <v>28.042816593139772</v>
      </c>
      <c r="Y123"/>
      <c r="Z123"/>
      <c r="AA123"/>
      <c r="AB123"/>
      <c r="AC123" s="27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8" x14ac:dyDescent="0.35">
      <c r="A124" s="204"/>
      <c r="B124" s="1"/>
      <c r="C124" s="1"/>
      <c r="D124" s="17"/>
      <c r="E124" s="17"/>
      <c r="F124" s="17"/>
      <c r="G124" s="17"/>
      <c r="H124" s="1"/>
      <c r="I124"/>
      <c r="J124"/>
      <c r="K124" s="1"/>
      <c r="L124" s="1"/>
      <c r="M124"/>
      <c r="N124"/>
      <c r="O124"/>
      <c r="P124"/>
      <c r="Q124"/>
      <c r="R124"/>
      <c r="S124" s="1"/>
      <c r="T124"/>
      <c r="U124"/>
      <c r="V124">
        <v>76.3</v>
      </c>
      <c r="W124">
        <v>1.71</v>
      </c>
      <c r="X124" s="85">
        <f>V124/(W124*W124)</f>
        <v>26.093498854348347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 s="1"/>
      <c r="AS124"/>
      <c r="AT124" s="1"/>
      <c r="AU124" s="1"/>
      <c r="AV124" s="1"/>
      <c r="AW124" s="1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 s="35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</row>
    <row r="125" spans="1:108" x14ac:dyDescent="0.35">
      <c r="A125" s="204"/>
      <c r="B125" s="1"/>
      <c r="C125" s="1"/>
      <c r="D125" s="17"/>
      <c r="E125" s="1"/>
      <c r="F125" s="79"/>
      <c r="G125" s="17"/>
      <c r="H125" s="1"/>
      <c r="I125"/>
      <c r="J125"/>
      <c r="K125" s="1"/>
      <c r="L125" s="1"/>
      <c r="M125"/>
      <c r="N125"/>
      <c r="O125"/>
      <c r="P125"/>
      <c r="Q125"/>
      <c r="R125"/>
      <c r="S125" s="1"/>
      <c r="T125"/>
      <c r="U125"/>
      <c r="V125">
        <v>74</v>
      </c>
      <c r="W125">
        <v>1.71</v>
      </c>
      <c r="X125" s="85">
        <f>V125/(W125*W125)</f>
        <v>25.306932047467601</v>
      </c>
      <c r="Y125"/>
      <c r="Z125"/>
      <c r="AA125"/>
      <c r="AB125"/>
      <c r="AC125"/>
      <c r="AD125" s="85">
        <f>((8+3*(21)^(1/2))^(1/3)+(8-3*(21)^(1/2))^(1/3))</f>
        <v>0.99999999999999956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 s="3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108" x14ac:dyDescent="0.35">
      <c r="A126" s="204"/>
      <c r="B126" s="1"/>
      <c r="C126" s="1"/>
      <c r="D126" s="17"/>
      <c r="E126" s="17"/>
      <c r="F126" s="17"/>
      <c r="G126" s="17"/>
      <c r="H126"/>
      <c r="I126"/>
      <c r="J126"/>
      <c r="K126" s="1"/>
      <c r="L126" s="1"/>
      <c r="M126"/>
      <c r="N126"/>
      <c r="O126"/>
      <c r="P126"/>
      <c r="Q126"/>
      <c r="R126"/>
      <c r="S126" s="1"/>
      <c r="T126"/>
      <c r="U126"/>
      <c r="V126">
        <v>76.3</v>
      </c>
      <c r="W126">
        <v>1.72</v>
      </c>
      <c r="X126" s="85">
        <f>V126/(W126*W126)</f>
        <v>25.790968090859927</v>
      </c>
      <c r="Y126"/>
      <c r="Z126"/>
      <c r="AA126"/>
      <c r="AB126"/>
      <c r="AC126"/>
      <c r="AD126" s="87">
        <f>((8+3*(21)^(1/2))^(1/3))</f>
        <v>2.7912878474779195</v>
      </c>
      <c r="AE126"/>
      <c r="AF126" s="88">
        <f>AD126*AD126*AD126</f>
        <v>21.747727084867506</v>
      </c>
      <c r="AG126"/>
      <c r="AH126" s="87">
        <f>8+3*(21)^(1/2)</f>
        <v>21.74772708486752</v>
      </c>
      <c r="AI126"/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 s="35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108" x14ac:dyDescent="0.35">
      <c r="A127" s="204"/>
      <c r="B127" s="1"/>
      <c r="C127" s="1"/>
      <c r="D127" s="17"/>
      <c r="E127" s="17"/>
      <c r="F127" s="17"/>
      <c r="G127" s="17"/>
      <c r="H127"/>
      <c r="I127"/>
      <c r="J127"/>
      <c r="K127"/>
      <c r="L127" s="1"/>
      <c r="M127"/>
      <c r="N127"/>
      <c r="O127"/>
      <c r="P127"/>
      <c r="Q127"/>
      <c r="R127"/>
      <c r="S127" s="1"/>
      <c r="T127"/>
      <c r="U127"/>
      <c r="V127"/>
      <c r="W127"/>
      <c r="X127"/>
      <c r="Y127"/>
      <c r="Z127"/>
      <c r="AA127"/>
      <c r="AB127" s="1"/>
      <c r="AC127"/>
      <c r="AD127" s="87">
        <f>(8-3*(21)^(1/2))^(1/3)</f>
        <v>-1.7912878474779199</v>
      </c>
      <c r="AE127"/>
      <c r="AF127" s="88">
        <f>AD127*AD127*AD127</f>
        <v>-5.7477270848675195</v>
      </c>
      <c r="AG127"/>
      <c r="AH127">
        <f>8-3*(21)^(1/2)</f>
        <v>-5.7477270848675204</v>
      </c>
      <c r="AI127"/>
      <c r="AJ127"/>
      <c r="AK127" s="1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108" x14ac:dyDescent="0.35">
      <c r="A128" s="204"/>
      <c r="B128" s="1"/>
      <c r="C128" s="1"/>
      <c r="D128" s="17"/>
      <c r="E128" s="17"/>
      <c r="F128" s="17"/>
      <c r="G128" s="17"/>
      <c r="H128"/>
      <c r="I128"/>
      <c r="J128"/>
      <c r="K128" s="16"/>
      <c r="L128" s="16"/>
      <c r="M128"/>
      <c r="N128"/>
      <c r="O128"/>
      <c r="P128"/>
      <c r="Q128"/>
      <c r="R128"/>
      <c r="S128" s="1"/>
      <c r="T128"/>
      <c r="U128"/>
      <c r="V128"/>
      <c r="W128"/>
      <c r="X128"/>
      <c r="Y128"/>
      <c r="Z128"/>
      <c r="AA128"/>
      <c r="AB128" s="1"/>
      <c r="AC128"/>
      <c r="AD128"/>
      <c r="AE128"/>
      <c r="AF128" s="88">
        <f>AF126+AF127</f>
        <v>15.999999999999986</v>
      </c>
      <c r="AG128"/>
      <c r="AH128"/>
      <c r="AI128"/>
      <c r="AJ128"/>
      <c r="AK128" s="1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x14ac:dyDescent="0.35">
      <c r="A129" s="204"/>
      <c r="B129" s="1"/>
      <c r="C129" s="16"/>
      <c r="D129" s="17"/>
      <c r="E129" s="17"/>
      <c r="F129" s="17"/>
      <c r="G129" s="17"/>
      <c r="H129"/>
      <c r="I129"/>
      <c r="J129"/>
      <c r="K129" s="16"/>
      <c r="L129" s="16"/>
      <c r="M129"/>
      <c r="N129"/>
      <c r="O129"/>
      <c r="P129"/>
      <c r="Q129"/>
      <c r="R129"/>
      <c r="S129" s="1"/>
      <c r="T129"/>
      <c r="U129"/>
      <c r="V129"/>
      <c r="W129"/>
      <c r="X129"/>
      <c r="Y129"/>
      <c r="Z129"/>
      <c r="AA129"/>
      <c r="AB129" s="1"/>
      <c r="AC129"/>
      <c r="AD129">
        <f>3*(21)^(1/2)</f>
        <v>13.74772708486752</v>
      </c>
      <c r="AE129"/>
      <c r="AF129">
        <f>8+AD129</f>
        <v>21.74772708486752</v>
      </c>
      <c r="AG129"/>
      <c r="AH129"/>
      <c r="AI129"/>
      <c r="AJ129"/>
      <c r="AK129" s="1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x14ac:dyDescent="0.35">
      <c r="A130" s="1"/>
      <c r="B130"/>
      <c r="C130"/>
      <c r="D130"/>
      <c r="E130"/>
      <c r="F130"/>
      <c r="G130"/>
      <c r="H130"/>
      <c r="I130"/>
      <c r="J130"/>
      <c r="K130" s="16"/>
      <c r="L130" s="16"/>
      <c r="M130"/>
      <c r="N130"/>
      <c r="O130"/>
      <c r="P130"/>
      <c r="Q130"/>
      <c r="R130"/>
      <c r="S130" s="1"/>
      <c r="T130"/>
      <c r="U130"/>
      <c r="V130"/>
      <c r="W130"/>
      <c r="X130"/>
      <c r="Y130"/>
      <c r="Z130"/>
      <c r="AA130"/>
      <c r="AB130" s="1"/>
      <c r="AC130"/>
      <c r="AD130"/>
      <c r="AE130"/>
      <c r="AF130">
        <f>8-AD129</f>
        <v>-5.7477270848675204</v>
      </c>
      <c r="AG130"/>
      <c r="AH130"/>
      <c r="AI130"/>
      <c r="AJ130"/>
      <c r="AK130" s="1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x14ac:dyDescent="0.35">
      <c r="A131" s="1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 s="1"/>
      <c r="T131"/>
      <c r="U131"/>
      <c r="V131"/>
      <c r="W131"/>
      <c r="X131"/>
      <c r="Y131"/>
      <c r="Z131"/>
      <c r="AA131"/>
      <c r="AB131" s="1"/>
      <c r="AC131"/>
      <c r="AD131"/>
      <c r="AE131"/>
      <c r="AF131"/>
      <c r="AG131"/>
      <c r="AH131"/>
      <c r="AI131"/>
      <c r="AJ131"/>
      <c r="AK131" s="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x14ac:dyDescent="0.35">
      <c r="A132" s="1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 s="1"/>
      <c r="T132"/>
      <c r="U132"/>
      <c r="V132"/>
      <c r="W132"/>
      <c r="X132"/>
      <c r="Y132"/>
      <c r="Z132"/>
      <c r="AA132"/>
      <c r="AB132" s="1"/>
      <c r="AC132"/>
      <c r="AD132" s="87">
        <f>((9+3*(22)^(1/2))^(1/3))</f>
        <v>2.8468004425747697</v>
      </c>
      <c r="AE132"/>
      <c r="AF132"/>
      <c r="AG132"/>
      <c r="AH132"/>
      <c r="AI132"/>
      <c r="AJ132"/>
      <c r="AK132" s="1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x14ac:dyDescent="0.35">
      <c r="A133" s="1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 s="1"/>
      <c r="T133"/>
      <c r="U133"/>
      <c r="V133"/>
      <c r="W133"/>
      <c r="X133"/>
      <c r="Y133"/>
      <c r="Z133"/>
      <c r="AA133"/>
      <c r="AB133" s="1"/>
      <c r="AC133"/>
      <c r="AD133" s="87">
        <f>(9-3*(22)^(1/2))^(1/3)</f>
        <v>-1.7180597464306768</v>
      </c>
      <c r="AE133"/>
      <c r="AF133"/>
      <c r="AG133"/>
      <c r="AH133"/>
      <c r="AI133"/>
      <c r="AJ133"/>
      <c r="AK133" s="1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x14ac:dyDescent="0.35">
      <c r="A134" s="1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 s="1"/>
      <c r="T134"/>
      <c r="U134"/>
      <c r="V134"/>
      <c r="W134"/>
      <c r="X134"/>
      <c r="Y134"/>
      <c r="Z134"/>
      <c r="AA134"/>
      <c r="AB134" s="1"/>
      <c r="AC134"/>
      <c r="AD134" s="87">
        <f>AD132+AD133</f>
        <v>1.1287406961440929</v>
      </c>
      <c r="AE134"/>
      <c r="AF134"/>
      <c r="AG134"/>
      <c r="AH134"/>
      <c r="AI134"/>
      <c r="AJ134"/>
      <c r="AK134" s="1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x14ac:dyDescent="0.35">
      <c r="A135" s="1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87">
        <f>((7+3*(20)^(1/2))^(1/3))</f>
        <v>2.7331267811974387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87">
        <f>(7-3*(20)^(1/2))^(1/3)</f>
        <v>-1.858220816199238</v>
      </c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 t="s">
        <v>12483</v>
      </c>
      <c r="BQ137"/>
      <c r="BR137"/>
      <c r="BS137"/>
      <c r="BT137"/>
      <c r="BU137"/>
      <c r="BV137"/>
      <c r="BW137" t="s">
        <v>8478</v>
      </c>
      <c r="BX137"/>
      <c r="BY137"/>
      <c r="BZ137"/>
      <c r="CA137"/>
      <c r="CB137"/>
    </row>
    <row r="138" spans="1:80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87">
        <f>AD136+AD137</f>
        <v>0.87490596499820072</v>
      </c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spans="1:80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t="s">
        <v>3203</v>
      </c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</row>
    <row r="140" spans="1:80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28"/>
      <c r="V140" s="29"/>
      <c r="W140"/>
      <c r="X140"/>
      <c r="Y140"/>
      <c r="Z140"/>
      <c r="AA140"/>
      <c r="AB140"/>
      <c r="AC140"/>
      <c r="AD140">
        <f>16+3*(5048-1893*21^(1/2))^(1/3)+3*(253-48*(21)^(1/2))^(1/3)</f>
        <v>-20.466309379657325</v>
      </c>
      <c r="AE140"/>
      <c r="AF140"/>
      <c r="AG140"/>
      <c r="AH140"/>
      <c r="AI140" t="s">
        <v>12697</v>
      </c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</row>
    <row r="141" spans="1:80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>
        <f>(-1000-375*21^(1/2))^(1/3)+(-1000+375*(21)^(1/2)^(1/3))</f>
        <v>-391.08108067550603</v>
      </c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</row>
    <row r="142" spans="1:80" x14ac:dyDescent="0.35">
      <c r="U142" s="28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1:80" x14ac:dyDescent="0.35">
      <c r="U143" s="28"/>
      <c r="V143" s="29"/>
      <c r="W143"/>
      <c r="X143"/>
      <c r="Y143"/>
      <c r="Z143"/>
      <c r="AA143"/>
      <c r="AB143"/>
      <c r="AC143"/>
      <c r="AD143"/>
      <c r="AE143">
        <f>(10096^(1/3))^(1/3)</f>
        <v>2.7855148778509391</v>
      </c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1:80" x14ac:dyDescent="0.35">
      <c r="U144"/>
      <c r="V144"/>
      <c r="W144"/>
      <c r="X144"/>
      <c r="Y144"/>
      <c r="Z144"/>
      <c r="AA144"/>
      <c r="AB144"/>
      <c r="AC144"/>
      <c r="AD144"/>
      <c r="AE144">
        <f>((1000)^(1/3))^(1/3)</f>
        <v>2.1544346900318834</v>
      </c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1"/>
      <c r="AT144"/>
      <c r="AU144" s="1"/>
      <c r="AV144" s="1"/>
      <c r="AW144" s="1"/>
      <c r="AX144" s="1"/>
      <c r="AY144"/>
      <c r="AZ144"/>
      <c r="BA144"/>
      <c r="BB144"/>
      <c r="BC144"/>
      <c r="BD144"/>
      <c r="BE144"/>
      <c r="BF144"/>
    </row>
    <row r="145" spans="21:58" x14ac:dyDescent="0.35">
      <c r="U145"/>
      <c r="V145"/>
      <c r="W145"/>
      <c r="X145"/>
      <c r="Y145"/>
      <c r="Z145"/>
      <c r="AA145"/>
      <c r="AB145"/>
      <c r="AC145"/>
      <c r="AD145"/>
      <c r="AE145">
        <f>(1000)^(1/9)</f>
        <v>2.1544346900318838</v>
      </c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1"/>
      <c r="AT145"/>
      <c r="AU145" s="1"/>
      <c r="AV145" s="1"/>
      <c r="AW145" s="1"/>
      <c r="AX145" s="1"/>
      <c r="AY145"/>
      <c r="AZ145"/>
      <c r="BA145"/>
      <c r="BB145"/>
      <c r="BC145"/>
      <c r="BD145"/>
      <c r="BE145"/>
      <c r="BF145"/>
    </row>
    <row r="146" spans="21:58" x14ac:dyDescent="0.35"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1"/>
      <c r="AT146"/>
      <c r="AU146" s="1"/>
      <c r="AV146" s="1"/>
      <c r="AW146" s="1"/>
      <c r="AX146" s="1"/>
      <c r="AY146"/>
      <c r="AZ146"/>
      <c r="BA146"/>
      <c r="BB146"/>
      <c r="BC146"/>
      <c r="BD146"/>
      <c r="BE146"/>
      <c r="BF146"/>
    </row>
    <row r="147" spans="21:58" x14ac:dyDescent="0.35">
      <c r="U147"/>
      <c r="V147"/>
      <c r="W147"/>
      <c r="X147"/>
      <c r="Y147"/>
      <c r="Z147"/>
      <c r="AA147"/>
      <c r="AB147"/>
      <c r="AC147"/>
      <c r="AD147">
        <f>16+3*(-1000-375*21^(1/2))^(1/3)+3*(-1000+375*21^(1/2))^(1/3)</f>
        <v>1.0000000000000036</v>
      </c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1"/>
      <c r="AT147"/>
      <c r="AU147" s="1"/>
      <c r="AV147" s="1"/>
      <c r="AW147" s="1"/>
      <c r="AX147" s="1"/>
      <c r="AY147"/>
      <c r="AZ147"/>
      <c r="BA147"/>
      <c r="BB147"/>
      <c r="BC147"/>
      <c r="BD147"/>
      <c r="BE147"/>
      <c r="BF147"/>
    </row>
    <row r="148" spans="21:58" x14ac:dyDescent="0.35">
      <c r="U148"/>
      <c r="V148"/>
      <c r="W148"/>
      <c r="X148"/>
      <c r="Y148"/>
      <c r="Z148"/>
      <c r="AA148"/>
      <c r="AB148"/>
      <c r="AC148"/>
      <c r="AD148">
        <f>3*(-1000-375*21^(1/2))^(1/3)</f>
        <v>-41.869317712168794</v>
      </c>
      <c r="AE148"/>
      <c r="AF148">
        <f>3*(-1000-375*21^(1/2))^(1/3)</f>
        <v>-41.869317712168794</v>
      </c>
      <c r="AG148"/>
      <c r="AH148"/>
      <c r="AI148"/>
      <c r="AJ148"/>
      <c r="AK148"/>
      <c r="AL148"/>
      <c r="AM148"/>
      <c r="AN148"/>
      <c r="AO148"/>
      <c r="AP148"/>
      <c r="AQ148"/>
      <c r="AR148"/>
      <c r="AS148" s="1"/>
      <c r="AT148"/>
      <c r="AU148" s="1"/>
      <c r="AV148" s="1"/>
      <c r="AW148" s="1"/>
      <c r="AX148" s="1"/>
      <c r="AY148"/>
      <c r="AZ148"/>
      <c r="BA148"/>
      <c r="BB148"/>
      <c r="BC148"/>
      <c r="BD148"/>
      <c r="BE148"/>
      <c r="BF148"/>
    </row>
    <row r="149" spans="21:58" x14ac:dyDescent="0.35">
      <c r="U149"/>
      <c r="V149"/>
      <c r="W149"/>
      <c r="X149"/>
      <c r="Y149"/>
      <c r="Z149"/>
      <c r="AA149"/>
      <c r="AB149"/>
      <c r="AC149"/>
      <c r="AD149">
        <f>3*(-1000+375*21^(1/2))^(1/3)</f>
        <v>26.869317712168797</v>
      </c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1"/>
      <c r="AT149"/>
      <c r="AU149" s="1"/>
      <c r="AV149" s="1"/>
      <c r="AW149" s="1"/>
      <c r="AX149" s="1"/>
      <c r="AY149"/>
      <c r="AZ149"/>
      <c r="BA149"/>
      <c r="BB149"/>
      <c r="BC149"/>
      <c r="BD149"/>
      <c r="BE149"/>
      <c r="BF149"/>
    </row>
    <row r="150" spans="21:58" x14ac:dyDescent="0.35">
      <c r="U150"/>
      <c r="V150"/>
      <c r="W150"/>
      <c r="X150"/>
      <c r="Y150"/>
      <c r="Z150"/>
      <c r="AA150"/>
      <c r="AB150"/>
      <c r="AC150"/>
      <c r="AD150">
        <f>AD149+AD148</f>
        <v>-14.999999999999996</v>
      </c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1"/>
      <c r="AT150"/>
      <c r="AU150" s="1"/>
      <c r="AV150" s="1"/>
      <c r="AW150" s="1"/>
      <c r="AX150" s="1"/>
      <c r="AY150"/>
      <c r="AZ150"/>
      <c r="BA150"/>
      <c r="BB150"/>
      <c r="BC150"/>
      <c r="BD150"/>
      <c r="BE150"/>
      <c r="BF150"/>
    </row>
    <row r="151" spans="21:58" x14ac:dyDescent="0.35"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1"/>
      <c r="AT151"/>
      <c r="AU151" s="1"/>
      <c r="AV151" s="1"/>
      <c r="AW151" s="1"/>
      <c r="AX151" s="1"/>
      <c r="AY151"/>
      <c r="AZ151"/>
      <c r="BA151"/>
      <c r="BB151"/>
      <c r="BC151"/>
      <c r="BD151"/>
      <c r="BE151"/>
      <c r="BF151"/>
    </row>
    <row r="152" spans="21:58" x14ac:dyDescent="0.35"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1"/>
      <c r="AT152"/>
      <c r="AU152" s="1"/>
      <c r="AV152" s="1"/>
      <c r="AW152" s="1"/>
      <c r="AX152" s="1"/>
      <c r="AY152"/>
      <c r="AZ152"/>
      <c r="BA152"/>
      <c r="BB152"/>
      <c r="BC152"/>
      <c r="BD152"/>
      <c r="BE152"/>
      <c r="BF152"/>
    </row>
    <row r="153" spans="21:58" x14ac:dyDescent="0.35"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1"/>
      <c r="AT153"/>
      <c r="AU153" s="1"/>
      <c r="AV153" s="1"/>
      <c r="AW153" s="1"/>
      <c r="AX153" s="1"/>
      <c r="AY153"/>
      <c r="AZ153"/>
      <c r="BA153"/>
      <c r="BB153"/>
      <c r="BC153"/>
      <c r="BD153"/>
      <c r="BE153"/>
      <c r="BF153"/>
    </row>
    <row r="154" spans="21:58" x14ac:dyDescent="0.35"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1"/>
      <c r="AT154"/>
      <c r="AU154" s="1"/>
      <c r="AV154" s="1"/>
      <c r="AW154" s="1"/>
      <c r="AX154" s="1"/>
      <c r="AY154"/>
      <c r="AZ154"/>
      <c r="BA154"/>
      <c r="BB154"/>
      <c r="BC154"/>
      <c r="BD154"/>
      <c r="BE154"/>
      <c r="BF154"/>
    </row>
    <row r="155" spans="21:58" x14ac:dyDescent="0.35"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1"/>
      <c r="AT155"/>
      <c r="AU155" s="1"/>
      <c r="AV155" s="1"/>
      <c r="AW155" s="1"/>
      <c r="AX155" s="1"/>
      <c r="AY155"/>
      <c r="AZ155"/>
      <c r="BA155"/>
      <c r="BB155"/>
      <c r="BC155"/>
      <c r="BD155"/>
      <c r="BE155"/>
      <c r="BF155"/>
    </row>
    <row r="156" spans="21:58" x14ac:dyDescent="0.35"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1"/>
      <c r="AT156"/>
      <c r="AU156" s="1"/>
      <c r="AV156" s="1"/>
      <c r="AW156" s="1"/>
      <c r="AX156" s="1"/>
      <c r="AY156"/>
      <c r="AZ156"/>
      <c r="BA156"/>
      <c r="BB156"/>
      <c r="BC156"/>
      <c r="BD156"/>
      <c r="BE156"/>
      <c r="BF156"/>
    </row>
    <row r="157" spans="21:58" x14ac:dyDescent="0.35"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1"/>
      <c r="AT157"/>
      <c r="AU157" s="1"/>
      <c r="AV157" s="1"/>
      <c r="AW157" s="1"/>
      <c r="AX157" s="1"/>
      <c r="AY157"/>
      <c r="AZ157"/>
      <c r="BA157"/>
      <c r="BB157"/>
      <c r="BC157"/>
      <c r="BD157"/>
      <c r="BE157"/>
      <c r="BF157"/>
    </row>
    <row r="158" spans="21:58" x14ac:dyDescent="0.35">
      <c r="AS158" s="1"/>
      <c r="AT158"/>
      <c r="AU158" s="1"/>
      <c r="AV158" s="1"/>
      <c r="AW158" s="1"/>
      <c r="AX158" s="1"/>
    </row>
    <row r="159" spans="21:58" x14ac:dyDescent="0.35">
      <c r="AS159" s="1"/>
      <c r="AT159"/>
      <c r="AU159" s="1"/>
      <c r="AV159" s="1"/>
      <c r="AW159" s="1"/>
      <c r="AX159" s="1"/>
    </row>
    <row r="160" spans="21:58" x14ac:dyDescent="0.35">
      <c r="AS160" s="1"/>
      <c r="AT160"/>
      <c r="AU160" s="1"/>
      <c r="AV160" s="1"/>
      <c r="AW160" s="1"/>
      <c r="AX160" s="1"/>
    </row>
    <row r="161" spans="45:50" x14ac:dyDescent="0.35">
      <c r="AS161" s="1"/>
      <c r="AT161"/>
      <c r="AU161" s="1"/>
      <c r="AV161" s="1"/>
      <c r="AW161" s="1"/>
      <c r="AX161" s="1"/>
    </row>
    <row r="162" spans="45:50" x14ac:dyDescent="0.35">
      <c r="AS162" s="1"/>
      <c r="AT162"/>
      <c r="AU162" s="1"/>
      <c r="AV162" s="1"/>
      <c r="AW162" s="1"/>
      <c r="AX162" s="1"/>
    </row>
    <row r="163" spans="45:50" x14ac:dyDescent="0.35">
      <c r="AS163" s="1"/>
      <c r="AT163"/>
      <c r="AU163" s="1"/>
      <c r="AV163" s="1"/>
      <c r="AW163" s="1"/>
      <c r="AX163" s="1"/>
    </row>
    <row r="164" spans="45:50" x14ac:dyDescent="0.35">
      <c r="AS164" s="1"/>
      <c r="AT164"/>
      <c r="AU164" s="1"/>
      <c r="AV164" s="1"/>
      <c r="AW164" s="1"/>
      <c r="AX164" s="1"/>
    </row>
    <row r="165" spans="45:50" x14ac:dyDescent="0.35">
      <c r="AS165" s="1"/>
      <c r="AT165"/>
      <c r="AU165" s="1"/>
      <c r="AV165" s="1"/>
      <c r="AW165" s="1"/>
      <c r="AX165" s="1"/>
    </row>
    <row r="166" spans="45:50" x14ac:dyDescent="0.35">
      <c r="AS166" s="1"/>
      <c r="AT166"/>
      <c r="AU166" s="1"/>
      <c r="AV166" s="1"/>
      <c r="AW166" s="1"/>
      <c r="AX166" s="1"/>
    </row>
    <row r="167" spans="45:50" x14ac:dyDescent="0.35">
      <c r="AS167" s="1"/>
      <c r="AT167"/>
      <c r="AU167" s="1"/>
      <c r="AV167" s="1"/>
      <c r="AW167" s="1"/>
      <c r="AX167" s="1"/>
    </row>
    <row r="168" spans="45:50" x14ac:dyDescent="0.35">
      <c r="AS168" s="1"/>
      <c r="AT168"/>
      <c r="AU168" s="1"/>
      <c r="AV168" s="1"/>
      <c r="AW168" s="1"/>
      <c r="AX168" s="1"/>
    </row>
    <row r="169" spans="45:50" x14ac:dyDescent="0.35">
      <c r="AS169" s="1"/>
      <c r="AT169"/>
      <c r="AU169" s="1"/>
      <c r="AV169" s="1"/>
      <c r="AW169" s="1"/>
      <c r="AX169" s="1"/>
    </row>
    <row r="170" spans="45:50" x14ac:dyDescent="0.35">
      <c r="AS170" s="1"/>
      <c r="AT170"/>
      <c r="AU170" s="1"/>
      <c r="AV170" s="1"/>
      <c r="AW170" s="1"/>
      <c r="AX170" s="1"/>
    </row>
    <row r="171" spans="45:50" x14ac:dyDescent="0.35">
      <c r="AS171" s="1"/>
      <c r="AT171"/>
      <c r="AU171" s="1"/>
      <c r="AV171" s="1"/>
      <c r="AW171" s="1"/>
      <c r="AX171" s="1"/>
    </row>
    <row r="172" spans="45:50" x14ac:dyDescent="0.35">
      <c r="AS172" s="1"/>
      <c r="AT172"/>
      <c r="AU172" s="1"/>
      <c r="AV172" s="1"/>
      <c r="AW172" s="1"/>
      <c r="AX172" s="1"/>
    </row>
    <row r="173" spans="45:50" x14ac:dyDescent="0.35">
      <c r="AS173" s="1"/>
      <c r="AT173"/>
      <c r="AU173" s="1"/>
      <c r="AV173" s="1"/>
      <c r="AW173" s="1"/>
      <c r="AX173" s="1"/>
    </row>
    <row r="174" spans="45:50" x14ac:dyDescent="0.35">
      <c r="AS174" s="1"/>
      <c r="AT174"/>
      <c r="AU174" s="1"/>
      <c r="AV174" s="1"/>
      <c r="AW174" s="1"/>
      <c r="AX174" s="1"/>
    </row>
    <row r="175" spans="45:50" x14ac:dyDescent="0.35">
      <c r="AS175" s="1"/>
      <c r="AT175"/>
      <c r="AU175" s="1"/>
      <c r="AV175" s="1"/>
      <c r="AW175" s="1"/>
      <c r="AX175" s="1"/>
    </row>
    <row r="176" spans="45:50" x14ac:dyDescent="0.35">
      <c r="AS176" s="1"/>
      <c r="AT176"/>
      <c r="AU176" s="1"/>
      <c r="AV176" s="1"/>
      <c r="AW176" s="1"/>
      <c r="AX176" s="1"/>
    </row>
    <row r="177" spans="45:50" x14ac:dyDescent="0.35">
      <c r="AS177" s="1"/>
      <c r="AT177"/>
      <c r="AU177" s="1"/>
      <c r="AV177" s="1"/>
      <c r="AW177" s="1"/>
      <c r="AX177" s="1"/>
    </row>
    <row r="178" spans="45:50" x14ac:dyDescent="0.35">
      <c r="AS178" s="1"/>
      <c r="AT178"/>
      <c r="AU178" s="1"/>
      <c r="AV178" s="1"/>
      <c r="AW178" s="1"/>
      <c r="AX178" s="1"/>
    </row>
    <row r="179" spans="45:50" x14ac:dyDescent="0.35">
      <c r="AS179" s="1"/>
      <c r="AT179"/>
      <c r="AU179" s="1"/>
      <c r="AV179" s="1"/>
      <c r="AW179" s="1"/>
      <c r="AX179" s="1"/>
    </row>
    <row r="180" spans="45:50" x14ac:dyDescent="0.35">
      <c r="AS180" s="1"/>
      <c r="AT180"/>
      <c r="AU180" s="1"/>
      <c r="AV180" s="1"/>
      <c r="AW180" s="1"/>
      <c r="AX180" s="1"/>
    </row>
    <row r="181" spans="45:50" x14ac:dyDescent="0.35">
      <c r="AS181" s="1"/>
      <c r="AT181"/>
      <c r="AU181" s="1"/>
      <c r="AV181" s="1"/>
      <c r="AW181" s="1"/>
      <c r="AX181" s="1"/>
    </row>
    <row r="182" spans="45:50" x14ac:dyDescent="0.35">
      <c r="AS182" s="1"/>
      <c r="AT182"/>
      <c r="AU182" s="1"/>
      <c r="AV182" s="1"/>
      <c r="AW182" s="1"/>
      <c r="AX182" s="1"/>
    </row>
    <row r="183" spans="45:50" x14ac:dyDescent="0.35">
      <c r="AS183" s="1"/>
      <c r="AT183"/>
      <c r="AU183" s="1"/>
      <c r="AV183" s="1"/>
      <c r="AW183" s="1"/>
      <c r="AX183" s="1"/>
    </row>
    <row r="184" spans="45:50" x14ac:dyDescent="0.35">
      <c r="AS184" s="1"/>
      <c r="AT184"/>
      <c r="AU184" s="1"/>
      <c r="AV184" s="1"/>
      <c r="AW184" s="1"/>
      <c r="AX184" s="1"/>
    </row>
    <row r="185" spans="45:50" x14ac:dyDescent="0.35">
      <c r="AS185" s="1"/>
      <c r="AT185"/>
      <c r="AU185" s="1"/>
      <c r="AV185" s="1"/>
      <c r="AW185" s="1"/>
      <c r="AX185" s="1"/>
    </row>
    <row r="186" spans="45:50" x14ac:dyDescent="0.35">
      <c r="AS186" s="1"/>
      <c r="AT186"/>
      <c r="AU186" s="1"/>
      <c r="AV186" s="1"/>
      <c r="AW186" s="1"/>
      <c r="AX186" s="1"/>
    </row>
    <row r="187" spans="45:50" x14ac:dyDescent="0.35">
      <c r="AS187" s="1"/>
      <c r="AT187"/>
      <c r="AU187" s="1"/>
      <c r="AV187" s="1"/>
      <c r="AW187" s="1"/>
      <c r="AX187" s="1"/>
    </row>
    <row r="188" spans="45:50" x14ac:dyDescent="0.35">
      <c r="AS188" s="1"/>
      <c r="AT188"/>
      <c r="AU188" s="1"/>
      <c r="AV188" s="1"/>
      <c r="AW188" s="1"/>
      <c r="AX188" s="1"/>
    </row>
    <row r="189" spans="45:50" x14ac:dyDescent="0.35">
      <c r="AS189" s="1"/>
      <c r="AT189"/>
      <c r="AU189" s="1"/>
      <c r="AV189" s="1"/>
      <c r="AW189" s="1"/>
      <c r="AX189" s="1"/>
    </row>
    <row r="190" spans="45:50" x14ac:dyDescent="0.35">
      <c r="AS190" s="1"/>
      <c r="AT190"/>
      <c r="AU190" s="1"/>
      <c r="AV190" s="1"/>
      <c r="AW190" s="1"/>
      <c r="AX190" s="1"/>
    </row>
    <row r="191" spans="45:50" x14ac:dyDescent="0.35">
      <c r="AS191" s="1"/>
      <c r="AT191"/>
      <c r="AU191" s="1"/>
      <c r="AV191" s="1"/>
      <c r="AW191" s="1"/>
      <c r="AX191" s="1"/>
    </row>
    <row r="192" spans="45:50" x14ac:dyDescent="0.35">
      <c r="AS192" s="1"/>
      <c r="AT192"/>
      <c r="AU192" s="1"/>
      <c r="AV192" s="1"/>
      <c r="AW192" s="1"/>
      <c r="AX192" s="1"/>
    </row>
    <row r="193" spans="45:50" x14ac:dyDescent="0.35">
      <c r="AS193" s="1"/>
      <c r="AT193"/>
      <c r="AU193" s="1"/>
      <c r="AV193" s="1"/>
      <c r="AW193" s="1"/>
      <c r="AX193" s="1"/>
    </row>
    <row r="194" spans="45:50" x14ac:dyDescent="0.35">
      <c r="AS194" s="1"/>
      <c r="AT194"/>
      <c r="AU194" s="1"/>
      <c r="AV194" s="1"/>
      <c r="AW194" s="1"/>
      <c r="AX194" s="1"/>
    </row>
    <row r="195" spans="45:50" x14ac:dyDescent="0.35">
      <c r="AS195" s="1"/>
      <c r="AT195"/>
      <c r="AU195" s="1"/>
      <c r="AV195" s="1"/>
      <c r="AW195" s="1"/>
      <c r="AX195" s="1"/>
    </row>
    <row r="196" spans="45:50" x14ac:dyDescent="0.35">
      <c r="AS196" s="1"/>
      <c r="AT196"/>
      <c r="AU196" s="1"/>
      <c r="AV196" s="1"/>
      <c r="AW196" s="1"/>
      <c r="AX196" s="1"/>
    </row>
    <row r="197" spans="45:50" x14ac:dyDescent="0.35">
      <c r="AS197" s="1"/>
      <c r="AT197"/>
      <c r="AU197" s="1"/>
      <c r="AV197" s="1"/>
      <c r="AW197" s="1"/>
      <c r="AX197" s="1"/>
    </row>
    <row r="198" spans="45:50" x14ac:dyDescent="0.35">
      <c r="AS198" s="1"/>
      <c r="AT198"/>
      <c r="AU198" s="1"/>
      <c r="AV198" s="1"/>
      <c r="AW198" s="1"/>
      <c r="AX198" s="1"/>
    </row>
    <row r="199" spans="45:50" x14ac:dyDescent="0.35">
      <c r="AS199" s="1"/>
      <c r="AT199"/>
      <c r="AU199" s="1"/>
      <c r="AV199" s="1"/>
      <c r="AW199" s="1"/>
      <c r="AX199" s="1"/>
    </row>
    <row r="200" spans="45:50" x14ac:dyDescent="0.35">
      <c r="AS200" s="1"/>
      <c r="AT200"/>
      <c r="AU200" s="1"/>
      <c r="AV200" s="1"/>
      <c r="AW200" s="1"/>
      <c r="AX200" s="1"/>
    </row>
    <row r="201" spans="45:50" x14ac:dyDescent="0.35">
      <c r="AS201" s="1"/>
      <c r="AT201"/>
      <c r="AU201" s="1"/>
      <c r="AV201" s="1"/>
      <c r="AW201" s="1"/>
      <c r="AX201" s="1"/>
    </row>
    <row r="202" spans="45:50" x14ac:dyDescent="0.35">
      <c r="AS202" s="1"/>
      <c r="AT202"/>
      <c r="AU202" s="1"/>
      <c r="AV202" s="1"/>
      <c r="AW202" s="1"/>
      <c r="AX202" s="1"/>
    </row>
    <row r="203" spans="45:50" x14ac:dyDescent="0.35">
      <c r="AS203" s="1"/>
      <c r="AT203"/>
      <c r="AU203" s="1"/>
      <c r="AV203" s="1"/>
      <c r="AW203" s="1"/>
      <c r="AX203" s="1"/>
    </row>
    <row r="204" spans="45:50" x14ac:dyDescent="0.35">
      <c r="AS204" s="1"/>
      <c r="AT204"/>
      <c r="AU204" s="1"/>
      <c r="AV204" s="1"/>
      <c r="AW204" s="1"/>
      <c r="AX204" s="1"/>
    </row>
    <row r="205" spans="45:50" x14ac:dyDescent="0.35">
      <c r="AS205" s="1"/>
      <c r="AT205"/>
      <c r="AU205" s="1"/>
      <c r="AV205" s="1"/>
      <c r="AW205" s="1"/>
      <c r="AX205" s="1"/>
    </row>
    <row r="206" spans="45:50" x14ac:dyDescent="0.35">
      <c r="AS206"/>
      <c r="AT206"/>
      <c r="AU206" s="1"/>
      <c r="AV206" s="1"/>
      <c r="AW206" s="1"/>
      <c r="AX206" s="1"/>
    </row>
  </sheetData>
  <mergeCells count="21">
    <mergeCell ref="A1:H1"/>
    <mergeCell ref="J1:Q1"/>
    <mergeCell ref="S1:Z1"/>
    <mergeCell ref="AB1:AI1"/>
    <mergeCell ref="AK1:AR1"/>
    <mergeCell ref="CM1:CT1"/>
    <mergeCell ref="CV1:DC1"/>
    <mergeCell ref="A124:A125"/>
    <mergeCell ref="A126:A127"/>
    <mergeCell ref="A128:A129"/>
    <mergeCell ref="A106:A107"/>
    <mergeCell ref="J106:J107"/>
    <mergeCell ref="A108:A109"/>
    <mergeCell ref="J108:J109"/>
    <mergeCell ref="A110:A111"/>
    <mergeCell ref="J110:J111"/>
    <mergeCell ref="AT1:BA1"/>
    <mergeCell ref="BC1:BJ1"/>
    <mergeCell ref="BL1:BS1"/>
    <mergeCell ref="BU1:CB1"/>
    <mergeCell ref="CD1:C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92"/>
  <sheetViews>
    <sheetView topLeftCell="BE70" zoomScaleNormal="100" workbookViewId="0">
      <selection activeCell="BG81" sqref="BG81"/>
    </sheetView>
  </sheetViews>
  <sheetFormatPr baseColWidth="10" defaultColWidth="11.453125" defaultRowHeight="14.5" x14ac:dyDescent="0.35"/>
  <cols>
    <col min="1" max="1" width="5.36328125" style="42" customWidth="1"/>
    <col min="2" max="8" width="11.453125" style="41"/>
    <col min="9" max="9" width="5.90625" style="41" customWidth="1"/>
    <col min="10" max="10" width="5.36328125" style="42" customWidth="1"/>
    <col min="11" max="17" width="11.453125" style="41"/>
    <col min="18" max="18" width="5.90625" style="41" customWidth="1"/>
    <col min="19" max="19" width="5.08984375" style="42" customWidth="1"/>
    <col min="20" max="26" width="11.453125" style="41"/>
    <col min="27" max="27" width="5.90625" style="41" customWidth="1"/>
    <col min="28" max="28" width="5.453125" style="42" customWidth="1"/>
    <col min="29" max="31" width="11.453125" style="41"/>
    <col min="32" max="32" width="14.54296875" style="41" bestFit="1" customWidth="1"/>
    <col min="33" max="35" width="11.453125" style="41"/>
    <col min="36" max="36" width="5.90625" style="41" customWidth="1"/>
    <col min="37" max="37" width="5" style="42" customWidth="1"/>
    <col min="38" max="44" width="11.453125" style="41"/>
    <col min="45" max="45" width="5" style="41" customWidth="1"/>
    <col min="46" max="46" width="5.36328125" style="41" customWidth="1"/>
    <col min="47" max="53" width="11.453125" style="41"/>
    <col min="54" max="54" width="5.54296875" style="41" customWidth="1"/>
    <col min="55" max="55" width="5.90625" style="41" customWidth="1"/>
    <col min="56" max="59" width="11.453125" style="41"/>
    <col min="60" max="60" width="11.6328125" style="41" customWidth="1"/>
    <col min="61" max="62" width="11.453125" style="41"/>
    <col min="63" max="63" width="5.36328125" style="41" customWidth="1"/>
    <col min="64" max="64" width="6.453125" style="41" customWidth="1"/>
    <col min="65" max="71" width="11.453125" style="41"/>
    <col min="72" max="72" width="5.453125" style="41" customWidth="1"/>
    <col min="73" max="73" width="4.6328125" style="41" customWidth="1"/>
    <col min="74" max="80" width="11.453125" style="41"/>
    <col min="81" max="81" width="5.54296875" style="41" customWidth="1"/>
    <col min="82" max="82" width="6" style="41" customWidth="1"/>
    <col min="83" max="89" width="11.453125" style="41"/>
    <col min="90" max="90" width="5" style="41" customWidth="1"/>
    <col min="91" max="91" width="5.54296875" style="41" customWidth="1"/>
    <col min="92" max="98" width="11.453125" style="41"/>
    <col min="99" max="99" width="7" style="41" customWidth="1"/>
    <col min="100" max="100" width="4.90625" style="41" customWidth="1"/>
    <col min="101" max="16384" width="11.453125" style="41"/>
  </cols>
  <sheetData>
    <row r="1" spans="1:107" x14ac:dyDescent="0.35">
      <c r="A1" s="213" t="s">
        <v>16879</v>
      </c>
      <c r="B1" s="214"/>
      <c r="C1" s="214"/>
      <c r="D1" s="214"/>
      <c r="E1" s="214"/>
      <c r="F1" s="214"/>
      <c r="G1" s="214"/>
      <c r="H1" s="215"/>
      <c r="I1"/>
      <c r="J1" s="213" t="s">
        <v>16880</v>
      </c>
      <c r="K1" s="214"/>
      <c r="L1" s="214"/>
      <c r="M1" s="214"/>
      <c r="N1" s="214"/>
      <c r="O1" s="214"/>
      <c r="P1" s="214"/>
      <c r="Q1" s="215"/>
      <c r="R1"/>
      <c r="S1" s="213" t="s">
        <v>17211</v>
      </c>
      <c r="T1" s="214"/>
      <c r="U1" s="214"/>
      <c r="V1" s="214"/>
      <c r="W1" s="214"/>
      <c r="X1" s="214"/>
      <c r="Y1" s="214"/>
      <c r="Z1" s="215"/>
      <c r="AA1"/>
      <c r="AB1" s="213" t="s">
        <v>17212</v>
      </c>
      <c r="AC1" s="214"/>
      <c r="AD1" s="214"/>
      <c r="AE1" s="214"/>
      <c r="AF1" s="214"/>
      <c r="AG1" s="214"/>
      <c r="AH1" s="214"/>
      <c r="AI1" s="215"/>
      <c r="AJ1"/>
      <c r="AK1" s="213" t="s">
        <v>17213</v>
      </c>
      <c r="AL1" s="214"/>
      <c r="AM1" s="214"/>
      <c r="AN1" s="214"/>
      <c r="AO1" s="214"/>
      <c r="AP1" s="214"/>
      <c r="AQ1" s="214"/>
      <c r="AR1" s="215"/>
      <c r="AS1"/>
      <c r="AT1" s="213" t="s">
        <v>17214</v>
      </c>
      <c r="AU1" s="214"/>
      <c r="AV1" s="214"/>
      <c r="AW1" s="214"/>
      <c r="AX1" s="214"/>
      <c r="AY1" s="214"/>
      <c r="AZ1" s="214"/>
      <c r="BA1" s="215"/>
      <c r="BB1"/>
      <c r="BC1" s="213" t="s">
        <v>17215</v>
      </c>
      <c r="BD1" s="214"/>
      <c r="BE1" s="214"/>
      <c r="BF1" s="214"/>
      <c r="BG1" s="214"/>
      <c r="BH1" s="214"/>
      <c r="BI1" s="214"/>
      <c r="BJ1" s="215"/>
      <c r="BK1"/>
      <c r="BL1" s="213" t="s">
        <v>17216</v>
      </c>
      <c r="BM1" s="214"/>
      <c r="BN1" s="214"/>
      <c r="BO1" s="214"/>
      <c r="BP1" s="214"/>
      <c r="BQ1" s="214"/>
      <c r="BR1" s="214"/>
      <c r="BS1" s="215"/>
      <c r="BT1"/>
      <c r="BU1" s="213" t="s">
        <v>17217</v>
      </c>
      <c r="BV1" s="214"/>
      <c r="BW1" s="214"/>
      <c r="BX1" s="214"/>
      <c r="BY1" s="214"/>
      <c r="BZ1" s="214"/>
      <c r="CA1" s="214"/>
      <c r="CB1" s="215"/>
      <c r="CC1"/>
      <c r="CD1" s="213" t="s">
        <v>17218</v>
      </c>
      <c r="CE1" s="214"/>
      <c r="CF1" s="214"/>
      <c r="CG1" s="214"/>
      <c r="CH1" s="214"/>
      <c r="CI1" s="214"/>
      <c r="CJ1" s="214"/>
      <c r="CK1" s="215"/>
      <c r="CL1"/>
      <c r="CM1" s="213" t="s">
        <v>17219</v>
      </c>
      <c r="CN1" s="214"/>
      <c r="CO1" s="214"/>
      <c r="CP1" s="214"/>
      <c r="CQ1" s="214"/>
      <c r="CR1" s="214"/>
      <c r="CS1" s="214"/>
      <c r="CT1" s="215"/>
      <c r="CU1"/>
      <c r="CV1" s="213" t="s">
        <v>17220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A2"/>
      <c r="B2" s="3"/>
      <c r="C2" s="3"/>
      <c r="D2" s="3"/>
      <c r="E2" s="3"/>
      <c r="F2" s="3" t="s">
        <v>16</v>
      </c>
      <c r="G2" s="3" t="s">
        <v>17</v>
      </c>
      <c r="H2" s="3" t="s">
        <v>18</v>
      </c>
      <c r="I2"/>
      <c r="J2"/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/>
      <c r="S2"/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/>
      <c r="AB2"/>
      <c r="AC2" s="3"/>
      <c r="AD2" s="3"/>
      <c r="AE2" s="3"/>
      <c r="AF2" s="3" t="s">
        <v>15</v>
      </c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/>
      <c r="AO2" s="3"/>
      <c r="AP2" s="3"/>
      <c r="AQ2" s="3" t="s">
        <v>17</v>
      </c>
      <c r="AR2" s="3" t="s">
        <v>18</v>
      </c>
      <c r="AS2"/>
      <c r="AT2"/>
      <c r="AU2" s="3"/>
      <c r="AV2" s="3" t="s">
        <v>13</v>
      </c>
      <c r="AW2" s="3" t="s">
        <v>14</v>
      </c>
      <c r="AX2" s="3" t="s">
        <v>15</v>
      </c>
      <c r="AY2" s="3" t="s">
        <v>16</v>
      </c>
      <c r="AZ2" s="2" t="s">
        <v>17</v>
      </c>
      <c r="BA2" s="2" t="s">
        <v>18</v>
      </c>
      <c r="BB2"/>
      <c r="BC2"/>
      <c r="BD2" s="3"/>
      <c r="BE2" s="3"/>
      <c r="BF2" s="3"/>
      <c r="BG2" s="3" t="s">
        <v>15</v>
      </c>
      <c r="BH2" s="3" t="s">
        <v>16</v>
      </c>
      <c r="BI2" s="3" t="s">
        <v>17</v>
      </c>
      <c r="BJ2" s="3" t="s">
        <v>18</v>
      </c>
      <c r="BK2"/>
      <c r="BL2"/>
      <c r="BM2" s="3"/>
      <c r="BN2" s="3"/>
      <c r="BO2" s="3"/>
      <c r="BP2" s="3"/>
      <c r="BQ2" s="3"/>
      <c r="BR2" s="2"/>
      <c r="BS2" s="2" t="s">
        <v>18</v>
      </c>
      <c r="BT2"/>
      <c r="BU2"/>
      <c r="BV2" s="3"/>
      <c r="BW2" s="3"/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C2"/>
      <c r="CD2"/>
      <c r="CE2" s="3"/>
      <c r="CF2" s="3"/>
      <c r="CG2" s="3"/>
      <c r="CH2" s="3"/>
      <c r="CI2" s="3" t="s">
        <v>16</v>
      </c>
      <c r="CJ2" s="3" t="s">
        <v>17</v>
      </c>
      <c r="CK2" s="3" t="s">
        <v>18</v>
      </c>
      <c r="CL2"/>
      <c r="CM2"/>
      <c r="CN2" s="3" t="s">
        <v>12</v>
      </c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3" t="s">
        <v>18</v>
      </c>
      <c r="CU2"/>
      <c r="CV2"/>
      <c r="CW2" s="3"/>
      <c r="CX2" s="3"/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1:107" x14ac:dyDescent="0.35">
      <c r="A3"/>
      <c r="B3" s="2"/>
      <c r="C3" s="2"/>
      <c r="D3" s="2"/>
      <c r="E3" s="2"/>
      <c r="F3" s="2">
        <v>1</v>
      </c>
      <c r="G3" s="2">
        <f>F3+1</f>
        <v>2</v>
      </c>
      <c r="H3" s="2">
        <f>G3+1</f>
        <v>3</v>
      </c>
      <c r="I3"/>
      <c r="J3"/>
      <c r="K3" s="2">
        <v>1</v>
      </c>
      <c r="L3" s="2">
        <f t="shared" ref="L3:Q3" si="0">K3+1</f>
        <v>2</v>
      </c>
      <c r="M3" s="2">
        <f t="shared" si="0"/>
        <v>3</v>
      </c>
      <c r="N3" s="2">
        <f t="shared" si="0"/>
        <v>4</v>
      </c>
      <c r="O3" s="2">
        <f t="shared" si="0"/>
        <v>5</v>
      </c>
      <c r="P3" s="2">
        <f t="shared" si="0"/>
        <v>6</v>
      </c>
      <c r="Q3" s="2">
        <f t="shared" si="0"/>
        <v>7</v>
      </c>
      <c r="R3"/>
      <c r="S3"/>
      <c r="T3" s="2">
        <v>1</v>
      </c>
      <c r="U3" s="2">
        <f t="shared" ref="U3:Z3" si="1">T3+1</f>
        <v>2</v>
      </c>
      <c r="V3" s="2">
        <f t="shared" si="1"/>
        <v>3</v>
      </c>
      <c r="W3" s="2">
        <f t="shared" si="1"/>
        <v>4</v>
      </c>
      <c r="X3" s="2">
        <f t="shared" si="1"/>
        <v>5</v>
      </c>
      <c r="Y3" s="2">
        <f t="shared" si="1"/>
        <v>6</v>
      </c>
      <c r="Z3" s="2">
        <f t="shared" si="1"/>
        <v>7</v>
      </c>
      <c r="AA3"/>
      <c r="AB3"/>
      <c r="AC3" s="2"/>
      <c r="AD3" s="2"/>
      <c r="AE3" s="2"/>
      <c r="AF3" s="2">
        <v>1</v>
      </c>
      <c r="AG3" s="2">
        <f>AF3+1</f>
        <v>2</v>
      </c>
      <c r="AH3" s="2">
        <f>AG3+1</f>
        <v>3</v>
      </c>
      <c r="AI3" s="2">
        <f>AH3+1</f>
        <v>4</v>
      </c>
      <c r="AJ3"/>
      <c r="AK3"/>
      <c r="AL3" s="2"/>
      <c r="AM3" s="2"/>
      <c r="AN3" s="2"/>
      <c r="AO3" s="2"/>
      <c r="AP3" s="2"/>
      <c r="AQ3" s="2">
        <v>1</v>
      </c>
      <c r="AR3" s="2">
        <f>AQ3+1</f>
        <v>2</v>
      </c>
      <c r="AS3"/>
      <c r="AT3"/>
      <c r="AU3" s="2"/>
      <c r="AV3" s="2">
        <v>1</v>
      </c>
      <c r="AW3" s="2">
        <f>AV3+1</f>
        <v>2</v>
      </c>
      <c r="AX3" s="2">
        <f>AW3+1</f>
        <v>3</v>
      </c>
      <c r="AY3" s="2">
        <f>AX3+1</f>
        <v>4</v>
      </c>
      <c r="AZ3" s="2">
        <f>AY3+1</f>
        <v>5</v>
      </c>
      <c r="BA3" s="2">
        <f>AZ3+1</f>
        <v>6</v>
      </c>
      <c r="BB3"/>
      <c r="BC3"/>
      <c r="BD3" s="2"/>
      <c r="BE3" s="2"/>
      <c r="BF3" s="2"/>
      <c r="BG3" s="2">
        <v>1</v>
      </c>
      <c r="BH3" s="2">
        <f>BG3+1</f>
        <v>2</v>
      </c>
      <c r="BI3" s="2">
        <f>BH3+1</f>
        <v>3</v>
      </c>
      <c r="BJ3" s="2">
        <f>BI3+1</f>
        <v>4</v>
      </c>
      <c r="BK3"/>
      <c r="BL3"/>
      <c r="BM3" s="2"/>
      <c r="BN3" s="2"/>
      <c r="BO3" s="2"/>
      <c r="BP3" s="2"/>
      <c r="BQ3" s="2"/>
      <c r="BR3" s="2"/>
      <c r="BS3" s="2">
        <v>1</v>
      </c>
      <c r="BT3"/>
      <c r="BU3"/>
      <c r="BV3" s="2"/>
      <c r="BW3" s="2"/>
      <c r="BX3" s="2">
        <v>1</v>
      </c>
      <c r="BY3" s="2">
        <f t="shared" ref="BY3:CB3" si="2">BX3+1</f>
        <v>2</v>
      </c>
      <c r="BZ3" s="2">
        <f t="shared" si="2"/>
        <v>3</v>
      </c>
      <c r="CA3" s="2">
        <f t="shared" si="2"/>
        <v>4</v>
      </c>
      <c r="CB3" s="2">
        <f t="shared" si="2"/>
        <v>5</v>
      </c>
      <c r="CC3"/>
      <c r="CD3"/>
      <c r="CE3" s="2"/>
      <c r="CF3" s="2"/>
      <c r="CG3" s="2"/>
      <c r="CH3" s="2"/>
      <c r="CI3" s="2">
        <v>1</v>
      </c>
      <c r="CJ3" s="2">
        <f>CI3+1</f>
        <v>2</v>
      </c>
      <c r="CK3" s="2">
        <f>CJ3+1</f>
        <v>3</v>
      </c>
      <c r="CL3"/>
      <c r="CM3"/>
      <c r="CN3" s="2">
        <v>1</v>
      </c>
      <c r="CO3" s="2">
        <f>CN3+1</f>
        <v>2</v>
      </c>
      <c r="CP3" s="2">
        <f t="shared" ref="CP3:CT3" si="3">CO3+1</f>
        <v>3</v>
      </c>
      <c r="CQ3" s="2">
        <f t="shared" si="3"/>
        <v>4</v>
      </c>
      <c r="CR3" s="2">
        <f t="shared" si="3"/>
        <v>5</v>
      </c>
      <c r="CS3" s="2">
        <f t="shared" si="3"/>
        <v>6</v>
      </c>
      <c r="CT3" s="2">
        <f t="shared" si="3"/>
        <v>7</v>
      </c>
      <c r="CU3"/>
      <c r="CV3"/>
      <c r="CW3" s="2"/>
      <c r="CX3" s="2"/>
      <c r="CY3" s="2">
        <v>1</v>
      </c>
      <c r="CZ3" s="2">
        <f>CY3+1</f>
        <v>2</v>
      </c>
      <c r="DA3" s="2">
        <f>CZ3+1</f>
        <v>3</v>
      </c>
      <c r="DB3" s="2">
        <f>DA3+1</f>
        <v>4</v>
      </c>
      <c r="DC3" s="2">
        <f>DB3+1</f>
        <v>5</v>
      </c>
    </row>
    <row r="4" spans="1:107" x14ac:dyDescent="0.35">
      <c r="A4" s="3">
        <v>8</v>
      </c>
      <c r="B4" s="4"/>
      <c r="C4" s="4"/>
      <c r="D4" s="4"/>
      <c r="E4" s="4"/>
      <c r="F4" s="4" t="s">
        <v>15539</v>
      </c>
      <c r="G4" s="4"/>
      <c r="H4" s="4"/>
      <c r="I4"/>
      <c r="J4" s="3">
        <v>8</v>
      </c>
      <c r="K4" s="4"/>
      <c r="L4" s="4"/>
      <c r="M4" s="4"/>
      <c r="N4" s="4"/>
      <c r="O4" s="4" t="s">
        <v>25</v>
      </c>
      <c r="P4" s="4"/>
      <c r="Q4" s="4"/>
      <c r="R4"/>
      <c r="S4" s="3">
        <v>8</v>
      </c>
      <c r="T4" s="4" t="s">
        <v>17195</v>
      </c>
      <c r="U4" s="4" t="s">
        <v>17142</v>
      </c>
      <c r="V4" s="4" t="s">
        <v>17207</v>
      </c>
      <c r="W4" s="4"/>
      <c r="X4" s="4" t="s">
        <v>17208</v>
      </c>
      <c r="Y4" s="4" t="s">
        <v>8735</v>
      </c>
      <c r="Z4" s="4" t="s">
        <v>17248</v>
      </c>
      <c r="AA4"/>
      <c r="AB4" s="3">
        <v>8</v>
      </c>
      <c r="AC4" s="4"/>
      <c r="AD4" s="4"/>
      <c r="AE4" s="4"/>
      <c r="AF4" s="4"/>
      <c r="AG4" s="4" t="s">
        <v>25</v>
      </c>
      <c r="AH4" s="4"/>
      <c r="AI4" s="90" t="s">
        <v>17381</v>
      </c>
      <c r="AJ4"/>
      <c r="AK4" s="3">
        <v>8</v>
      </c>
      <c r="AL4" s="4"/>
      <c r="AM4" s="4"/>
      <c r="AN4" s="4"/>
      <c r="AO4" s="4"/>
      <c r="AP4" s="4"/>
      <c r="AQ4" s="4" t="s">
        <v>14368</v>
      </c>
      <c r="AR4" s="4"/>
      <c r="AS4"/>
      <c r="AT4" s="4">
        <v>8</v>
      </c>
      <c r="AU4" s="4"/>
      <c r="AV4" s="4"/>
      <c r="AW4" s="4"/>
      <c r="AX4" s="4" t="s">
        <v>17467</v>
      </c>
      <c r="AY4" s="4" t="s">
        <v>25</v>
      </c>
      <c r="AZ4" s="4"/>
      <c r="BA4" s="4"/>
      <c r="BB4"/>
      <c r="BC4" s="4">
        <v>8</v>
      </c>
      <c r="BD4" s="4"/>
      <c r="BE4" s="4"/>
      <c r="BF4" s="4"/>
      <c r="BG4" s="4"/>
      <c r="BH4" s="4" t="s">
        <v>25</v>
      </c>
      <c r="BI4" s="4"/>
      <c r="BJ4" s="4"/>
      <c r="BK4"/>
      <c r="BL4" s="4">
        <v>8</v>
      </c>
      <c r="BM4" s="4"/>
      <c r="BN4" s="4"/>
      <c r="BO4" s="4"/>
      <c r="BP4" s="4"/>
      <c r="BQ4" s="4"/>
      <c r="BR4" s="4"/>
      <c r="BS4" s="4"/>
      <c r="BT4"/>
      <c r="BU4" s="4">
        <v>8</v>
      </c>
      <c r="BV4" s="4"/>
      <c r="BW4" s="4"/>
      <c r="BX4" s="4"/>
      <c r="BY4" s="4" t="s">
        <v>18038</v>
      </c>
      <c r="BZ4" s="4" t="s">
        <v>25</v>
      </c>
      <c r="CA4" s="4" t="s">
        <v>17746</v>
      </c>
      <c r="CB4" s="4"/>
      <c r="CC4"/>
      <c r="CD4" s="4">
        <v>8</v>
      </c>
      <c r="CE4" s="4"/>
      <c r="CF4" s="4"/>
      <c r="CG4" s="4"/>
      <c r="CH4" s="4"/>
      <c r="CI4" s="4" t="s">
        <v>25</v>
      </c>
      <c r="CJ4" s="4"/>
      <c r="CK4" s="4"/>
      <c r="CL4"/>
      <c r="CM4" s="4">
        <v>8</v>
      </c>
      <c r="CN4" s="4"/>
      <c r="CO4" s="4"/>
      <c r="CP4" s="4" t="s">
        <v>18296</v>
      </c>
      <c r="CQ4" s="4"/>
      <c r="CR4" s="4" t="s">
        <v>25</v>
      </c>
      <c r="CS4" s="4"/>
      <c r="CT4" s="4" t="s">
        <v>615</v>
      </c>
      <c r="CU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x14ac:dyDescent="0.35">
      <c r="A5" s="2"/>
      <c r="B5" s="5"/>
      <c r="C5" s="5"/>
      <c r="D5" s="5"/>
      <c r="E5" s="5"/>
      <c r="F5" s="5"/>
      <c r="G5" s="5"/>
      <c r="H5" s="5"/>
      <c r="I5"/>
      <c r="J5" s="2"/>
      <c r="K5" s="5"/>
      <c r="L5" s="5" t="s">
        <v>17090</v>
      </c>
      <c r="M5" s="5"/>
      <c r="N5" s="5"/>
      <c r="O5" s="5"/>
      <c r="P5" s="5" t="s">
        <v>38</v>
      </c>
      <c r="Q5" s="5"/>
      <c r="R5"/>
      <c r="S5" s="2"/>
      <c r="T5" s="5" t="s">
        <v>370</v>
      </c>
      <c r="U5" s="5" t="s">
        <v>17202</v>
      </c>
      <c r="V5" s="5" t="s">
        <v>17225</v>
      </c>
      <c r="W5" s="5"/>
      <c r="X5" s="5" t="s">
        <v>25</v>
      </c>
      <c r="Y5" s="5" t="s">
        <v>17235</v>
      </c>
      <c r="Z5" s="5"/>
      <c r="AA5"/>
      <c r="AB5" s="2"/>
      <c r="AC5" s="5"/>
      <c r="AD5" s="5"/>
      <c r="AE5" s="5"/>
      <c r="AF5" s="5"/>
      <c r="AG5" s="5"/>
      <c r="AH5" s="5" t="s">
        <v>17343</v>
      </c>
      <c r="AI5" s="5" t="s">
        <v>700</v>
      </c>
      <c r="AJ5"/>
      <c r="AK5" s="2"/>
      <c r="AL5" s="5"/>
      <c r="AM5" s="5"/>
      <c r="AN5" s="5"/>
      <c r="AO5" s="5"/>
      <c r="AP5" s="5"/>
      <c r="AQ5" s="5"/>
      <c r="AR5" s="5"/>
      <c r="AS5"/>
      <c r="AT5" s="5"/>
      <c r="AU5" s="5"/>
      <c r="AV5" s="5"/>
      <c r="AW5" s="5"/>
      <c r="AX5" s="5"/>
      <c r="AY5" s="5"/>
      <c r="AZ5" s="5"/>
      <c r="BA5" s="5"/>
      <c r="BB5"/>
      <c r="BC5" s="5"/>
      <c r="BD5" s="5"/>
      <c r="BE5" s="5"/>
      <c r="BF5" s="5"/>
      <c r="BG5" s="5" t="s">
        <v>12190</v>
      </c>
      <c r="BH5" s="5" t="s">
        <v>17742</v>
      </c>
      <c r="BI5" s="5"/>
      <c r="BJ5" s="5"/>
      <c r="BK5"/>
      <c r="BL5" s="5"/>
      <c r="BM5" s="5"/>
      <c r="BN5" s="5"/>
      <c r="BO5" s="5"/>
      <c r="BP5" s="5"/>
      <c r="BQ5" s="5"/>
      <c r="BR5" s="5"/>
      <c r="BS5" s="5" t="s">
        <v>17880</v>
      </c>
      <c r="BT5"/>
      <c r="BU5" s="5"/>
      <c r="BV5" s="5"/>
      <c r="BW5" s="5"/>
      <c r="BX5" s="5"/>
      <c r="BY5" s="5" t="s">
        <v>18035</v>
      </c>
      <c r="BZ5" s="5" t="s">
        <v>17052</v>
      </c>
      <c r="CA5" s="5"/>
      <c r="CB5" s="5" t="s">
        <v>17052</v>
      </c>
      <c r="CC5"/>
      <c r="CD5" s="5"/>
      <c r="CE5" s="5"/>
      <c r="CF5" s="5"/>
      <c r="CG5" s="5"/>
      <c r="CH5" s="5"/>
      <c r="CI5" s="5"/>
      <c r="CJ5" s="5"/>
      <c r="CK5" s="5"/>
      <c r="CL5"/>
      <c r="CM5" s="5"/>
      <c r="CN5" s="5" t="s">
        <v>18280</v>
      </c>
      <c r="CO5" s="5" t="s">
        <v>18288</v>
      </c>
      <c r="CP5" s="5" t="s">
        <v>18297</v>
      </c>
      <c r="CQ5" s="5"/>
      <c r="CR5" s="5"/>
      <c r="CS5" s="5"/>
      <c r="CT5" s="5"/>
      <c r="CU5"/>
      <c r="CV5" s="5"/>
      <c r="CW5" s="5"/>
      <c r="CX5" s="5"/>
      <c r="CY5" s="5"/>
      <c r="CZ5" s="5"/>
      <c r="DA5" s="5"/>
      <c r="DB5" s="5"/>
      <c r="DC5" s="5"/>
    </row>
    <row r="6" spans="1:107" x14ac:dyDescent="0.35">
      <c r="A6" s="3">
        <v>10</v>
      </c>
      <c r="B6" s="4"/>
      <c r="C6" s="4"/>
      <c r="D6" s="4"/>
      <c r="E6" s="4"/>
      <c r="F6" s="4"/>
      <c r="G6" s="4"/>
      <c r="H6" s="4"/>
      <c r="I6"/>
      <c r="J6" s="3">
        <v>10</v>
      </c>
      <c r="K6" s="4"/>
      <c r="L6" s="4" t="s">
        <v>17084</v>
      </c>
      <c r="M6" s="4"/>
      <c r="N6" s="4"/>
      <c r="O6" s="4" t="s">
        <v>17098</v>
      </c>
      <c r="P6" s="4"/>
      <c r="Q6" s="4"/>
      <c r="R6"/>
      <c r="S6" s="3">
        <v>10</v>
      </c>
      <c r="T6" s="4" t="s">
        <v>17196</v>
      </c>
      <c r="U6" s="4" t="s">
        <v>17203</v>
      </c>
      <c r="V6" s="4"/>
      <c r="W6" s="4"/>
      <c r="X6" s="4"/>
      <c r="Y6" s="4" t="s">
        <v>17234</v>
      </c>
      <c r="Z6" s="4"/>
      <c r="AA6"/>
      <c r="AB6" s="3">
        <v>10</v>
      </c>
      <c r="AC6" s="4"/>
      <c r="AD6" s="4"/>
      <c r="AE6" s="4"/>
      <c r="AF6" s="4" t="s">
        <v>17338</v>
      </c>
      <c r="AG6" s="4" t="s">
        <v>17334</v>
      </c>
      <c r="AH6" s="4" t="s">
        <v>17344</v>
      </c>
      <c r="AI6" s="4" t="s">
        <v>17347</v>
      </c>
      <c r="AJ6"/>
      <c r="AK6" s="3">
        <v>10</v>
      </c>
      <c r="AL6" s="4"/>
      <c r="AM6" s="4"/>
      <c r="AN6" s="4"/>
      <c r="AO6" s="4"/>
      <c r="AP6" s="4"/>
      <c r="AQ6" s="4" t="s">
        <v>17469</v>
      </c>
      <c r="AR6" s="4"/>
      <c r="AS6"/>
      <c r="AT6" s="4">
        <v>10</v>
      </c>
      <c r="AU6" s="4"/>
      <c r="AV6" s="4"/>
      <c r="AW6" s="4"/>
      <c r="AX6" s="4"/>
      <c r="AY6" s="4" t="s">
        <v>15320</v>
      </c>
      <c r="AZ6" s="4"/>
      <c r="BA6" s="4"/>
      <c r="BB6"/>
      <c r="BC6" s="4">
        <v>10</v>
      </c>
      <c r="BD6" s="4"/>
      <c r="BE6" s="4"/>
      <c r="BF6" s="4"/>
      <c r="BG6" s="4" t="s">
        <v>17721</v>
      </c>
      <c r="BH6" s="4" t="s">
        <v>11652</v>
      </c>
      <c r="BI6" s="4"/>
      <c r="BJ6" s="4" t="s">
        <v>17749</v>
      </c>
      <c r="BK6"/>
      <c r="BL6" s="4">
        <v>10</v>
      </c>
      <c r="BM6" s="4"/>
      <c r="BN6" s="4"/>
      <c r="BO6" s="4"/>
      <c r="BP6" s="4"/>
      <c r="BQ6" s="4"/>
      <c r="BR6" s="4"/>
      <c r="BS6" s="4" t="s">
        <v>17881</v>
      </c>
      <c r="BT6"/>
      <c r="BU6" s="4">
        <v>10</v>
      </c>
      <c r="BV6" s="4"/>
      <c r="BW6" s="4"/>
      <c r="BX6" s="4" t="s">
        <v>15809</v>
      </c>
      <c r="BY6" s="4" t="s">
        <v>11680</v>
      </c>
      <c r="BZ6" s="4" t="s">
        <v>18039</v>
      </c>
      <c r="CA6" s="4"/>
      <c r="CB6" s="4"/>
      <c r="CC6"/>
      <c r="CD6" s="4">
        <v>10</v>
      </c>
      <c r="CE6" s="4"/>
      <c r="CF6" s="4"/>
      <c r="CG6" s="4"/>
      <c r="CH6" s="4"/>
      <c r="CI6" s="4" t="s">
        <v>18150</v>
      </c>
      <c r="CJ6" s="4"/>
      <c r="CK6" s="4"/>
      <c r="CL6"/>
      <c r="CM6" s="4">
        <v>10</v>
      </c>
      <c r="CN6" s="4" t="s">
        <v>18281</v>
      </c>
      <c r="CO6" s="4" t="s">
        <v>18289</v>
      </c>
      <c r="CP6" s="4" t="s">
        <v>18298</v>
      </c>
      <c r="CQ6" s="4" t="s">
        <v>7733</v>
      </c>
      <c r="CR6" s="4"/>
      <c r="CS6" s="4"/>
      <c r="CT6" s="4"/>
      <c r="CU6"/>
      <c r="CV6" s="4">
        <v>10</v>
      </c>
      <c r="CW6" s="4"/>
      <c r="CX6" s="4"/>
      <c r="CY6" s="4" t="s">
        <v>18411</v>
      </c>
      <c r="CZ6" s="4"/>
      <c r="DA6" s="4" t="s">
        <v>18417</v>
      </c>
      <c r="DB6" s="4" t="s">
        <v>18419</v>
      </c>
      <c r="DC6" s="4"/>
    </row>
    <row r="7" spans="1:107" x14ac:dyDescent="0.35">
      <c r="A7" s="6"/>
      <c r="B7" s="7"/>
      <c r="C7" s="7"/>
      <c r="D7" s="7"/>
      <c r="E7" s="7"/>
      <c r="F7" s="7"/>
      <c r="G7" s="7"/>
      <c r="H7" s="7"/>
      <c r="I7"/>
      <c r="J7" s="6"/>
      <c r="K7" s="7"/>
      <c r="L7" s="7"/>
      <c r="M7" s="7"/>
      <c r="N7" s="7"/>
      <c r="O7" s="7"/>
      <c r="P7" s="7"/>
      <c r="Q7" s="7"/>
      <c r="R7"/>
      <c r="S7" s="6"/>
      <c r="T7" s="7" t="s">
        <v>17197</v>
      </c>
      <c r="U7" s="7" t="s">
        <v>17204</v>
      </c>
      <c r="V7" s="7" t="s">
        <v>17224</v>
      </c>
      <c r="W7" s="7"/>
      <c r="X7" s="7"/>
      <c r="Y7" s="7" t="s">
        <v>17236</v>
      </c>
      <c r="Z7" s="7" t="s">
        <v>17247</v>
      </c>
      <c r="AA7"/>
      <c r="AB7" s="6"/>
      <c r="AC7" s="7"/>
      <c r="AD7" s="7"/>
      <c r="AE7" s="7"/>
      <c r="AF7" s="7"/>
      <c r="AG7" s="7"/>
      <c r="AH7" s="7" t="s">
        <v>17345</v>
      </c>
      <c r="AI7" s="7"/>
      <c r="AJ7"/>
      <c r="AK7" s="6"/>
      <c r="AL7" s="7"/>
      <c r="AM7" s="7"/>
      <c r="AN7" s="7"/>
      <c r="AO7" s="7"/>
      <c r="AP7" s="7"/>
      <c r="AQ7" s="7" t="s">
        <v>17468</v>
      </c>
      <c r="AR7" s="7"/>
      <c r="AS7"/>
      <c r="AT7" s="7"/>
      <c r="AU7" s="7"/>
      <c r="AV7" s="7"/>
      <c r="AW7" s="7" t="s">
        <v>17588</v>
      </c>
      <c r="AX7" s="7" t="s">
        <v>14224</v>
      </c>
      <c r="AY7" s="7"/>
      <c r="AZ7" s="7" t="s">
        <v>17598</v>
      </c>
      <c r="BA7" s="7" t="s">
        <v>17606</v>
      </c>
      <c r="BB7"/>
      <c r="BC7" s="7"/>
      <c r="BD7" s="7"/>
      <c r="BE7" s="7"/>
      <c r="BF7" s="7"/>
      <c r="BG7" s="7" t="s">
        <v>17722</v>
      </c>
      <c r="BH7" s="7"/>
      <c r="BI7" s="7"/>
      <c r="BJ7" s="7"/>
      <c r="BK7"/>
      <c r="BL7" s="7"/>
      <c r="BM7" s="7"/>
      <c r="BN7" s="7"/>
      <c r="BO7" s="7"/>
      <c r="BP7" s="7"/>
      <c r="BQ7" s="7"/>
      <c r="BR7" s="7"/>
      <c r="BS7" s="7"/>
      <c r="BT7"/>
      <c r="BU7" s="7"/>
      <c r="BV7" s="7"/>
      <c r="BW7" s="7"/>
      <c r="BX7" s="7"/>
      <c r="BY7" s="7" t="s">
        <v>12712</v>
      </c>
      <c r="BZ7" s="7"/>
      <c r="CA7" s="7"/>
      <c r="CB7" s="7"/>
      <c r="CC7"/>
      <c r="CD7" s="7"/>
      <c r="CE7" s="7"/>
      <c r="CF7" s="7"/>
      <c r="CG7" s="7"/>
      <c r="CH7" s="7"/>
      <c r="CI7" s="7"/>
      <c r="CJ7" s="7"/>
      <c r="CK7" s="7"/>
      <c r="CL7"/>
      <c r="CM7" s="7"/>
      <c r="CN7" s="7" t="s">
        <v>18282</v>
      </c>
      <c r="CO7" s="7" t="s">
        <v>18290</v>
      </c>
      <c r="CP7" s="7" t="s">
        <v>18305</v>
      </c>
      <c r="CQ7" s="7"/>
      <c r="CR7" s="7" t="s">
        <v>18253</v>
      </c>
      <c r="CS7" s="7"/>
      <c r="CT7" s="7" t="s">
        <v>18310</v>
      </c>
      <c r="CU7"/>
      <c r="CV7" s="7"/>
      <c r="CW7" s="7"/>
      <c r="CX7" s="7"/>
      <c r="CY7" s="7" t="s">
        <v>18403</v>
      </c>
      <c r="CZ7" s="7" t="s">
        <v>18414</v>
      </c>
      <c r="DA7" s="7" t="s">
        <v>18416</v>
      </c>
      <c r="DB7" s="7"/>
      <c r="DC7" s="7"/>
    </row>
    <row r="8" spans="1:107" x14ac:dyDescent="0.35">
      <c r="A8" s="2">
        <v>12</v>
      </c>
      <c r="B8" s="5"/>
      <c r="C8" s="5"/>
      <c r="D8" s="5"/>
      <c r="E8" s="5"/>
      <c r="F8" s="5"/>
      <c r="G8" s="5"/>
      <c r="H8" s="5"/>
      <c r="I8"/>
      <c r="J8" s="2">
        <v>12</v>
      </c>
      <c r="K8" s="5"/>
      <c r="L8" s="5" t="s">
        <v>17068</v>
      </c>
      <c r="M8" s="5"/>
      <c r="N8" s="5" t="s">
        <v>14375</v>
      </c>
      <c r="O8" s="5"/>
      <c r="P8" s="5" t="s">
        <v>17102</v>
      </c>
      <c r="Q8" s="5"/>
      <c r="R8"/>
      <c r="S8" s="2">
        <v>12</v>
      </c>
      <c r="T8" s="5"/>
      <c r="U8" s="5" t="s">
        <v>17068</v>
      </c>
      <c r="V8" s="5"/>
      <c r="W8" s="5"/>
      <c r="X8" s="5"/>
      <c r="Y8" s="5" t="s">
        <v>16007</v>
      </c>
      <c r="Z8" s="4"/>
      <c r="AA8"/>
      <c r="AB8" s="2">
        <v>12</v>
      </c>
      <c r="AC8" s="5"/>
      <c r="AD8" s="5"/>
      <c r="AE8" s="5"/>
      <c r="AF8" s="5" t="s">
        <v>17339</v>
      </c>
      <c r="AG8" s="5"/>
      <c r="AH8" s="5" t="s">
        <v>14166</v>
      </c>
      <c r="AI8" s="5" t="s">
        <v>17349</v>
      </c>
      <c r="AJ8"/>
      <c r="AK8" s="2">
        <v>12</v>
      </c>
      <c r="AL8" s="5"/>
      <c r="AM8" s="5"/>
      <c r="AN8" s="5"/>
      <c r="AO8" s="5"/>
      <c r="AP8" s="5"/>
      <c r="AQ8" s="5" t="s">
        <v>14965</v>
      </c>
      <c r="AR8" s="5"/>
      <c r="AS8"/>
      <c r="AT8" s="5">
        <v>12</v>
      </c>
      <c r="AU8" s="5"/>
      <c r="AV8" s="5" t="s">
        <v>17068</v>
      </c>
      <c r="AW8" s="5"/>
      <c r="AX8" s="5"/>
      <c r="AY8" s="5"/>
      <c r="AZ8" s="5"/>
      <c r="BA8" s="5" t="s">
        <v>17603</v>
      </c>
      <c r="BB8"/>
      <c r="BC8" s="5">
        <v>12</v>
      </c>
      <c r="BD8" s="5"/>
      <c r="BE8" s="5"/>
      <c r="BF8" s="5"/>
      <c r="BG8" s="5"/>
      <c r="BH8" s="5"/>
      <c r="BI8" s="5"/>
      <c r="BJ8" s="5"/>
      <c r="BK8"/>
      <c r="BL8" s="5">
        <v>12</v>
      </c>
      <c r="BM8" s="5"/>
      <c r="BN8" s="5"/>
      <c r="BO8" s="5"/>
      <c r="BP8" s="5"/>
      <c r="BQ8" s="5"/>
      <c r="BR8" s="5"/>
      <c r="BS8" s="5"/>
      <c r="BT8"/>
      <c r="BU8" s="5">
        <v>12</v>
      </c>
      <c r="BV8" s="5"/>
      <c r="BW8" s="5"/>
      <c r="BX8" s="5"/>
      <c r="BY8" s="5"/>
      <c r="BZ8" s="5"/>
      <c r="CA8" s="5"/>
      <c r="CB8" s="5"/>
      <c r="CC8"/>
      <c r="CD8" s="5">
        <v>12</v>
      </c>
      <c r="CE8" s="5"/>
      <c r="CF8" s="5"/>
      <c r="CG8" s="5"/>
      <c r="CH8" s="4"/>
      <c r="CI8" s="5"/>
      <c r="CJ8" s="5" t="s">
        <v>18156</v>
      </c>
      <c r="CK8" s="5"/>
      <c r="CL8"/>
      <c r="CM8" s="5">
        <v>12</v>
      </c>
      <c r="CN8" s="5" t="s">
        <v>18283</v>
      </c>
      <c r="CO8" s="5"/>
      <c r="CP8" s="5" t="s">
        <v>18299</v>
      </c>
      <c r="CQ8" s="5" t="s">
        <v>38</v>
      </c>
      <c r="CR8" s="5"/>
      <c r="CS8" s="5" t="s">
        <v>11418</v>
      </c>
      <c r="CT8" s="5"/>
      <c r="CU8"/>
      <c r="CV8" s="5">
        <v>12</v>
      </c>
      <c r="CW8" s="5"/>
      <c r="CX8" s="5"/>
      <c r="CY8" s="5" t="s">
        <v>18410</v>
      </c>
      <c r="CZ8" s="5"/>
      <c r="DA8" s="5"/>
      <c r="DB8" s="5"/>
      <c r="DC8" s="5"/>
    </row>
    <row r="9" spans="1:107" x14ac:dyDescent="0.35">
      <c r="A9" s="2"/>
      <c r="B9" s="5"/>
      <c r="C9" s="5"/>
      <c r="D9" s="5"/>
      <c r="E9" s="5"/>
      <c r="F9" s="5"/>
      <c r="G9" s="5"/>
      <c r="H9" s="5"/>
      <c r="I9"/>
      <c r="J9" s="2"/>
      <c r="K9" s="5"/>
      <c r="L9" s="5"/>
      <c r="M9" s="5"/>
      <c r="N9" s="5"/>
      <c r="O9" s="5" t="s">
        <v>17107</v>
      </c>
      <c r="P9" s="5"/>
      <c r="Q9" s="5"/>
      <c r="R9"/>
      <c r="S9" s="2"/>
      <c r="T9" s="5" t="s">
        <v>17198</v>
      </c>
      <c r="U9" s="5"/>
      <c r="V9" s="5"/>
      <c r="W9" s="5" t="s">
        <v>17227</v>
      </c>
      <c r="X9" s="5" t="s">
        <v>14794</v>
      </c>
      <c r="Y9" s="5"/>
      <c r="Z9" s="7"/>
      <c r="AA9"/>
      <c r="AB9" s="2"/>
      <c r="AC9" s="5"/>
      <c r="AD9" s="5"/>
      <c r="AE9" s="5"/>
      <c r="AF9" s="5" t="s">
        <v>17332</v>
      </c>
      <c r="AG9" s="5"/>
      <c r="AH9" s="5"/>
      <c r="AI9" s="5"/>
      <c r="AJ9"/>
      <c r="AK9" s="2"/>
      <c r="AL9" s="5"/>
      <c r="AM9" s="5"/>
      <c r="AN9" s="5"/>
      <c r="AO9" s="5"/>
      <c r="AP9" s="5"/>
      <c r="AQ9" s="5"/>
      <c r="AR9" s="5"/>
      <c r="AS9"/>
      <c r="AT9" s="5"/>
      <c r="AU9" s="5"/>
      <c r="AV9" s="5"/>
      <c r="AW9" s="5" t="s">
        <v>17589</v>
      </c>
      <c r="AX9" s="5"/>
      <c r="AY9" s="5"/>
      <c r="AZ9" s="5" t="s">
        <v>17601</v>
      </c>
      <c r="BA9" s="5"/>
      <c r="BB9"/>
      <c r="BC9" s="5"/>
      <c r="BD9" s="5"/>
      <c r="BE9" s="5"/>
      <c r="BF9" s="5"/>
      <c r="BG9" s="5"/>
      <c r="BH9" s="5" t="s">
        <v>17743</v>
      </c>
      <c r="BI9" s="5"/>
      <c r="BJ9" s="5"/>
      <c r="BK9"/>
      <c r="BL9" s="5"/>
      <c r="BM9" s="5"/>
      <c r="BN9" s="5"/>
      <c r="BO9" s="5"/>
      <c r="BP9" s="5"/>
      <c r="BQ9" s="5"/>
      <c r="BR9" s="5"/>
      <c r="BS9" s="5" t="s">
        <v>17885</v>
      </c>
      <c r="BT9"/>
      <c r="BU9" s="5"/>
      <c r="BV9" s="5"/>
      <c r="BW9" s="5"/>
      <c r="BX9" s="5"/>
      <c r="BY9" s="5"/>
      <c r="BZ9" s="5"/>
      <c r="CA9" s="5"/>
      <c r="CB9" s="5"/>
      <c r="CC9"/>
      <c r="CD9" s="5"/>
      <c r="CE9" s="5"/>
      <c r="CF9" s="5"/>
      <c r="CG9" s="5"/>
      <c r="CH9" s="7"/>
      <c r="CI9" s="5"/>
      <c r="CJ9" s="5"/>
      <c r="CK9" s="5"/>
      <c r="CL9"/>
      <c r="CM9" s="5"/>
      <c r="CN9" s="5"/>
      <c r="CO9" s="5" t="s">
        <v>18291</v>
      </c>
      <c r="CP9" s="5" t="s">
        <v>18300</v>
      </c>
      <c r="CQ9" s="5" t="s">
        <v>18304</v>
      </c>
      <c r="CR9" s="5"/>
      <c r="CS9" s="5"/>
      <c r="CT9" s="5"/>
      <c r="CU9"/>
      <c r="CV9" s="5"/>
      <c r="CW9" s="5"/>
      <c r="CX9" s="5"/>
      <c r="CY9" s="5"/>
      <c r="CZ9" s="5"/>
      <c r="DA9" s="5"/>
      <c r="DB9" s="5"/>
      <c r="DC9" s="5"/>
    </row>
    <row r="10" spans="1:107" x14ac:dyDescent="0.35">
      <c r="A10" s="3">
        <v>14</v>
      </c>
      <c r="B10" s="4"/>
      <c r="C10" s="4"/>
      <c r="D10" s="4"/>
      <c r="E10" s="4"/>
      <c r="F10" s="4" t="s">
        <v>16988</v>
      </c>
      <c r="G10" s="4"/>
      <c r="H10" s="4" t="s">
        <v>16994</v>
      </c>
      <c r="I10"/>
      <c r="J10" s="3">
        <v>14</v>
      </c>
      <c r="K10" s="4"/>
      <c r="L10" s="4" t="s">
        <v>17086</v>
      </c>
      <c r="M10" s="4" t="s">
        <v>17088</v>
      </c>
      <c r="N10" s="4" t="s">
        <v>14604</v>
      </c>
      <c r="O10" s="4" t="s">
        <v>17099</v>
      </c>
      <c r="P10" s="4"/>
      <c r="Q10" s="4"/>
      <c r="R10"/>
      <c r="S10" s="3">
        <v>14</v>
      </c>
      <c r="T10" s="4" t="s">
        <v>17040</v>
      </c>
      <c r="U10" s="4" t="s">
        <v>17118</v>
      </c>
      <c r="V10" s="4" t="s">
        <v>17221</v>
      </c>
      <c r="W10" s="4" t="s">
        <v>17228</v>
      </c>
      <c r="X10" s="4" t="s">
        <v>17143</v>
      </c>
      <c r="Y10" s="4" t="s">
        <v>17237</v>
      </c>
      <c r="Z10" s="5"/>
      <c r="AA10"/>
      <c r="AB10" s="3">
        <v>14</v>
      </c>
      <c r="AC10" s="4"/>
      <c r="AD10" s="4"/>
      <c r="AE10" s="4"/>
      <c r="AF10" s="4"/>
      <c r="AG10" s="4" t="s">
        <v>17341</v>
      </c>
      <c r="AH10" s="4"/>
      <c r="AI10" s="4"/>
      <c r="AJ10"/>
      <c r="AK10" s="3">
        <v>14</v>
      </c>
      <c r="AL10" s="4"/>
      <c r="AM10" s="4"/>
      <c r="AN10" s="4"/>
      <c r="AO10" s="4"/>
      <c r="AP10" s="4"/>
      <c r="AQ10" s="4"/>
      <c r="AR10" s="4" t="s">
        <v>17472</v>
      </c>
      <c r="AS10"/>
      <c r="AT10" s="4">
        <v>14</v>
      </c>
      <c r="AU10" s="4"/>
      <c r="AV10" s="4" t="s">
        <v>17586</v>
      </c>
      <c r="AW10" s="4"/>
      <c r="AX10" s="4" t="s">
        <v>17591</v>
      </c>
      <c r="AY10" s="4" t="s">
        <v>17593</v>
      </c>
      <c r="AZ10" s="4"/>
      <c r="BA10" s="4"/>
      <c r="BB10"/>
      <c r="BC10" s="4">
        <v>14</v>
      </c>
      <c r="BD10" s="4"/>
      <c r="BE10" s="4"/>
      <c r="BF10" s="4"/>
      <c r="BG10" s="4" t="s">
        <v>17740</v>
      </c>
      <c r="BH10" s="4"/>
      <c r="BI10" s="4" t="s">
        <v>38</v>
      </c>
      <c r="BJ10" s="4" t="s">
        <v>11741</v>
      </c>
      <c r="BK10"/>
      <c r="BL10" s="4">
        <v>14</v>
      </c>
      <c r="BM10" s="4"/>
      <c r="BN10" s="4"/>
      <c r="BO10" s="4"/>
      <c r="BP10" s="4"/>
      <c r="BQ10" s="4"/>
      <c r="BR10" s="4"/>
      <c r="BS10" s="4"/>
      <c r="BT10"/>
      <c r="BU10" s="4">
        <v>14</v>
      </c>
      <c r="BV10" s="4"/>
      <c r="BW10" s="4"/>
      <c r="BX10" s="4" t="s">
        <v>18036</v>
      </c>
      <c r="BY10" s="4"/>
      <c r="BZ10" s="4" t="s">
        <v>18040</v>
      </c>
      <c r="CA10" s="4" t="s">
        <v>18043</v>
      </c>
      <c r="CB10" s="4"/>
      <c r="CC10"/>
      <c r="CD10" s="4">
        <v>14</v>
      </c>
      <c r="CE10" s="4"/>
      <c r="CF10" s="4"/>
      <c r="CG10" s="4"/>
      <c r="CH10" s="4"/>
      <c r="CI10" s="4" t="s">
        <v>18153</v>
      </c>
      <c r="CJ10" s="4"/>
      <c r="CK10" s="4"/>
      <c r="CL10"/>
      <c r="CM10" s="4">
        <v>14</v>
      </c>
      <c r="CN10" s="4" t="s">
        <v>18284</v>
      </c>
      <c r="CO10" s="4"/>
      <c r="CP10" s="4" t="s">
        <v>15517</v>
      </c>
      <c r="CQ10" s="4"/>
      <c r="CR10" s="4" t="s">
        <v>14603</v>
      </c>
      <c r="CS10" s="4" t="s">
        <v>38</v>
      </c>
      <c r="CT10" s="4"/>
      <c r="CU10"/>
      <c r="CV10" s="4">
        <v>14</v>
      </c>
      <c r="CW10" s="4"/>
      <c r="CX10" s="4"/>
      <c r="CY10" s="4" t="s">
        <v>16939</v>
      </c>
      <c r="CZ10" s="4"/>
      <c r="DA10" s="4"/>
      <c r="DB10" s="4" t="s">
        <v>12485</v>
      </c>
      <c r="DC10" s="4"/>
    </row>
    <row r="11" spans="1:107" x14ac:dyDescent="0.35">
      <c r="A11" s="6"/>
      <c r="B11" s="7"/>
      <c r="C11" s="7"/>
      <c r="D11" s="7"/>
      <c r="E11" s="7"/>
      <c r="F11" s="7"/>
      <c r="G11" s="7" t="s">
        <v>1607</v>
      </c>
      <c r="H11" s="7"/>
      <c r="I11"/>
      <c r="J11" s="6"/>
      <c r="K11" s="7" t="s">
        <v>17082</v>
      </c>
      <c r="L11" s="7"/>
      <c r="M11" s="7" t="s">
        <v>17093</v>
      </c>
      <c r="N11" s="7" t="s">
        <v>17096</v>
      </c>
      <c r="O11" s="7" t="s">
        <v>17100</v>
      </c>
      <c r="P11" s="7"/>
      <c r="Q11" s="7" t="s">
        <v>10754</v>
      </c>
      <c r="R11"/>
      <c r="S11" s="6"/>
      <c r="T11" s="7" t="s">
        <v>17199</v>
      </c>
      <c r="U11" s="7" t="s">
        <v>17205</v>
      </c>
      <c r="V11" s="7" t="s">
        <v>17222</v>
      </c>
      <c r="W11" s="7" t="s">
        <v>17229</v>
      </c>
      <c r="X11" s="7" t="s">
        <v>10736</v>
      </c>
      <c r="Y11" s="7" t="s">
        <v>17238</v>
      </c>
      <c r="Z11" s="7" t="s">
        <v>17243</v>
      </c>
      <c r="AA11"/>
      <c r="AB11" s="6"/>
      <c r="AC11" s="7"/>
      <c r="AD11" s="7"/>
      <c r="AE11" s="7"/>
      <c r="AF11" s="7"/>
      <c r="AG11" s="7" t="s">
        <v>38</v>
      </c>
      <c r="AH11" s="7" t="s">
        <v>17348</v>
      </c>
      <c r="AI11" s="7" t="s">
        <v>17350</v>
      </c>
      <c r="AJ11"/>
      <c r="AK11" s="6"/>
      <c r="AL11" s="7"/>
      <c r="AM11" s="7"/>
      <c r="AN11" s="7"/>
      <c r="AO11" s="7"/>
      <c r="AP11" s="7"/>
      <c r="AQ11" s="7"/>
      <c r="AR11" s="7" t="s">
        <v>17473</v>
      </c>
      <c r="AS11"/>
      <c r="AT11" s="7"/>
      <c r="AU11" s="7"/>
      <c r="AV11" s="7" t="s">
        <v>17580</v>
      </c>
      <c r="AW11" s="7" t="s">
        <v>17581</v>
      </c>
      <c r="AX11" s="7" t="s">
        <v>17590</v>
      </c>
      <c r="AY11" s="7" t="s">
        <v>17594</v>
      </c>
      <c r="AZ11" s="7" t="s">
        <v>38</v>
      </c>
      <c r="BA11" s="7"/>
      <c r="BB11"/>
      <c r="BC11" s="7"/>
      <c r="BD11" s="7"/>
      <c r="BE11" s="7"/>
      <c r="BF11" s="5"/>
      <c r="BG11" s="7"/>
      <c r="BH11" s="7" t="s">
        <v>11741</v>
      </c>
      <c r="BI11" s="7" t="s">
        <v>17750</v>
      </c>
      <c r="BJ11" s="7" t="s">
        <v>130</v>
      </c>
      <c r="BK11"/>
      <c r="BL11" s="7"/>
      <c r="BM11" s="7"/>
      <c r="BN11" s="7"/>
      <c r="BO11" s="7"/>
      <c r="BP11" s="7"/>
      <c r="BQ11" s="7"/>
      <c r="BR11" s="7"/>
      <c r="BS11" s="7"/>
      <c r="BT11"/>
      <c r="BU11" s="7"/>
      <c r="BV11" s="7"/>
      <c r="BW11" s="7"/>
      <c r="BX11" s="7"/>
      <c r="BY11" s="7"/>
      <c r="BZ11" s="7"/>
      <c r="CA11" s="7"/>
      <c r="CB11" s="7" t="s">
        <v>18047</v>
      </c>
      <c r="CC11"/>
      <c r="CD11" s="7"/>
      <c r="CE11" s="7"/>
      <c r="CF11" s="7"/>
      <c r="CG11" s="7"/>
      <c r="CH11" s="7"/>
      <c r="CI11" s="7"/>
      <c r="CJ11" s="7"/>
      <c r="CK11" s="7"/>
      <c r="CL11"/>
      <c r="CM11" s="7"/>
      <c r="CN11" s="7"/>
      <c r="CO11" s="7" t="s">
        <v>18292</v>
      </c>
      <c r="CP11" s="7" t="s">
        <v>18301</v>
      </c>
      <c r="CQ11" s="7"/>
      <c r="CR11" s="7" t="s">
        <v>18306</v>
      </c>
      <c r="CS11" s="7"/>
      <c r="CT11" s="7"/>
      <c r="CU11"/>
      <c r="CV11" s="7"/>
      <c r="CW11" s="7"/>
      <c r="CX11" s="7"/>
      <c r="CY11" s="7" t="s">
        <v>18412</v>
      </c>
      <c r="CZ11" s="7"/>
      <c r="DA11" s="7" t="s">
        <v>18418</v>
      </c>
      <c r="DB11" s="7"/>
      <c r="DC11" s="7" t="s">
        <v>18423</v>
      </c>
    </row>
    <row r="12" spans="1:107" x14ac:dyDescent="0.35">
      <c r="A12" s="2">
        <v>16</v>
      </c>
      <c r="B12" s="5"/>
      <c r="C12" s="5"/>
      <c r="D12" s="5"/>
      <c r="E12" s="5"/>
      <c r="F12" s="5"/>
      <c r="G12" s="5" t="s">
        <v>16990</v>
      </c>
      <c r="H12" s="5" t="s">
        <v>936</v>
      </c>
      <c r="I12"/>
      <c r="J12" s="2">
        <v>16</v>
      </c>
      <c r="K12" s="5"/>
      <c r="L12" s="5"/>
      <c r="M12" s="5" t="s">
        <v>17094</v>
      </c>
      <c r="N12" s="5" t="s">
        <v>17097</v>
      </c>
      <c r="O12" s="5" t="s">
        <v>17101</v>
      </c>
      <c r="P12" s="5" t="s">
        <v>17103</v>
      </c>
      <c r="Q12" s="5" t="s">
        <v>17108</v>
      </c>
      <c r="R12"/>
      <c r="S12" s="2">
        <v>16</v>
      </c>
      <c r="T12" s="5" t="s">
        <v>17200</v>
      </c>
      <c r="U12" s="5"/>
      <c r="V12" s="5" t="s">
        <v>17226</v>
      </c>
      <c r="W12" s="5" t="s">
        <v>17230</v>
      </c>
      <c r="X12" s="5" t="s">
        <v>17232</v>
      </c>
      <c r="Y12" s="5"/>
      <c r="Z12" s="5" t="s">
        <v>17244</v>
      </c>
      <c r="AA12"/>
      <c r="AB12" s="2">
        <v>16</v>
      </c>
      <c r="AC12" s="5"/>
      <c r="AD12" s="5"/>
      <c r="AE12" s="5"/>
      <c r="AF12" s="5"/>
      <c r="AG12" s="5" t="s">
        <v>17342</v>
      </c>
      <c r="AH12" s="5" t="s">
        <v>7632</v>
      </c>
      <c r="AI12" s="5" t="s">
        <v>17351</v>
      </c>
      <c r="AJ12"/>
      <c r="AK12" s="2">
        <v>16</v>
      </c>
      <c r="AL12" s="5"/>
      <c r="AM12" s="5"/>
      <c r="AN12" s="5"/>
      <c r="AO12" s="5"/>
      <c r="AP12" s="5"/>
      <c r="AQ12" s="5" t="s">
        <v>17470</v>
      </c>
      <c r="AR12" s="5" t="s">
        <v>17474</v>
      </c>
      <c r="AS12"/>
      <c r="AT12" s="5">
        <v>16</v>
      </c>
      <c r="AU12" s="5"/>
      <c r="AV12" s="5"/>
      <c r="AW12" s="5"/>
      <c r="AX12" s="5"/>
      <c r="AY12" s="5" t="s">
        <v>17595</v>
      </c>
      <c r="AZ12" s="5" t="s">
        <v>195</v>
      </c>
      <c r="BA12" s="5" t="s">
        <v>17605</v>
      </c>
      <c r="BB12"/>
      <c r="BC12" s="5">
        <v>16</v>
      </c>
      <c r="BD12" s="5"/>
      <c r="BE12" s="5"/>
      <c r="BF12" s="4"/>
      <c r="BG12" s="5" t="s">
        <v>17741</v>
      </c>
      <c r="BH12" s="5" t="s">
        <v>17744</v>
      </c>
      <c r="BI12" s="5"/>
      <c r="BJ12" s="5" t="s">
        <v>17751</v>
      </c>
      <c r="BK12"/>
      <c r="BL12" s="5">
        <v>16</v>
      </c>
      <c r="BM12" s="5"/>
      <c r="BN12" s="5"/>
      <c r="BO12" s="5"/>
      <c r="BP12" s="5"/>
      <c r="BQ12" s="5"/>
      <c r="BR12" s="5"/>
      <c r="BS12" s="5" t="s">
        <v>17882</v>
      </c>
      <c r="BT12"/>
      <c r="BU12" s="5">
        <v>16</v>
      </c>
      <c r="BV12" s="5"/>
      <c r="BW12" s="5"/>
      <c r="BX12" s="5" t="s">
        <v>38</v>
      </c>
      <c r="BY12" s="5" t="s">
        <v>18014</v>
      </c>
      <c r="BZ12" s="5"/>
      <c r="CA12" s="5" t="s">
        <v>18044</v>
      </c>
      <c r="CB12" s="5"/>
      <c r="CC12"/>
      <c r="CD12" s="5">
        <v>16</v>
      </c>
      <c r="CE12" s="5"/>
      <c r="CF12" s="5"/>
      <c r="CG12" s="5"/>
      <c r="CH12" s="5"/>
      <c r="CI12" s="5" t="s">
        <v>18154</v>
      </c>
      <c r="CJ12" s="5" t="s">
        <v>16341</v>
      </c>
      <c r="CK12" s="5"/>
      <c r="CL12"/>
      <c r="CM12" s="5">
        <v>16</v>
      </c>
      <c r="CN12" s="5" t="s">
        <v>18285</v>
      </c>
      <c r="CO12" s="5" t="s">
        <v>18293</v>
      </c>
      <c r="CP12" s="5" t="s">
        <v>18303</v>
      </c>
      <c r="CQ12" s="5"/>
      <c r="CR12" s="5" t="s">
        <v>18307</v>
      </c>
      <c r="CS12" s="5"/>
      <c r="CT12" s="5" t="s">
        <v>18311</v>
      </c>
      <c r="CU12"/>
      <c r="CV12" s="5">
        <v>16</v>
      </c>
      <c r="CW12" s="5"/>
      <c r="CX12" s="5"/>
      <c r="CY12" s="5"/>
      <c r="CZ12" s="5"/>
      <c r="DA12" s="5"/>
      <c r="DB12" s="5" t="s">
        <v>18421</v>
      </c>
      <c r="DC12" s="5" t="s">
        <v>18422</v>
      </c>
    </row>
    <row r="13" spans="1:107" x14ac:dyDescent="0.35">
      <c r="A13" s="2"/>
      <c r="B13" s="5"/>
      <c r="C13" s="5"/>
      <c r="D13" s="5"/>
      <c r="E13" s="5"/>
      <c r="F13" s="5"/>
      <c r="G13" s="5"/>
      <c r="H13" s="5" t="s">
        <v>16993</v>
      </c>
      <c r="I13"/>
      <c r="J13" s="2"/>
      <c r="K13" s="5" t="s">
        <v>17083</v>
      </c>
      <c r="L13" s="5" t="s">
        <v>17087</v>
      </c>
      <c r="M13" s="5" t="s">
        <v>17095</v>
      </c>
      <c r="N13" s="5"/>
      <c r="O13" s="5" t="s">
        <v>17105</v>
      </c>
      <c r="P13" s="5" t="s">
        <v>17104</v>
      </c>
      <c r="Q13" s="5"/>
      <c r="R13"/>
      <c r="S13" s="2"/>
      <c r="T13" s="5" t="s">
        <v>17201</v>
      </c>
      <c r="U13" s="5" t="s">
        <v>17206</v>
      </c>
      <c r="V13" s="5" t="s">
        <v>17223</v>
      </c>
      <c r="W13" s="5" t="s">
        <v>17231</v>
      </c>
      <c r="X13" s="5" t="s">
        <v>17233</v>
      </c>
      <c r="Y13" s="5" t="s">
        <v>17239</v>
      </c>
      <c r="Z13" s="5"/>
      <c r="AA13"/>
      <c r="AB13" s="2"/>
      <c r="AC13" s="5"/>
      <c r="AD13" s="5"/>
      <c r="AE13" s="5"/>
      <c r="AF13" s="5"/>
      <c r="AG13" s="5"/>
      <c r="AH13" s="5"/>
      <c r="AI13" s="5" t="s">
        <v>17352</v>
      </c>
      <c r="AJ13" s="16"/>
      <c r="AK13" s="2"/>
      <c r="AL13" s="5"/>
      <c r="AM13" s="5"/>
      <c r="AN13" s="5"/>
      <c r="AO13" s="5"/>
      <c r="AP13" s="5"/>
      <c r="AQ13" s="5"/>
      <c r="AR13" s="5" t="s">
        <v>17475</v>
      </c>
      <c r="AS13"/>
      <c r="AT13" s="5"/>
      <c r="AU13" s="5"/>
      <c r="AV13" s="5" t="s">
        <v>17587</v>
      </c>
      <c r="AW13" s="5" t="s">
        <v>16092</v>
      </c>
      <c r="AX13" s="5"/>
      <c r="AY13" s="5" t="s">
        <v>17596</v>
      </c>
      <c r="AZ13" s="7" t="s">
        <v>17599</v>
      </c>
      <c r="BA13" s="5" t="s">
        <v>17604</v>
      </c>
      <c r="BB13"/>
      <c r="BC13" s="5"/>
      <c r="BD13" s="5"/>
      <c r="BE13" s="5"/>
      <c r="BF13" s="5"/>
      <c r="BG13" s="5" t="s">
        <v>17747</v>
      </c>
      <c r="BH13" s="5"/>
      <c r="BI13" s="5"/>
      <c r="BJ13" s="5"/>
      <c r="BK13"/>
      <c r="BL13" s="5"/>
      <c r="BM13" s="5"/>
      <c r="BN13" s="5"/>
      <c r="BO13" s="5"/>
      <c r="BP13" s="5"/>
      <c r="BQ13" s="5"/>
      <c r="BR13" s="5"/>
      <c r="BS13" s="5"/>
      <c r="BT13"/>
      <c r="BU13" s="5"/>
      <c r="BV13" s="5"/>
      <c r="BW13" s="5"/>
      <c r="BX13" s="5" t="s">
        <v>18032</v>
      </c>
      <c r="BY13" s="5"/>
      <c r="BZ13" s="5" t="s">
        <v>18041</v>
      </c>
      <c r="CA13" s="5" t="s">
        <v>12485</v>
      </c>
      <c r="CB13" s="5"/>
      <c r="CC13"/>
      <c r="CD13" s="5"/>
      <c r="CE13" s="5"/>
      <c r="CF13" s="5"/>
      <c r="CG13" s="5"/>
      <c r="CH13" s="5"/>
      <c r="CI13" s="5"/>
      <c r="CJ13" s="5" t="s">
        <v>18157</v>
      </c>
      <c r="CK13" s="5"/>
      <c r="CL13"/>
      <c r="CM13" s="5"/>
      <c r="CN13" s="5" t="s">
        <v>18286</v>
      </c>
      <c r="CO13" s="5"/>
      <c r="CP13" s="5"/>
      <c r="CQ13" s="5"/>
      <c r="CR13" s="5" t="s">
        <v>10847</v>
      </c>
      <c r="CS13" s="5" t="s">
        <v>18309</v>
      </c>
      <c r="CT13" s="5" t="s">
        <v>18312</v>
      </c>
      <c r="CU13"/>
      <c r="CV13" s="5"/>
      <c r="CW13" s="5"/>
      <c r="CX13" s="5"/>
      <c r="CY13" s="5"/>
      <c r="CZ13" s="5"/>
      <c r="DA13" s="5"/>
      <c r="DB13" s="5"/>
      <c r="DC13" s="5"/>
    </row>
    <row r="14" spans="1:107" x14ac:dyDescent="0.35">
      <c r="A14" s="3">
        <v>18</v>
      </c>
      <c r="B14" s="4"/>
      <c r="C14" s="4"/>
      <c r="D14" s="4"/>
      <c r="E14" s="4"/>
      <c r="F14" s="4" t="s">
        <v>16989</v>
      </c>
      <c r="G14" s="4" t="s">
        <v>16991</v>
      </c>
      <c r="H14" s="4"/>
      <c r="I14"/>
      <c r="J14" s="3">
        <v>18</v>
      </c>
      <c r="K14" s="4" t="s">
        <v>16794</v>
      </c>
      <c r="L14" s="4"/>
      <c r="M14" s="4" t="s">
        <v>223</v>
      </c>
      <c r="N14" s="4"/>
      <c r="O14" s="4" t="s">
        <v>17106</v>
      </c>
      <c r="P14" s="4"/>
      <c r="Q14" s="4"/>
      <c r="R14"/>
      <c r="S14" s="3">
        <v>18</v>
      </c>
      <c r="T14" s="4"/>
      <c r="U14" s="4"/>
      <c r="V14" s="4" t="s">
        <v>223</v>
      </c>
      <c r="W14" s="4" t="s">
        <v>195</v>
      </c>
      <c r="X14" s="4" t="s">
        <v>799</v>
      </c>
      <c r="Y14" s="4"/>
      <c r="Z14" s="4" t="s">
        <v>17240</v>
      </c>
      <c r="AA14"/>
      <c r="AB14" s="3">
        <v>18</v>
      </c>
      <c r="AC14" s="4"/>
      <c r="AD14" s="4"/>
      <c r="AE14" s="4"/>
      <c r="AF14" s="4" t="s">
        <v>17340</v>
      </c>
      <c r="AG14" s="4"/>
      <c r="AH14" s="4" t="s">
        <v>17346</v>
      </c>
      <c r="AI14" s="4" t="s">
        <v>17353</v>
      </c>
      <c r="AJ14"/>
      <c r="AK14" s="3">
        <v>18</v>
      </c>
      <c r="AL14" s="4"/>
      <c r="AM14" s="4"/>
      <c r="AN14" s="4"/>
      <c r="AO14" s="4"/>
      <c r="AP14" s="4"/>
      <c r="AQ14" s="4" t="s">
        <v>17471</v>
      </c>
      <c r="AR14" s="4"/>
      <c r="AS14"/>
      <c r="AT14" s="4">
        <v>18</v>
      </c>
      <c r="AU14" s="4"/>
      <c r="AV14" s="4"/>
      <c r="AW14" s="4" t="s">
        <v>223</v>
      </c>
      <c r="AX14" s="4"/>
      <c r="AY14" s="4"/>
      <c r="AZ14" s="4" t="s">
        <v>17600</v>
      </c>
      <c r="BA14" s="4"/>
      <c r="BB14"/>
      <c r="BC14" s="4">
        <v>18</v>
      </c>
      <c r="BD14" s="4"/>
      <c r="BE14" s="4"/>
      <c r="BF14" s="4"/>
      <c r="BG14" s="4"/>
      <c r="BH14" s="4"/>
      <c r="BI14" s="4"/>
      <c r="BJ14" s="4"/>
      <c r="BK14"/>
      <c r="BL14" s="4">
        <v>18</v>
      </c>
      <c r="BM14" s="4"/>
      <c r="BN14" s="4"/>
      <c r="BO14" s="4"/>
      <c r="BP14" s="4"/>
      <c r="BQ14" s="4"/>
      <c r="BR14" s="4"/>
      <c r="BS14" s="4" t="s">
        <v>17883</v>
      </c>
      <c r="BT14"/>
      <c r="BU14" s="4">
        <v>18</v>
      </c>
      <c r="BV14" s="4"/>
      <c r="BW14" s="4"/>
      <c r="BX14" s="4" t="s">
        <v>18033</v>
      </c>
      <c r="BY14" s="4" t="s">
        <v>13244</v>
      </c>
      <c r="BZ14" s="4" t="s">
        <v>18037</v>
      </c>
      <c r="CA14" s="4"/>
      <c r="CB14" s="4" t="s">
        <v>15941</v>
      </c>
      <c r="CC14"/>
      <c r="CD14" s="4">
        <v>18</v>
      </c>
      <c r="CE14" s="4"/>
      <c r="CF14" s="4"/>
      <c r="CG14" s="4"/>
      <c r="CH14" s="4"/>
      <c r="CI14" s="4"/>
      <c r="CJ14" s="4" t="s">
        <v>12283</v>
      </c>
      <c r="CK14" s="4" t="s">
        <v>18159</v>
      </c>
      <c r="CL14"/>
      <c r="CM14" s="4">
        <v>18</v>
      </c>
      <c r="CN14" s="4"/>
      <c r="CO14" s="4" t="s">
        <v>18294</v>
      </c>
      <c r="CP14" s="4" t="s">
        <v>18302</v>
      </c>
      <c r="CQ14" s="4"/>
      <c r="CR14" s="4"/>
      <c r="CS14" s="4"/>
      <c r="CT14" s="4"/>
      <c r="CU14"/>
      <c r="CV14" s="4">
        <v>18</v>
      </c>
      <c r="CW14" s="4"/>
      <c r="CX14" s="4"/>
      <c r="CY14" s="4" t="s">
        <v>223</v>
      </c>
      <c r="CZ14" s="4" t="s">
        <v>18409</v>
      </c>
      <c r="DA14" s="4"/>
      <c r="DB14" s="4"/>
      <c r="DC14" s="4"/>
    </row>
    <row r="15" spans="1:107" x14ac:dyDescent="0.35">
      <c r="A15" s="6"/>
      <c r="B15" s="7"/>
      <c r="C15" s="7"/>
      <c r="D15" s="7"/>
      <c r="E15" s="7"/>
      <c r="F15" s="7"/>
      <c r="G15" s="7" t="s">
        <v>16992</v>
      </c>
      <c r="H15" s="7"/>
      <c r="I15"/>
      <c r="J15" s="6"/>
      <c r="K15" s="7"/>
      <c r="L15" s="7"/>
      <c r="M15" s="7"/>
      <c r="N15" s="7"/>
      <c r="O15" s="7"/>
      <c r="P15" s="7"/>
      <c r="Q15" s="7"/>
      <c r="R15"/>
      <c r="S15" s="6"/>
      <c r="T15" s="7"/>
      <c r="U15" s="7"/>
      <c r="V15" s="7"/>
      <c r="W15" s="7"/>
      <c r="X15" s="7"/>
      <c r="Y15" s="7" t="s">
        <v>14740</v>
      </c>
      <c r="Z15" s="7"/>
      <c r="AA15"/>
      <c r="AB15" s="6"/>
      <c r="AC15" s="7"/>
      <c r="AD15" s="7"/>
      <c r="AE15" s="7"/>
      <c r="AF15" s="7"/>
      <c r="AG15" s="7"/>
      <c r="AH15" s="7" t="s">
        <v>1935</v>
      </c>
      <c r="AI15" s="7"/>
      <c r="AJ15"/>
      <c r="AK15" s="6"/>
      <c r="AL15" s="7"/>
      <c r="AM15" s="7"/>
      <c r="AN15" s="7"/>
      <c r="AO15" s="7"/>
      <c r="AP15" s="7"/>
      <c r="AQ15" s="7" t="s">
        <v>8897</v>
      </c>
      <c r="AR15" s="7"/>
      <c r="AS15"/>
      <c r="AT15" s="7"/>
      <c r="AU15" s="7"/>
      <c r="AV15" s="7"/>
      <c r="AW15" s="7"/>
      <c r="AX15" s="7" t="s">
        <v>17582</v>
      </c>
      <c r="AY15" s="7"/>
      <c r="AZ15" s="7"/>
      <c r="BA15" s="7"/>
      <c r="BB15"/>
      <c r="BC15" s="7"/>
      <c r="BD15" s="7"/>
      <c r="BE15" s="7"/>
      <c r="BF15" s="7"/>
      <c r="BG15" s="7"/>
      <c r="BH15" s="7"/>
      <c r="BI15" s="7" t="s">
        <v>17748</v>
      </c>
      <c r="BJ15" s="7"/>
      <c r="BK15"/>
      <c r="BL15" s="7"/>
      <c r="BM15" s="7"/>
      <c r="BN15" s="7"/>
      <c r="BO15" s="7"/>
      <c r="BP15" s="7"/>
      <c r="BQ15" s="7"/>
      <c r="BR15" s="7"/>
      <c r="BS15" s="7"/>
      <c r="BT15"/>
      <c r="BU15" s="7"/>
      <c r="BV15" s="7"/>
      <c r="BW15" s="7"/>
      <c r="BX15" s="7"/>
      <c r="BY15" s="7"/>
      <c r="BZ15" s="7" t="s">
        <v>18042</v>
      </c>
      <c r="CA15" s="7"/>
      <c r="CB15" s="7"/>
      <c r="CC15"/>
      <c r="CD15" s="7"/>
      <c r="CE15" s="7"/>
      <c r="CF15" s="7"/>
      <c r="CG15" s="7"/>
      <c r="CH15" s="7"/>
      <c r="CI15" s="7"/>
      <c r="CJ15" s="7"/>
      <c r="CK15" s="7"/>
      <c r="CL15"/>
      <c r="CM15" s="7"/>
      <c r="CN15" s="7" t="s">
        <v>18287</v>
      </c>
      <c r="CO15" s="7" t="s">
        <v>18295</v>
      </c>
      <c r="CP15" s="7"/>
      <c r="CQ15" s="7"/>
      <c r="CR15" s="7"/>
      <c r="CS15" s="7" t="s">
        <v>14413</v>
      </c>
      <c r="CT15" s="7"/>
      <c r="CU15"/>
      <c r="CV15" s="7"/>
      <c r="CW15" s="7"/>
      <c r="CX15" s="7"/>
      <c r="CY15" s="7"/>
      <c r="CZ15" s="7"/>
      <c r="DA15" s="7"/>
      <c r="DB15" s="7"/>
      <c r="DC15" s="7"/>
    </row>
    <row r="16" spans="1:107" x14ac:dyDescent="0.35">
      <c r="A16" s="2">
        <v>20</v>
      </c>
      <c r="B16" s="5"/>
      <c r="C16" s="5"/>
      <c r="D16" s="5"/>
      <c r="E16" s="5"/>
      <c r="F16" s="5"/>
      <c r="G16" s="5"/>
      <c r="H16" s="5"/>
      <c r="I16"/>
      <c r="J16" s="2">
        <v>20</v>
      </c>
      <c r="K16" s="5"/>
      <c r="L16" s="5"/>
      <c r="M16" s="5"/>
      <c r="N16" s="5" t="s">
        <v>3203</v>
      </c>
      <c r="O16" s="5"/>
      <c r="P16" s="5"/>
      <c r="Q16" s="5"/>
      <c r="R16"/>
      <c r="S16" s="2">
        <v>20</v>
      </c>
      <c r="T16" s="5"/>
      <c r="U16" s="5"/>
      <c r="V16" s="5"/>
      <c r="W16" s="5" t="s">
        <v>1039</v>
      </c>
      <c r="X16" s="5"/>
      <c r="Y16" s="5"/>
      <c r="Z16" s="5"/>
      <c r="AA16"/>
      <c r="AB16" s="2">
        <v>20</v>
      </c>
      <c r="AC16" s="5"/>
      <c r="AD16" s="5"/>
      <c r="AE16" s="5"/>
      <c r="AF16" s="5"/>
      <c r="AG16" s="5"/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/>
      <c r="AS16"/>
      <c r="AT16" s="5">
        <v>20</v>
      </c>
      <c r="AU16" s="5"/>
      <c r="AV16" s="5"/>
      <c r="AW16" s="5"/>
      <c r="AX16" s="5"/>
      <c r="AY16" s="5" t="s">
        <v>7263</v>
      </c>
      <c r="AZ16" s="5"/>
      <c r="BA16" s="5"/>
      <c r="BB16"/>
      <c r="BC16" s="5">
        <v>20</v>
      </c>
      <c r="BD16" s="5"/>
      <c r="BE16" s="5"/>
      <c r="BF16" s="5"/>
      <c r="BG16" s="5"/>
      <c r="BH16" s="5"/>
      <c r="BI16" s="5"/>
      <c r="BJ16" s="5"/>
      <c r="BK16"/>
      <c r="BL16" s="5">
        <v>20</v>
      </c>
      <c r="BM16" s="5"/>
      <c r="BN16" s="5"/>
      <c r="BO16" s="5"/>
      <c r="BP16" s="5"/>
      <c r="BQ16" s="5"/>
      <c r="BR16" s="5"/>
      <c r="BS16" s="5" t="s">
        <v>17884</v>
      </c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/>
      <c r="CF16" s="5"/>
      <c r="CG16" s="5"/>
      <c r="CH16" s="5"/>
      <c r="CI16" s="5"/>
      <c r="CJ16" s="5" t="s">
        <v>18155</v>
      </c>
      <c r="CK16" s="5"/>
      <c r="CL16"/>
      <c r="CM16" s="5">
        <v>20</v>
      </c>
      <c r="CN16" s="5"/>
      <c r="CO16" s="5"/>
      <c r="CP16" s="5"/>
      <c r="CQ16" s="5"/>
      <c r="CR16" s="5"/>
      <c r="CS16" s="5" t="s">
        <v>16414</v>
      </c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/>
    </row>
    <row r="17" spans="1:107" x14ac:dyDescent="0.35">
      <c r="A17" s="6"/>
      <c r="B17" s="7"/>
      <c r="C17" s="7"/>
      <c r="D17" s="7"/>
      <c r="E17" s="7"/>
      <c r="F17" s="7"/>
      <c r="G17" s="7"/>
      <c r="H17" s="7"/>
      <c r="I17"/>
      <c r="J17" s="6"/>
      <c r="K17" s="7"/>
      <c r="L17" s="7"/>
      <c r="M17" s="7"/>
      <c r="N17" s="7"/>
      <c r="O17" s="7"/>
      <c r="P17" s="7"/>
      <c r="Q17" s="7"/>
      <c r="R17"/>
      <c r="S17" s="6"/>
      <c r="T17" s="7"/>
      <c r="U17" s="7"/>
      <c r="V17" s="7"/>
      <c r="W17" s="7"/>
      <c r="X17" s="7"/>
      <c r="Y17" s="7" t="s">
        <v>14784</v>
      </c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/>
      <c r="BN17" s="7"/>
      <c r="BO17" s="7"/>
      <c r="BP17" s="7"/>
      <c r="BQ17" s="7"/>
      <c r="BR17" s="7"/>
      <c r="BS17" s="102"/>
      <c r="BT17"/>
      <c r="BU17" s="7"/>
      <c r="BV17" s="7"/>
      <c r="BW17" s="7"/>
      <c r="BX17" s="7">
        <f>99*0.9</f>
        <v>89.100000000000009</v>
      </c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 t="s">
        <v>9679</v>
      </c>
      <c r="CK17" s="7" t="s">
        <v>18158</v>
      </c>
      <c r="CL17"/>
      <c r="CM17" s="7"/>
      <c r="CN17" s="7"/>
      <c r="CO17" s="7"/>
      <c r="CP17" s="7"/>
      <c r="CQ17" s="7"/>
      <c r="CR17" s="7"/>
      <c r="CS17" s="7" t="s">
        <v>14784</v>
      </c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x14ac:dyDescent="0.3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A20"/>
      <c r="B20" s="2">
        <f>H3+1</f>
        <v>4</v>
      </c>
      <c r="C20" s="2">
        <f t="shared" ref="C20:H20" si="4">B20+1</f>
        <v>5</v>
      </c>
      <c r="D20" s="2">
        <f t="shared" si="4"/>
        <v>6</v>
      </c>
      <c r="E20" s="2">
        <f t="shared" si="4"/>
        <v>7</v>
      </c>
      <c r="F20" s="2">
        <f t="shared" si="4"/>
        <v>8</v>
      </c>
      <c r="G20" s="2">
        <f t="shared" si="4"/>
        <v>9</v>
      </c>
      <c r="H20" s="2">
        <f t="shared" si="4"/>
        <v>10</v>
      </c>
      <c r="I20"/>
      <c r="J20"/>
      <c r="K20" s="2">
        <f>Q3+1</f>
        <v>8</v>
      </c>
      <c r="L20" s="2">
        <f t="shared" ref="L20:Q20" si="5">K20+1</f>
        <v>9</v>
      </c>
      <c r="M20" s="2">
        <f t="shared" si="5"/>
        <v>10</v>
      </c>
      <c r="N20" s="2">
        <f t="shared" si="5"/>
        <v>11</v>
      </c>
      <c r="O20" s="2">
        <f t="shared" si="5"/>
        <v>12</v>
      </c>
      <c r="P20" s="2">
        <f t="shared" si="5"/>
        <v>13</v>
      </c>
      <c r="Q20" s="2">
        <f t="shared" si="5"/>
        <v>14</v>
      </c>
      <c r="R20"/>
      <c r="S20"/>
      <c r="T20" s="2">
        <f>Z3+1</f>
        <v>8</v>
      </c>
      <c r="U20" s="2">
        <f t="shared" ref="U20:Z20" si="6">T20+1</f>
        <v>9</v>
      </c>
      <c r="V20" s="2">
        <f t="shared" si="6"/>
        <v>10</v>
      </c>
      <c r="W20" s="2">
        <f t="shared" si="6"/>
        <v>11</v>
      </c>
      <c r="X20" s="2">
        <f t="shared" si="6"/>
        <v>12</v>
      </c>
      <c r="Y20" s="2">
        <f t="shared" si="6"/>
        <v>13</v>
      </c>
      <c r="Z20" s="2">
        <f t="shared" si="6"/>
        <v>14</v>
      </c>
      <c r="AA20"/>
      <c r="AB20"/>
      <c r="AC20" s="2">
        <f>AI3+1</f>
        <v>5</v>
      </c>
      <c r="AD20" s="2">
        <f t="shared" ref="AD20:AI20" si="7">AC20+1</f>
        <v>6</v>
      </c>
      <c r="AE20" s="2">
        <f t="shared" si="7"/>
        <v>7</v>
      </c>
      <c r="AF20" s="2">
        <f t="shared" si="7"/>
        <v>8</v>
      </c>
      <c r="AG20" s="2">
        <f t="shared" si="7"/>
        <v>9</v>
      </c>
      <c r="AH20" s="2">
        <f t="shared" si="7"/>
        <v>10</v>
      </c>
      <c r="AI20" s="2">
        <f t="shared" si="7"/>
        <v>11</v>
      </c>
      <c r="AJ20"/>
      <c r="AK20"/>
      <c r="AL20" s="2">
        <f>AR3+1</f>
        <v>3</v>
      </c>
      <c r="AM20" s="2">
        <f t="shared" ref="AM20:AR20" si="8">AL20+1</f>
        <v>4</v>
      </c>
      <c r="AN20" s="2">
        <f t="shared" si="8"/>
        <v>5</v>
      </c>
      <c r="AO20" s="2">
        <f t="shared" si="8"/>
        <v>6</v>
      </c>
      <c r="AP20" s="2">
        <f t="shared" si="8"/>
        <v>7</v>
      </c>
      <c r="AQ20" s="2">
        <f t="shared" si="8"/>
        <v>8</v>
      </c>
      <c r="AR20" s="2">
        <f t="shared" si="8"/>
        <v>9</v>
      </c>
      <c r="AS20"/>
      <c r="AT20"/>
      <c r="AU20" s="2">
        <f>BA3+1</f>
        <v>7</v>
      </c>
      <c r="AV20" s="2">
        <f t="shared" ref="AV20:BA20" si="9">AU20+1</f>
        <v>8</v>
      </c>
      <c r="AW20" s="2">
        <f t="shared" si="9"/>
        <v>9</v>
      </c>
      <c r="AX20" s="2">
        <f t="shared" si="9"/>
        <v>10</v>
      </c>
      <c r="AY20" s="2">
        <f t="shared" si="9"/>
        <v>11</v>
      </c>
      <c r="AZ20" s="2">
        <f t="shared" si="9"/>
        <v>12</v>
      </c>
      <c r="BA20" s="2">
        <f t="shared" si="9"/>
        <v>13</v>
      </c>
      <c r="BB20"/>
      <c r="BC20"/>
      <c r="BD20" s="2">
        <f>BJ3+1</f>
        <v>5</v>
      </c>
      <c r="BE20" s="2">
        <f t="shared" ref="BE20:BJ20" si="10">BD20+1</f>
        <v>6</v>
      </c>
      <c r="BF20" s="2">
        <f t="shared" si="10"/>
        <v>7</v>
      </c>
      <c r="BG20" s="2">
        <f t="shared" si="10"/>
        <v>8</v>
      </c>
      <c r="BH20" s="2">
        <f t="shared" si="10"/>
        <v>9</v>
      </c>
      <c r="BI20" s="2">
        <f t="shared" si="10"/>
        <v>10</v>
      </c>
      <c r="BJ20" s="2">
        <f t="shared" si="10"/>
        <v>11</v>
      </c>
      <c r="BK20"/>
      <c r="BL20"/>
      <c r="BM20" s="2">
        <f>BS3+1</f>
        <v>2</v>
      </c>
      <c r="BN20" s="2">
        <f t="shared" ref="BN20:BS20" si="11">BM20+1</f>
        <v>3</v>
      </c>
      <c r="BO20" s="2">
        <f t="shared" si="11"/>
        <v>4</v>
      </c>
      <c r="BP20" s="2">
        <f t="shared" si="11"/>
        <v>5</v>
      </c>
      <c r="BQ20" s="2">
        <f t="shared" si="11"/>
        <v>6</v>
      </c>
      <c r="BR20" s="2">
        <f t="shared" si="11"/>
        <v>7</v>
      </c>
      <c r="BS20" s="2">
        <f t="shared" si="11"/>
        <v>8</v>
      </c>
      <c r="BT20"/>
      <c r="BU20"/>
      <c r="BV20" s="2">
        <f>CB3+1</f>
        <v>6</v>
      </c>
      <c r="BW20" s="2">
        <f t="shared" ref="BW20:CB20" si="12">BV20+1</f>
        <v>7</v>
      </c>
      <c r="BX20" s="2">
        <f t="shared" si="12"/>
        <v>8</v>
      </c>
      <c r="BY20" s="2">
        <f t="shared" si="12"/>
        <v>9</v>
      </c>
      <c r="BZ20" s="2">
        <f t="shared" si="12"/>
        <v>10</v>
      </c>
      <c r="CA20" s="2">
        <f t="shared" si="12"/>
        <v>11</v>
      </c>
      <c r="CB20" s="2">
        <f t="shared" si="12"/>
        <v>12</v>
      </c>
      <c r="CC20"/>
      <c r="CD20"/>
      <c r="CE20" s="2">
        <f>CK3+1</f>
        <v>4</v>
      </c>
      <c r="CF20" s="2">
        <f t="shared" ref="CF20:CK20" si="13">CE20+1</f>
        <v>5</v>
      </c>
      <c r="CG20" s="2">
        <f t="shared" si="13"/>
        <v>6</v>
      </c>
      <c r="CH20" s="2">
        <f t="shared" si="13"/>
        <v>7</v>
      </c>
      <c r="CI20" s="2">
        <f t="shared" si="13"/>
        <v>8</v>
      </c>
      <c r="CJ20" s="2">
        <f t="shared" si="13"/>
        <v>9</v>
      </c>
      <c r="CK20" s="2">
        <f t="shared" si="13"/>
        <v>10</v>
      </c>
      <c r="CL20"/>
      <c r="CM20"/>
      <c r="CN20" s="2">
        <f>CT3+1</f>
        <v>8</v>
      </c>
      <c r="CO20" s="2">
        <f t="shared" ref="CO20:CT20" si="14">CN20+1</f>
        <v>9</v>
      </c>
      <c r="CP20" s="2">
        <f t="shared" si="14"/>
        <v>10</v>
      </c>
      <c r="CQ20" s="2">
        <f t="shared" si="14"/>
        <v>11</v>
      </c>
      <c r="CR20" s="2">
        <f t="shared" si="14"/>
        <v>12</v>
      </c>
      <c r="CS20" s="2">
        <f t="shared" si="14"/>
        <v>13</v>
      </c>
      <c r="CT20" s="2">
        <f t="shared" si="14"/>
        <v>14</v>
      </c>
      <c r="CU20"/>
      <c r="CV20"/>
      <c r="CW20" s="2">
        <f>DC3+1</f>
        <v>6</v>
      </c>
      <c r="CX20" s="2">
        <f t="shared" ref="CX20:DC20" si="15">CW20+1</f>
        <v>7</v>
      </c>
      <c r="CY20" s="2">
        <f t="shared" si="15"/>
        <v>8</v>
      </c>
      <c r="CZ20" s="2">
        <f t="shared" si="15"/>
        <v>9</v>
      </c>
      <c r="DA20" s="2">
        <f t="shared" si="15"/>
        <v>10</v>
      </c>
      <c r="DB20" s="2">
        <f t="shared" si="15"/>
        <v>11</v>
      </c>
      <c r="DC20" s="2">
        <f t="shared" si="15"/>
        <v>12</v>
      </c>
    </row>
    <row r="21" spans="1:107" x14ac:dyDescent="0.35">
      <c r="A21" s="3">
        <v>8</v>
      </c>
      <c r="B21" s="4"/>
      <c r="C21" s="4"/>
      <c r="D21" s="4" t="s">
        <v>25</v>
      </c>
      <c r="E21" s="4" t="s">
        <v>16995</v>
      </c>
      <c r="F21" s="4"/>
      <c r="G21" s="4"/>
      <c r="H21" s="4"/>
      <c r="I21"/>
      <c r="J21" s="3">
        <v>8</v>
      </c>
      <c r="K21" s="4"/>
      <c r="L21" s="4"/>
      <c r="M21" s="4"/>
      <c r="N21" s="4"/>
      <c r="O21" s="4" t="s">
        <v>25</v>
      </c>
      <c r="P21" s="4" t="s">
        <v>17129</v>
      </c>
      <c r="Q21" s="4" t="s">
        <v>697</v>
      </c>
      <c r="R21"/>
      <c r="S21" s="3">
        <v>8</v>
      </c>
      <c r="T21" s="4" t="s">
        <v>17241</v>
      </c>
      <c r="U21" s="4" t="s">
        <v>17210</v>
      </c>
      <c r="V21" s="4"/>
      <c r="W21" s="4"/>
      <c r="X21" s="4" t="s">
        <v>25</v>
      </c>
      <c r="Y21" s="4"/>
      <c r="Z21" s="4"/>
      <c r="AA21"/>
      <c r="AB21" s="3">
        <v>8</v>
      </c>
      <c r="AC21" s="4" t="s">
        <v>9112</v>
      </c>
      <c r="AD21" s="4"/>
      <c r="AE21" s="4"/>
      <c r="AF21" s="4" t="s">
        <v>17361</v>
      </c>
      <c r="AG21" s="4" t="s">
        <v>17367</v>
      </c>
      <c r="AH21" s="4"/>
      <c r="AI21" s="36"/>
      <c r="AJ21"/>
      <c r="AK21" s="3">
        <v>8</v>
      </c>
      <c r="AL21" s="90" t="s">
        <v>17461</v>
      </c>
      <c r="AM21" s="4"/>
      <c r="AN21" s="4"/>
      <c r="AO21" s="4"/>
      <c r="AP21" s="4" t="s">
        <v>25</v>
      </c>
      <c r="AQ21" s="4" t="s">
        <v>17337</v>
      </c>
      <c r="AR21" s="4"/>
      <c r="AS21"/>
      <c r="AT21" s="4">
        <v>8</v>
      </c>
      <c r="AU21" s="4"/>
      <c r="AV21" s="4"/>
      <c r="AW21" s="90" t="s">
        <v>17602</v>
      </c>
      <c r="AX21" s="4"/>
      <c r="AY21" s="4" t="s">
        <v>25</v>
      </c>
      <c r="AZ21" s="4"/>
      <c r="BA21" s="4"/>
      <c r="BB21"/>
      <c r="BC21" s="4">
        <v>8</v>
      </c>
      <c r="BD21" s="4"/>
      <c r="BE21" s="4" t="s">
        <v>17758</v>
      </c>
      <c r="BF21" s="4"/>
      <c r="BG21" s="4"/>
      <c r="BH21" s="4" t="s">
        <v>25</v>
      </c>
      <c r="BI21" s="4" t="s">
        <v>615</v>
      </c>
      <c r="BJ21" s="4"/>
      <c r="BK21"/>
      <c r="BL21" s="4">
        <v>8</v>
      </c>
      <c r="BM21" s="4"/>
      <c r="BN21" s="4"/>
      <c r="BO21" s="4"/>
      <c r="BP21" s="4"/>
      <c r="BQ21" s="4"/>
      <c r="BR21" s="4"/>
      <c r="BS21" s="4" t="s">
        <v>17917</v>
      </c>
      <c r="BT21"/>
      <c r="BU21" s="4">
        <v>8</v>
      </c>
      <c r="BV21" s="4"/>
      <c r="BW21" s="4"/>
      <c r="BX21" s="4"/>
      <c r="BY21" s="4"/>
      <c r="BZ21" s="4" t="s">
        <v>25</v>
      </c>
      <c r="CA21" s="4" t="s">
        <v>4197</v>
      </c>
      <c r="CB21" s="4"/>
      <c r="CC21"/>
      <c r="CD21" s="4">
        <v>8</v>
      </c>
      <c r="CE21" s="4"/>
      <c r="CF21" s="4"/>
      <c r="CG21" s="4"/>
      <c r="CH21" s="4"/>
      <c r="CI21" s="4" t="s">
        <v>25</v>
      </c>
      <c r="CJ21" s="4"/>
      <c r="CK21" s="4"/>
      <c r="CL21"/>
      <c r="CM21" s="4">
        <v>8</v>
      </c>
      <c r="CN21" s="4"/>
      <c r="CO21" s="4"/>
      <c r="CP21" s="4"/>
      <c r="CQ21" s="4"/>
      <c r="CR21" s="4" t="s">
        <v>25</v>
      </c>
      <c r="CS21" s="4"/>
      <c r="CT21" s="4"/>
      <c r="CU21"/>
      <c r="CV21" s="4">
        <v>8</v>
      </c>
      <c r="CW21" s="4" t="s">
        <v>18424</v>
      </c>
      <c r="CX21" s="4"/>
      <c r="CY21" s="4" t="s">
        <v>18432</v>
      </c>
      <c r="CZ21" s="4"/>
      <c r="DA21" s="4" t="s">
        <v>25</v>
      </c>
      <c r="DB21" s="4"/>
      <c r="DC21" s="4" t="s">
        <v>615</v>
      </c>
    </row>
    <row r="22" spans="1:107" x14ac:dyDescent="0.35">
      <c r="A22" s="2"/>
      <c r="B22" s="5"/>
      <c r="C22" s="5" t="s">
        <v>38</v>
      </c>
      <c r="D22" s="5"/>
      <c r="E22" s="5" t="s">
        <v>17008</v>
      </c>
      <c r="F22" s="5" t="s">
        <v>17010</v>
      </c>
      <c r="G22" s="5" t="s">
        <v>17010</v>
      </c>
      <c r="H22" s="5" t="s">
        <v>17010</v>
      </c>
      <c r="I22"/>
      <c r="J22" s="2"/>
      <c r="K22" s="5"/>
      <c r="L22" s="5"/>
      <c r="M22" s="5"/>
      <c r="N22" s="5"/>
      <c r="O22" s="5" t="s">
        <v>17114</v>
      </c>
      <c r="P22" s="5"/>
      <c r="Q22" s="5" t="s">
        <v>615</v>
      </c>
      <c r="R22"/>
      <c r="S22" s="2"/>
      <c r="T22" s="5" t="s">
        <v>17242</v>
      </c>
      <c r="U22" s="5" t="s">
        <v>17250</v>
      </c>
      <c r="V22" s="5"/>
      <c r="W22" s="5"/>
      <c r="X22" s="5" t="s">
        <v>17262</v>
      </c>
      <c r="Y22" s="5" t="s">
        <v>17267</v>
      </c>
      <c r="Z22" s="5"/>
      <c r="AA22"/>
      <c r="AB22" s="2"/>
      <c r="AC22" s="5"/>
      <c r="AD22" s="5"/>
      <c r="AE22" s="5"/>
      <c r="AF22" s="5"/>
      <c r="AG22" s="5" t="s">
        <v>25</v>
      </c>
      <c r="AH22" s="5"/>
      <c r="AI22" s="5"/>
      <c r="AJ22"/>
      <c r="AK22" s="2"/>
      <c r="AL22" s="5"/>
      <c r="AM22" s="5"/>
      <c r="AN22" s="5"/>
      <c r="AO22" s="5"/>
      <c r="AP22" s="5"/>
      <c r="AQ22" s="5" t="s">
        <v>17494</v>
      </c>
      <c r="AR22" s="5"/>
      <c r="AS22"/>
      <c r="AT22" s="5"/>
      <c r="AU22" s="5" t="s">
        <v>17612</v>
      </c>
      <c r="AV22" s="5"/>
      <c r="AW22" s="5"/>
      <c r="AX22" s="5"/>
      <c r="AY22" s="5" t="s">
        <v>17628</v>
      </c>
      <c r="AZ22" s="5"/>
      <c r="BA22" s="5"/>
      <c r="BB22"/>
      <c r="BC22" s="5"/>
      <c r="BD22" s="5"/>
      <c r="BE22" s="5"/>
      <c r="BF22" s="5"/>
      <c r="BG22" s="5"/>
      <c r="BH22" s="5"/>
      <c r="BI22" s="5" t="s">
        <v>17766</v>
      </c>
      <c r="BJ22" s="5" t="s">
        <v>16840</v>
      </c>
      <c r="BK22"/>
      <c r="BL22" s="5"/>
      <c r="BM22" s="5"/>
      <c r="BN22" s="5"/>
      <c r="BO22" s="5"/>
      <c r="BP22" s="5" t="s">
        <v>17895</v>
      </c>
      <c r="BQ22" s="5" t="s">
        <v>17906</v>
      </c>
      <c r="BR22" s="5"/>
      <c r="BS22" s="5" t="s">
        <v>17918</v>
      </c>
      <c r="BT22"/>
      <c r="BU22" s="5"/>
      <c r="BV22" s="5"/>
      <c r="BW22" s="5"/>
      <c r="BX22" s="5"/>
      <c r="BY22" s="5"/>
      <c r="BZ22" s="5"/>
      <c r="CA22" s="5" t="s">
        <v>18064</v>
      </c>
      <c r="CB22" s="5"/>
      <c r="CC22"/>
      <c r="CD22" s="5"/>
      <c r="CE22" s="5"/>
      <c r="CF22" s="5"/>
      <c r="CG22" s="5">
        <v>66</v>
      </c>
      <c r="CH22" s="5" t="s">
        <v>18173</v>
      </c>
      <c r="CI22" s="5"/>
      <c r="CJ22" s="5"/>
      <c r="CK22" s="5"/>
      <c r="CL22"/>
      <c r="CM22" s="5"/>
      <c r="CN22" s="5" t="s">
        <v>18313</v>
      </c>
      <c r="CO22" s="5"/>
      <c r="CP22" s="5" t="s">
        <v>18316</v>
      </c>
      <c r="CQ22" s="5"/>
      <c r="CR22" s="5"/>
      <c r="CS22" s="7"/>
      <c r="CT22" s="7"/>
      <c r="CU22"/>
      <c r="CV22" s="5"/>
      <c r="CW22" s="5"/>
      <c r="CX22" s="5" t="s">
        <v>18321</v>
      </c>
      <c r="CY22" s="5" t="s">
        <v>18439</v>
      </c>
      <c r="CZ22" s="5" t="s">
        <v>18443</v>
      </c>
      <c r="DA22" s="5"/>
      <c r="DB22" s="5"/>
      <c r="DC22" s="5"/>
    </row>
    <row r="23" spans="1:107" x14ac:dyDescent="0.35">
      <c r="A23" s="3">
        <v>10</v>
      </c>
      <c r="B23" s="4"/>
      <c r="C23" s="4"/>
      <c r="D23" s="4"/>
      <c r="E23" s="4"/>
      <c r="F23" s="4" t="s">
        <v>8058</v>
      </c>
      <c r="G23" s="4"/>
      <c r="H23" s="4" t="s">
        <v>17014</v>
      </c>
      <c r="I23"/>
      <c r="J23" s="3">
        <v>10</v>
      </c>
      <c r="K23" s="4"/>
      <c r="L23" s="4" t="s">
        <v>38</v>
      </c>
      <c r="M23" s="4" t="s">
        <v>38</v>
      </c>
      <c r="N23" s="4" t="s">
        <v>14071</v>
      </c>
      <c r="O23" s="4" t="s">
        <v>17124</v>
      </c>
      <c r="P23" s="4"/>
      <c r="Q23" s="4"/>
      <c r="R23"/>
      <c r="S23" s="3">
        <v>10</v>
      </c>
      <c r="T23" s="4" t="s">
        <v>17245</v>
      </c>
      <c r="U23" s="4" t="s">
        <v>12485</v>
      </c>
      <c r="V23" s="4"/>
      <c r="W23" s="4" t="s">
        <v>17258</v>
      </c>
      <c r="X23" s="4"/>
      <c r="Y23" s="4" t="s">
        <v>17268</v>
      </c>
      <c r="Z23" s="4"/>
      <c r="AA23"/>
      <c r="AB23" s="3">
        <v>10</v>
      </c>
      <c r="AC23" s="4"/>
      <c r="AD23" s="4" t="s">
        <v>38</v>
      </c>
      <c r="AE23" s="4"/>
      <c r="AF23" s="4" t="s">
        <v>16341</v>
      </c>
      <c r="AG23" s="4" t="s">
        <v>38</v>
      </c>
      <c r="AH23" s="4"/>
      <c r="AI23" s="4"/>
      <c r="AJ23"/>
      <c r="AK23" s="3">
        <v>10</v>
      </c>
      <c r="AL23" s="4"/>
      <c r="AM23" s="4" t="s">
        <v>17482</v>
      </c>
      <c r="AN23" s="4" t="s">
        <v>17482</v>
      </c>
      <c r="AO23" s="4" t="s">
        <v>17483</v>
      </c>
      <c r="AP23" s="4"/>
      <c r="AQ23" s="4"/>
      <c r="AR23" s="4"/>
      <c r="AS23"/>
      <c r="AT23" s="4">
        <v>10</v>
      </c>
      <c r="AU23" s="4" t="s">
        <v>17585</v>
      </c>
      <c r="AV23" s="4"/>
      <c r="AW23" s="4"/>
      <c r="AX23" s="4"/>
      <c r="AY23" s="4"/>
      <c r="AZ23" s="4" t="s">
        <v>17634</v>
      </c>
      <c r="BA23" s="4"/>
      <c r="BB23"/>
      <c r="BC23" s="4">
        <v>10</v>
      </c>
      <c r="BD23" s="4" t="s">
        <v>17752</v>
      </c>
      <c r="BE23" s="4"/>
      <c r="BF23" s="4"/>
      <c r="BG23" s="4" t="s">
        <v>17490</v>
      </c>
      <c r="BH23" s="4"/>
      <c r="BI23" s="4" t="s">
        <v>17768</v>
      </c>
      <c r="BJ23" s="4" t="s">
        <v>38</v>
      </c>
      <c r="BK23"/>
      <c r="BL23" s="4">
        <v>10</v>
      </c>
      <c r="BM23" s="4"/>
      <c r="BN23" s="4"/>
      <c r="BO23" s="4" t="s">
        <v>17900</v>
      </c>
      <c r="BP23" s="4" t="s">
        <v>17896</v>
      </c>
      <c r="BQ23" s="4" t="s">
        <v>17907</v>
      </c>
      <c r="BR23" s="4" t="s">
        <v>17924</v>
      </c>
      <c r="BS23" s="4"/>
      <c r="BT23"/>
      <c r="BU23" s="4">
        <v>10</v>
      </c>
      <c r="BV23" s="4"/>
      <c r="BW23" s="4"/>
      <c r="BX23" s="4"/>
      <c r="BY23" s="4" t="s">
        <v>18056</v>
      </c>
      <c r="BZ23" s="4"/>
      <c r="CA23" s="4" t="s">
        <v>18065</v>
      </c>
      <c r="CB23" s="4"/>
      <c r="CC23"/>
      <c r="CD23" s="4">
        <v>10</v>
      </c>
      <c r="CE23" s="4"/>
      <c r="CF23" s="4"/>
      <c r="CG23" s="4" t="s">
        <v>18160</v>
      </c>
      <c r="CH23" s="4" t="s">
        <v>18172</v>
      </c>
      <c r="CI23" s="4" t="s">
        <v>15621</v>
      </c>
      <c r="CJ23" s="4"/>
      <c r="CK23" s="4"/>
      <c r="CL23"/>
      <c r="CM23" s="4">
        <v>10</v>
      </c>
      <c r="CN23" s="4"/>
      <c r="CO23" s="4" t="s">
        <v>18317</v>
      </c>
      <c r="CP23" s="4" t="s">
        <v>16486</v>
      </c>
      <c r="CQ23" s="4"/>
      <c r="CR23" s="4" t="s">
        <v>14250</v>
      </c>
      <c r="CS23" s="4"/>
      <c r="CT23" s="4"/>
      <c r="CU23"/>
      <c r="CV23" s="4">
        <v>10</v>
      </c>
      <c r="CW23" s="4"/>
      <c r="CX23" s="4" t="s">
        <v>18429</v>
      </c>
      <c r="CY23" s="4"/>
      <c r="CZ23" s="4"/>
      <c r="DA23" s="4" t="s">
        <v>18402</v>
      </c>
      <c r="DB23" s="4"/>
      <c r="DC23" s="4" t="s">
        <v>14103</v>
      </c>
    </row>
    <row r="24" spans="1:107" x14ac:dyDescent="0.35">
      <c r="A24" s="6"/>
      <c r="B24" s="7" t="s">
        <v>38</v>
      </c>
      <c r="C24" s="7" t="s">
        <v>17000</v>
      </c>
      <c r="D24" s="7" t="s">
        <v>17004</v>
      </c>
      <c r="E24" s="7" t="s">
        <v>17007</v>
      </c>
      <c r="F24" s="7"/>
      <c r="G24" s="7"/>
      <c r="H24" s="7"/>
      <c r="I24"/>
      <c r="J24" s="6"/>
      <c r="K24" s="7" t="s">
        <v>17109</v>
      </c>
      <c r="L24" s="7"/>
      <c r="M24" s="7"/>
      <c r="N24" s="7"/>
      <c r="O24" s="7" t="s">
        <v>17125</v>
      </c>
      <c r="P24" s="7" t="s">
        <v>16840</v>
      </c>
      <c r="Q24" s="7"/>
      <c r="R24"/>
      <c r="S24" s="6"/>
      <c r="T24" s="7"/>
      <c r="U24" s="7" t="s">
        <v>17249</v>
      </c>
      <c r="V24" s="7" t="s">
        <v>17256</v>
      </c>
      <c r="W24" s="5" t="s">
        <v>17259</v>
      </c>
      <c r="X24" s="7"/>
      <c r="Y24" s="7" t="s">
        <v>17266</v>
      </c>
      <c r="Z24" s="7" t="s">
        <v>17272</v>
      </c>
      <c r="AA24"/>
      <c r="AB24" s="6"/>
      <c r="AC24" s="7"/>
      <c r="AD24" s="7" t="s">
        <v>799</v>
      </c>
      <c r="AE24" s="7" t="s">
        <v>9199</v>
      </c>
      <c r="AF24" s="7" t="s">
        <v>17368</v>
      </c>
      <c r="AG24" s="7"/>
      <c r="AH24" s="7" t="s">
        <v>17375</v>
      </c>
      <c r="AI24" s="7"/>
      <c r="AJ24"/>
      <c r="AK24" s="6"/>
      <c r="AL24" s="7" t="s">
        <v>17444</v>
      </c>
      <c r="AM24" s="7"/>
      <c r="AN24" s="7"/>
      <c r="AO24" s="7" t="s">
        <v>15175</v>
      </c>
      <c r="AP24" s="7"/>
      <c r="AQ24" s="7" t="s">
        <v>17496</v>
      </c>
      <c r="AR24" s="7"/>
      <c r="AS24"/>
      <c r="AT24" s="7"/>
      <c r="AU24" s="7" t="s">
        <v>11703</v>
      </c>
      <c r="AV24" s="7" t="s">
        <v>14548</v>
      </c>
      <c r="AW24" s="7" t="s">
        <v>15465</v>
      </c>
      <c r="AX24" s="7"/>
      <c r="AY24" s="7"/>
      <c r="AZ24" s="7"/>
      <c r="BA24" s="7"/>
      <c r="BB24"/>
      <c r="BC24" s="7"/>
      <c r="BD24" s="7"/>
      <c r="BE24" s="7"/>
      <c r="BF24" s="7" t="s">
        <v>17757</v>
      </c>
      <c r="BG24" s="7"/>
      <c r="BH24" s="7" t="s">
        <v>17392</v>
      </c>
      <c r="BI24" s="7" t="s">
        <v>17767</v>
      </c>
      <c r="BJ24" s="7" t="s">
        <v>17773</v>
      </c>
      <c r="BK24"/>
      <c r="BL24" s="7"/>
      <c r="BM24" s="7" t="s">
        <v>17886</v>
      </c>
      <c r="BN24" s="7"/>
      <c r="BO24" s="7"/>
      <c r="BP24" s="7"/>
      <c r="BQ24" s="7" t="s">
        <v>17908</v>
      </c>
      <c r="BR24" s="7"/>
      <c r="BS24" s="7"/>
      <c r="BT24"/>
      <c r="BU24" s="7"/>
      <c r="BV24" s="7" t="s">
        <v>14489</v>
      </c>
      <c r="BW24" s="7"/>
      <c r="BX24" s="7" t="s">
        <v>16486</v>
      </c>
      <c r="BY24" s="7"/>
      <c r="BZ24" s="7" t="s">
        <v>14489</v>
      </c>
      <c r="CA24" s="7" t="s">
        <v>18066</v>
      </c>
      <c r="CB24" s="7"/>
      <c r="CC24"/>
      <c r="CD24" s="7"/>
      <c r="CE24" s="7" t="s">
        <v>18161</v>
      </c>
      <c r="CF24" s="7" t="s">
        <v>14224</v>
      </c>
      <c r="CG24" s="7"/>
      <c r="CH24" s="7" t="s">
        <v>18174</v>
      </c>
      <c r="CI24" s="7" t="s">
        <v>18179</v>
      </c>
      <c r="CJ24" s="7" t="s">
        <v>18190</v>
      </c>
      <c r="CK24" s="7"/>
      <c r="CL24"/>
      <c r="CM24" s="7"/>
      <c r="CN24" s="7" t="s">
        <v>18315</v>
      </c>
      <c r="CO24" s="7" t="s">
        <v>18318</v>
      </c>
      <c r="CP24" s="7"/>
      <c r="CQ24" s="7"/>
      <c r="CR24" s="7"/>
      <c r="CS24" s="7" t="s">
        <v>18330</v>
      </c>
      <c r="CT24" s="7"/>
      <c r="CU24"/>
      <c r="CV24" s="7"/>
      <c r="CW24" s="7" t="s">
        <v>18420</v>
      </c>
      <c r="CX24" s="7" t="s">
        <v>2333</v>
      </c>
      <c r="CY24" s="7"/>
      <c r="CZ24" s="7"/>
      <c r="DA24" s="7" t="s">
        <v>18447</v>
      </c>
      <c r="DB24" s="7" t="s">
        <v>38</v>
      </c>
      <c r="DC24" s="7" t="s">
        <v>18455</v>
      </c>
    </row>
    <row r="25" spans="1:107" x14ac:dyDescent="0.35">
      <c r="A25" s="2">
        <v>12</v>
      </c>
      <c r="B25" s="5"/>
      <c r="C25" s="5" t="s">
        <v>16996</v>
      </c>
      <c r="D25" s="5" t="s">
        <v>17005</v>
      </c>
      <c r="E25" s="5"/>
      <c r="F25" s="5"/>
      <c r="G25" s="5"/>
      <c r="H25" s="5"/>
      <c r="I25"/>
      <c r="J25" s="2">
        <v>12</v>
      </c>
      <c r="K25" s="5"/>
      <c r="L25" s="5" t="s">
        <v>17068</v>
      </c>
      <c r="M25" s="5"/>
      <c r="N25" s="5" t="s">
        <v>14965</v>
      </c>
      <c r="O25" s="5" t="s">
        <v>17126</v>
      </c>
      <c r="P25" s="5"/>
      <c r="Q25" s="5"/>
      <c r="R25"/>
      <c r="S25" s="2">
        <v>12</v>
      </c>
      <c r="T25" s="5"/>
      <c r="U25" s="5"/>
      <c r="V25" s="5"/>
      <c r="W25" s="4"/>
      <c r="X25" s="5"/>
      <c r="Y25" s="5" t="s">
        <v>14965</v>
      </c>
      <c r="Z25" s="5"/>
      <c r="AA25"/>
      <c r="AB25" s="2">
        <v>12</v>
      </c>
      <c r="AC25" s="5"/>
      <c r="AD25" s="5"/>
      <c r="AE25" s="5"/>
      <c r="AF25" s="5" t="s">
        <v>14965</v>
      </c>
      <c r="AG25" s="5"/>
      <c r="AH25" s="5"/>
      <c r="AI25" s="5"/>
      <c r="AJ25"/>
      <c r="AK25" s="2">
        <v>12</v>
      </c>
      <c r="AL25" s="5"/>
      <c r="AM25" s="5"/>
      <c r="AN25" s="5"/>
      <c r="AO25" s="5"/>
      <c r="AP25" s="5"/>
      <c r="AQ25" s="5"/>
      <c r="AR25" s="5"/>
      <c r="AS25"/>
      <c r="AT25" s="5">
        <v>12</v>
      </c>
      <c r="AU25" s="5" t="s">
        <v>17608</v>
      </c>
      <c r="AV25" s="5" t="s">
        <v>17068</v>
      </c>
      <c r="AW25" s="5"/>
      <c r="AX25" s="5" t="s">
        <v>9337</v>
      </c>
      <c r="AY25" s="5"/>
      <c r="AZ25" s="5" t="s">
        <v>17631</v>
      </c>
      <c r="BA25" s="5" t="s">
        <v>17641</v>
      </c>
      <c r="BB25"/>
      <c r="BC25" s="5">
        <v>12</v>
      </c>
      <c r="BD25" s="5"/>
      <c r="BE25" s="5"/>
      <c r="BF25" s="5" t="s">
        <v>17759</v>
      </c>
      <c r="BG25" s="5" t="s">
        <v>17761</v>
      </c>
      <c r="BH25" s="5" t="s">
        <v>38</v>
      </c>
      <c r="BI25" s="5"/>
      <c r="BJ25" s="5" t="s">
        <v>17771</v>
      </c>
      <c r="BK25"/>
      <c r="BL25" s="5">
        <v>12</v>
      </c>
      <c r="BM25" s="5" t="s">
        <v>17887</v>
      </c>
      <c r="BN25" s="5"/>
      <c r="BO25" s="5" t="s">
        <v>17901</v>
      </c>
      <c r="BP25" s="5" t="s">
        <v>17897</v>
      </c>
      <c r="BQ25" s="5" t="s">
        <v>17909</v>
      </c>
      <c r="BR25" s="5"/>
      <c r="BS25" s="5" t="s">
        <v>17919</v>
      </c>
      <c r="BT25"/>
      <c r="BU25" s="5">
        <v>12</v>
      </c>
      <c r="BV25" s="5"/>
      <c r="BW25" s="5" t="s">
        <v>18052</v>
      </c>
      <c r="BX25" s="5"/>
      <c r="BY25" s="5"/>
      <c r="BZ25" s="5"/>
      <c r="CA25" s="5" t="s">
        <v>18067</v>
      </c>
      <c r="CB25" s="5" t="s">
        <v>18071</v>
      </c>
      <c r="CC25"/>
      <c r="CD25" s="5">
        <v>12</v>
      </c>
      <c r="CE25" s="5"/>
      <c r="CF25" s="5" t="s">
        <v>18163</v>
      </c>
      <c r="CG25" s="5"/>
      <c r="CH25" s="4" t="s">
        <v>18175</v>
      </c>
      <c r="CI25" s="5"/>
      <c r="CJ25" s="5" t="s">
        <v>18188</v>
      </c>
      <c r="CK25" s="5"/>
      <c r="CL25"/>
      <c r="CM25" s="5">
        <v>12</v>
      </c>
      <c r="CN25" s="5"/>
      <c r="CO25" s="5"/>
      <c r="CP25" s="5"/>
      <c r="CQ25" s="5"/>
      <c r="CR25" s="5"/>
      <c r="CS25" s="5"/>
      <c r="CT25" s="5"/>
      <c r="CU25"/>
      <c r="CV25" s="5">
        <v>12</v>
      </c>
      <c r="CW25" s="5"/>
      <c r="CX25" s="5"/>
      <c r="CY25" s="5" t="s">
        <v>18431</v>
      </c>
      <c r="CZ25" s="5"/>
      <c r="DA25" s="5"/>
      <c r="DB25" s="5" t="s">
        <v>18451</v>
      </c>
      <c r="DC25" s="5" t="s">
        <v>18456</v>
      </c>
    </row>
    <row r="26" spans="1:107" x14ac:dyDescent="0.35">
      <c r="A26" s="2"/>
      <c r="B26" s="5"/>
      <c r="C26" s="5"/>
      <c r="D26" s="5"/>
      <c r="E26" s="5"/>
      <c r="F26" s="5"/>
      <c r="G26" s="5"/>
      <c r="H26" s="5"/>
      <c r="I26"/>
      <c r="J26" s="2"/>
      <c r="K26" s="5"/>
      <c r="L26" s="5"/>
      <c r="M26" s="5"/>
      <c r="N26" s="5"/>
      <c r="O26" s="5"/>
      <c r="P26" s="5"/>
      <c r="Q26" s="5" t="s">
        <v>17134</v>
      </c>
      <c r="R26"/>
      <c r="S26" s="2"/>
      <c r="T26" s="5"/>
      <c r="U26" s="5"/>
      <c r="V26" s="5"/>
      <c r="W26" s="5"/>
      <c r="X26" s="5"/>
      <c r="Y26" s="5"/>
      <c r="Z26" s="5"/>
      <c r="AA26"/>
      <c r="AB26" s="2"/>
      <c r="AC26" s="5"/>
      <c r="AD26" s="5"/>
      <c r="AE26" s="5" t="s">
        <v>17358</v>
      </c>
      <c r="AF26" s="5" t="s">
        <v>14402</v>
      </c>
      <c r="AG26" s="5"/>
      <c r="AH26" s="5"/>
      <c r="AI26" s="5"/>
      <c r="AJ26"/>
      <c r="AK26" s="2"/>
      <c r="AL26" s="5"/>
      <c r="AM26" s="5"/>
      <c r="AN26" s="5"/>
      <c r="AO26" s="5"/>
      <c r="AP26" s="5"/>
      <c r="AQ26" s="5" t="s">
        <v>38</v>
      </c>
      <c r="AR26" s="5"/>
      <c r="AS26"/>
      <c r="AT26" s="5"/>
      <c r="AU26" s="80" t="s">
        <v>17609</v>
      </c>
      <c r="AV26" s="5"/>
      <c r="AW26" s="5" t="s">
        <v>17620</v>
      </c>
      <c r="AX26" s="5"/>
      <c r="AY26" s="5"/>
      <c r="AZ26" s="5" t="s">
        <v>3203</v>
      </c>
      <c r="BA26" s="5"/>
      <c r="BB26"/>
      <c r="BC26" s="5"/>
      <c r="BD26" s="5"/>
      <c r="BE26" s="5"/>
      <c r="BF26" s="5"/>
      <c r="BG26" s="5"/>
      <c r="BH26" s="5" t="s">
        <v>16007</v>
      </c>
      <c r="BI26" s="5" t="s">
        <v>17764</v>
      </c>
      <c r="BJ26" s="5"/>
      <c r="BK26"/>
      <c r="BL26" s="5"/>
      <c r="BM26" s="5"/>
      <c r="BN26" s="5"/>
      <c r="BO26" s="5" t="s">
        <v>17902</v>
      </c>
      <c r="BP26" s="5"/>
      <c r="BQ26" s="5"/>
      <c r="BR26" s="5" t="s">
        <v>17914</v>
      </c>
      <c r="BS26" s="5"/>
      <c r="BT26"/>
      <c r="BU26" s="5"/>
      <c r="BV26" s="5"/>
      <c r="BW26" s="5"/>
      <c r="BX26" s="5"/>
      <c r="BY26" s="5"/>
      <c r="BZ26" s="5" t="s">
        <v>18063</v>
      </c>
      <c r="CA26" s="5"/>
      <c r="CB26" s="5"/>
      <c r="CC26"/>
      <c r="CD26" s="5"/>
      <c r="CE26" s="5"/>
      <c r="CF26" s="5"/>
      <c r="CG26" s="5"/>
      <c r="CH26" s="7"/>
      <c r="CI26" s="5"/>
      <c r="CJ26" s="5" t="s">
        <v>11165</v>
      </c>
      <c r="CK26" s="5"/>
      <c r="CL26"/>
      <c r="CM26" s="5"/>
      <c r="CN26" s="5" t="s">
        <v>18314</v>
      </c>
      <c r="CO26" s="5"/>
      <c r="CP26" s="5"/>
      <c r="CQ26" s="5"/>
      <c r="CR26" s="5"/>
      <c r="CS26" s="7"/>
      <c r="CT26" s="5" t="s">
        <v>18335</v>
      </c>
      <c r="CU26"/>
      <c r="CV26" s="5"/>
      <c r="CW26" s="5" t="s">
        <v>18427</v>
      </c>
      <c r="CX26" s="11"/>
      <c r="CY26" s="5"/>
      <c r="CZ26" s="5"/>
      <c r="DA26" s="5"/>
      <c r="DB26" s="5" t="s">
        <v>18452</v>
      </c>
      <c r="DC26" s="5" t="s">
        <v>18457</v>
      </c>
    </row>
    <row r="27" spans="1:107" x14ac:dyDescent="0.35">
      <c r="A27" s="3">
        <v>14</v>
      </c>
      <c r="B27" s="4" t="s">
        <v>16997</v>
      </c>
      <c r="C27" s="4"/>
      <c r="D27" s="4"/>
      <c r="E27" s="4"/>
      <c r="F27" s="4"/>
      <c r="G27" s="4"/>
      <c r="H27" s="4"/>
      <c r="I27"/>
      <c r="J27" s="3">
        <v>14</v>
      </c>
      <c r="K27" s="4"/>
      <c r="L27" s="4" t="s">
        <v>17113</v>
      </c>
      <c r="M27" s="4" t="s">
        <v>17118</v>
      </c>
      <c r="N27" s="4" t="s">
        <v>17121</v>
      </c>
      <c r="O27" s="4" t="s">
        <v>17127</v>
      </c>
      <c r="P27" s="4"/>
      <c r="Q27" s="4"/>
      <c r="R27"/>
      <c r="S27" s="3">
        <v>14</v>
      </c>
      <c r="T27" s="4"/>
      <c r="U27" s="4"/>
      <c r="V27" s="4"/>
      <c r="W27" s="4"/>
      <c r="X27" s="4"/>
      <c r="Y27" s="4"/>
      <c r="Z27" s="4"/>
      <c r="AA27"/>
      <c r="AB27" s="3">
        <v>14</v>
      </c>
      <c r="AC27" s="4" t="s">
        <v>4847</v>
      </c>
      <c r="AD27" s="4" t="s">
        <v>17356</v>
      </c>
      <c r="AE27" s="4"/>
      <c r="AF27" s="4"/>
      <c r="AG27" s="4"/>
      <c r="AH27" s="4" t="s">
        <v>17372</v>
      </c>
      <c r="AI27" s="4" t="s">
        <v>17376</v>
      </c>
      <c r="AJ27"/>
      <c r="AK27" s="3">
        <v>14</v>
      </c>
      <c r="AL27" s="4" t="s">
        <v>17477</v>
      </c>
      <c r="AM27" s="4"/>
      <c r="AN27" s="4" t="s">
        <v>38</v>
      </c>
      <c r="AO27" s="4"/>
      <c r="AP27" s="4"/>
      <c r="AQ27" s="4" t="s">
        <v>17495</v>
      </c>
      <c r="AR27" s="4"/>
      <c r="AS27"/>
      <c r="AT27" s="4">
        <v>14</v>
      </c>
      <c r="AU27" s="4" t="s">
        <v>17592</v>
      </c>
      <c r="AV27" s="4" t="s">
        <v>17613</v>
      </c>
      <c r="AW27" s="4" t="s">
        <v>17621</v>
      </c>
      <c r="AX27" s="4" t="s">
        <v>17626</v>
      </c>
      <c r="AY27" s="4"/>
      <c r="AZ27" s="4" t="s">
        <v>17635</v>
      </c>
      <c r="BA27" s="4" t="s">
        <v>17642</v>
      </c>
      <c r="BB27"/>
      <c r="BC27" s="4">
        <v>14</v>
      </c>
      <c r="BD27" s="4" t="s">
        <v>17753</v>
      </c>
      <c r="BE27" s="4"/>
      <c r="BF27" s="4" t="s">
        <v>38</v>
      </c>
      <c r="BG27" s="4" t="s">
        <v>17762</v>
      </c>
      <c r="BH27" s="4" t="s">
        <v>9304</v>
      </c>
      <c r="BI27" s="4"/>
      <c r="BJ27" s="4" t="s">
        <v>1221</v>
      </c>
      <c r="BK27"/>
      <c r="BL27" s="4">
        <v>14</v>
      </c>
      <c r="BM27" s="4"/>
      <c r="BN27" s="4" t="s">
        <v>17892</v>
      </c>
      <c r="BO27" s="4"/>
      <c r="BP27" s="4"/>
      <c r="BQ27" s="4"/>
      <c r="BR27" s="4"/>
      <c r="BS27" s="4"/>
      <c r="BT27"/>
      <c r="BU27" s="4">
        <v>14</v>
      </c>
      <c r="BV27" s="4" t="s">
        <v>18076</v>
      </c>
      <c r="BW27" s="4" t="s">
        <v>18053</v>
      </c>
      <c r="BX27" s="4" t="s">
        <v>11680</v>
      </c>
      <c r="BY27" s="4" t="s">
        <v>18057</v>
      </c>
      <c r="BZ27" s="4"/>
      <c r="CA27" s="4"/>
      <c r="CB27" s="4" t="s">
        <v>18075</v>
      </c>
      <c r="CC27"/>
      <c r="CD27" s="4">
        <v>14</v>
      </c>
      <c r="CE27" s="4"/>
      <c r="CF27" s="4" t="s">
        <v>18164</v>
      </c>
      <c r="CG27" s="4" t="s">
        <v>18170</v>
      </c>
      <c r="CH27" s="4" t="s">
        <v>18177</v>
      </c>
      <c r="CI27" s="4" t="s">
        <v>10871</v>
      </c>
      <c r="CJ27" s="4" t="s">
        <v>18184</v>
      </c>
      <c r="CK27" s="4"/>
      <c r="CL27"/>
      <c r="CM27" s="4">
        <v>14</v>
      </c>
      <c r="CN27" s="4"/>
      <c r="CO27" s="4"/>
      <c r="CP27" s="4" t="s">
        <v>38</v>
      </c>
      <c r="CQ27" s="4"/>
      <c r="CR27" s="4" t="s">
        <v>18325</v>
      </c>
      <c r="CS27" s="5" t="s">
        <v>18331</v>
      </c>
      <c r="CT27" s="4" t="s">
        <v>17674</v>
      </c>
      <c r="CU27"/>
      <c r="CV27" s="4">
        <v>14</v>
      </c>
      <c r="CW27" s="4"/>
      <c r="CX27" s="4" t="s">
        <v>18433</v>
      </c>
      <c r="CY27" s="4" t="s">
        <v>18440</v>
      </c>
      <c r="CZ27" s="4" t="s">
        <v>18437</v>
      </c>
      <c r="DA27" s="4" t="s">
        <v>18448</v>
      </c>
      <c r="DB27" s="4"/>
      <c r="DC27" s="4"/>
    </row>
    <row r="28" spans="1:107" x14ac:dyDescent="0.35">
      <c r="A28" s="6"/>
      <c r="B28" s="7"/>
      <c r="C28" s="7" t="s">
        <v>14849</v>
      </c>
      <c r="D28" s="7" t="s">
        <v>16930</v>
      </c>
      <c r="E28" s="7"/>
      <c r="F28" s="7"/>
      <c r="G28" s="7" t="s">
        <v>17013</v>
      </c>
      <c r="H28" s="7"/>
      <c r="I28"/>
      <c r="J28" s="6"/>
      <c r="K28" s="7" t="s">
        <v>17110</v>
      </c>
      <c r="L28" s="7" t="s">
        <v>17115</v>
      </c>
      <c r="M28" s="7" t="s">
        <v>17119</v>
      </c>
      <c r="N28" s="7" t="s">
        <v>17122</v>
      </c>
      <c r="O28" s="7" t="s">
        <v>38</v>
      </c>
      <c r="P28" s="7" t="s">
        <v>38</v>
      </c>
      <c r="Q28" s="7" t="s">
        <v>10021</v>
      </c>
      <c r="R28"/>
      <c r="S28" s="6"/>
      <c r="T28" s="7" t="s">
        <v>17246</v>
      </c>
      <c r="U28" s="7" t="s">
        <v>17253</v>
      </c>
      <c r="V28" s="7" t="s">
        <v>11877</v>
      </c>
      <c r="W28" s="7" t="s">
        <v>17260</v>
      </c>
      <c r="X28" s="7" t="s">
        <v>17263</v>
      </c>
      <c r="Y28" s="7" t="s">
        <v>17269</v>
      </c>
      <c r="Z28" s="7"/>
      <c r="AA28"/>
      <c r="AB28" s="6"/>
      <c r="AC28" s="7" t="s">
        <v>17354</v>
      </c>
      <c r="AD28" s="7" t="s">
        <v>12374</v>
      </c>
      <c r="AE28" s="7" t="s">
        <v>17359</v>
      </c>
      <c r="AF28" s="7" t="s">
        <v>17362</v>
      </c>
      <c r="AG28" s="7" t="s">
        <v>17366</v>
      </c>
      <c r="AH28" s="7" t="s">
        <v>17374</v>
      </c>
      <c r="AI28" s="7" t="s">
        <v>17377</v>
      </c>
      <c r="AJ28"/>
      <c r="AK28" s="6"/>
      <c r="AL28" s="7" t="s">
        <v>15941</v>
      </c>
      <c r="AM28" s="7"/>
      <c r="AN28" s="7"/>
      <c r="AO28" s="7" t="s">
        <v>10626</v>
      </c>
      <c r="AP28" s="7" t="s">
        <v>17492</v>
      </c>
      <c r="AQ28" s="7" t="s">
        <v>17497</v>
      </c>
      <c r="AR28" s="7" t="s">
        <v>11055</v>
      </c>
      <c r="AS28"/>
      <c r="AT28" s="7"/>
      <c r="AU28" s="7" t="s">
        <v>17610</v>
      </c>
      <c r="AV28" s="7" t="s">
        <v>17614</v>
      </c>
      <c r="AW28" s="7" t="s">
        <v>17622</v>
      </c>
      <c r="AX28" s="7"/>
      <c r="AY28" s="7" t="s">
        <v>17629</v>
      </c>
      <c r="AZ28" s="7"/>
      <c r="BA28" s="7"/>
      <c r="BB28"/>
      <c r="BC28" s="7"/>
      <c r="BD28" s="7" t="s">
        <v>17754</v>
      </c>
      <c r="BE28" s="7" t="s">
        <v>17755</v>
      </c>
      <c r="BF28" s="7"/>
      <c r="BG28" s="7" t="s">
        <v>17763</v>
      </c>
      <c r="BH28" s="7" t="s">
        <v>17769</v>
      </c>
      <c r="BI28" s="7"/>
      <c r="BJ28" s="7" t="s">
        <v>17774</v>
      </c>
      <c r="BK28"/>
      <c r="BL28" s="7"/>
      <c r="BM28" s="7" t="s">
        <v>17888</v>
      </c>
      <c r="BN28" s="7" t="s">
        <v>17893</v>
      </c>
      <c r="BO28" s="7"/>
      <c r="BP28" s="7" t="s">
        <v>2845</v>
      </c>
      <c r="BQ28" s="7" t="s">
        <v>904</v>
      </c>
      <c r="BR28" s="7"/>
      <c r="BS28" s="7"/>
      <c r="BT28"/>
      <c r="BU28" s="7"/>
      <c r="BV28" s="7" t="s">
        <v>38</v>
      </c>
      <c r="BW28" s="7"/>
      <c r="BX28" s="7"/>
      <c r="BY28" s="7"/>
      <c r="BZ28" s="7"/>
      <c r="CA28" s="7" t="s">
        <v>18068</v>
      </c>
      <c r="CB28" s="7"/>
      <c r="CC28"/>
      <c r="CD28" s="7"/>
      <c r="CE28" s="7" t="s">
        <v>11638</v>
      </c>
      <c r="CF28" s="7" t="s">
        <v>18165</v>
      </c>
      <c r="CG28" s="7" t="s">
        <v>18168</v>
      </c>
      <c r="CH28" s="7" t="s">
        <v>18178</v>
      </c>
      <c r="CI28" s="7" t="s">
        <v>18180</v>
      </c>
      <c r="CJ28" s="7" t="s">
        <v>18185</v>
      </c>
      <c r="CK28" s="7" t="s">
        <v>13648</v>
      </c>
      <c r="CL28"/>
      <c r="CM28" s="7"/>
      <c r="CN28" s="7"/>
      <c r="CO28" s="7"/>
      <c r="CP28" s="7"/>
      <c r="CQ28" s="7" t="s">
        <v>18323</v>
      </c>
      <c r="CR28" s="7" t="s">
        <v>18326</v>
      </c>
      <c r="CS28" s="7"/>
      <c r="CT28" s="7"/>
      <c r="CU28"/>
      <c r="CV28" s="7"/>
      <c r="CW28" s="7" t="s">
        <v>18428</v>
      </c>
      <c r="CX28" s="7" t="s">
        <v>18435</v>
      </c>
      <c r="CY28" s="7" t="s">
        <v>12224</v>
      </c>
      <c r="CZ28" s="7" t="s">
        <v>18444</v>
      </c>
      <c r="DA28" s="7"/>
      <c r="DB28" s="7" t="s">
        <v>18453</v>
      </c>
      <c r="DC28" s="7" t="s">
        <v>18458</v>
      </c>
    </row>
    <row r="29" spans="1:107" x14ac:dyDescent="0.35">
      <c r="A29" s="2">
        <v>16</v>
      </c>
      <c r="B29" s="5" t="s">
        <v>16998</v>
      </c>
      <c r="C29" s="5" t="s">
        <v>17001</v>
      </c>
      <c r="D29" s="5"/>
      <c r="E29" s="5" t="s">
        <v>17009</v>
      </c>
      <c r="F29" s="5" t="s">
        <v>17012</v>
      </c>
      <c r="G29" s="5"/>
      <c r="H29" s="5"/>
      <c r="I29"/>
      <c r="J29" s="2">
        <v>16</v>
      </c>
      <c r="K29" s="5" t="s">
        <v>17085</v>
      </c>
      <c r="L29" s="5"/>
      <c r="M29" s="5" t="s">
        <v>17056</v>
      </c>
      <c r="N29" s="5" t="s">
        <v>17123</v>
      </c>
      <c r="O29" s="5" t="s">
        <v>11741</v>
      </c>
      <c r="P29" s="5" t="s">
        <v>17131</v>
      </c>
      <c r="Q29" s="5" t="s">
        <v>17133</v>
      </c>
      <c r="R29"/>
      <c r="S29" s="2">
        <v>16</v>
      </c>
      <c r="T29" s="5"/>
      <c r="U29" s="5" t="s">
        <v>17251</v>
      </c>
      <c r="V29" s="5" t="s">
        <v>17257</v>
      </c>
      <c r="W29" s="5"/>
      <c r="X29" s="5" t="s">
        <v>38</v>
      </c>
      <c r="Y29" s="5" t="s">
        <v>17270</v>
      </c>
      <c r="Z29" s="5" t="s">
        <v>8301</v>
      </c>
      <c r="AA29"/>
      <c r="AB29" s="2">
        <v>16</v>
      </c>
      <c r="AC29" s="5"/>
      <c r="AD29" s="5" t="s">
        <v>17357</v>
      </c>
      <c r="AE29" s="5"/>
      <c r="AF29" s="5" t="s">
        <v>17363</v>
      </c>
      <c r="AG29" s="5"/>
      <c r="AH29" s="5" t="s">
        <v>38</v>
      </c>
      <c r="AI29" s="5"/>
      <c r="AJ29"/>
      <c r="AK29" s="2">
        <v>16</v>
      </c>
      <c r="AL29" s="5"/>
      <c r="AM29" s="5" t="s">
        <v>17484</v>
      </c>
      <c r="AN29" s="5" t="s">
        <v>17487</v>
      </c>
      <c r="AO29" s="5" t="s">
        <v>179</v>
      </c>
      <c r="AP29" s="5" t="s">
        <v>17493</v>
      </c>
      <c r="AQ29" s="5"/>
      <c r="AR29" s="5" t="s">
        <v>17498</v>
      </c>
      <c r="AS29"/>
      <c r="AT29" s="5">
        <v>16</v>
      </c>
      <c r="AU29" s="5" t="s">
        <v>17607</v>
      </c>
      <c r="AV29" s="5" t="s">
        <v>17616</v>
      </c>
      <c r="AW29" s="5" t="s">
        <v>17623</v>
      </c>
      <c r="AX29" s="5" t="s">
        <v>17627</v>
      </c>
      <c r="AY29" s="5" t="s">
        <v>17630</v>
      </c>
      <c r="AZ29" s="5" t="s">
        <v>17636</v>
      </c>
      <c r="BA29" s="5" t="s">
        <v>15328</v>
      </c>
      <c r="BB29" s="1"/>
      <c r="BC29" s="5">
        <v>16</v>
      </c>
      <c r="BD29" s="5"/>
      <c r="BE29" s="5" t="s">
        <v>17756</v>
      </c>
      <c r="BF29" s="5" t="s">
        <v>17760</v>
      </c>
      <c r="BG29" s="5"/>
      <c r="BH29" s="5"/>
      <c r="BI29" s="5" t="s">
        <v>17770</v>
      </c>
      <c r="BJ29" s="5"/>
      <c r="BK29"/>
      <c r="BL29" s="5">
        <v>16</v>
      </c>
      <c r="BM29" s="5" t="s">
        <v>17889</v>
      </c>
      <c r="BN29" s="5"/>
      <c r="BO29" s="5" t="s">
        <v>17903</v>
      </c>
      <c r="BP29" s="5" t="s">
        <v>17898</v>
      </c>
      <c r="BQ29" s="5"/>
      <c r="BR29" s="5" t="s">
        <v>17915</v>
      </c>
      <c r="BS29" s="5" t="s">
        <v>17920</v>
      </c>
      <c r="BT29"/>
      <c r="BU29" s="5">
        <v>16</v>
      </c>
      <c r="BV29" s="5" t="s">
        <v>18048</v>
      </c>
      <c r="BW29" s="5"/>
      <c r="BX29" s="5" t="s">
        <v>18054</v>
      </c>
      <c r="BY29" s="5" t="s">
        <v>18055</v>
      </c>
      <c r="BZ29" s="5"/>
      <c r="CA29" s="5"/>
      <c r="CB29" s="5" t="s">
        <v>18072</v>
      </c>
      <c r="CC29"/>
      <c r="CD29" s="5">
        <v>16</v>
      </c>
      <c r="CE29" s="5" t="s">
        <v>18141</v>
      </c>
      <c r="CF29" s="5"/>
      <c r="CG29" s="5" t="s">
        <v>18171</v>
      </c>
      <c r="CH29" s="5" t="s">
        <v>8749</v>
      </c>
      <c r="CI29" s="5" t="s">
        <v>18181</v>
      </c>
      <c r="CJ29" s="5" t="s">
        <v>18187</v>
      </c>
      <c r="CK29" s="5" t="s">
        <v>18191</v>
      </c>
      <c r="CL29"/>
      <c r="CM29" s="5">
        <v>16</v>
      </c>
      <c r="CN29" s="5"/>
      <c r="CO29" s="5"/>
      <c r="CP29" s="5"/>
      <c r="CQ29" s="5" t="s">
        <v>18324</v>
      </c>
      <c r="CR29" s="5" t="s">
        <v>18327</v>
      </c>
      <c r="CS29" s="5" t="s">
        <v>18332</v>
      </c>
      <c r="CT29" s="5" t="s">
        <v>18336</v>
      </c>
      <c r="CU29"/>
      <c r="CV29" s="5">
        <v>16</v>
      </c>
      <c r="CW29" s="5"/>
      <c r="CX29" s="5" t="s">
        <v>18434</v>
      </c>
      <c r="CY29" s="5" t="s">
        <v>18441</v>
      </c>
      <c r="CZ29" s="5" t="s">
        <v>18446</v>
      </c>
      <c r="DA29" s="5" t="s">
        <v>18445</v>
      </c>
      <c r="DB29" s="5" t="s">
        <v>15553</v>
      </c>
      <c r="DC29" s="5"/>
    </row>
    <row r="30" spans="1:107" x14ac:dyDescent="0.35">
      <c r="A30" s="2"/>
      <c r="B30" s="5"/>
      <c r="C30" s="5" t="s">
        <v>17002</v>
      </c>
      <c r="D30" s="5"/>
      <c r="E30" s="5"/>
      <c r="F30" s="5"/>
      <c r="G30" s="5"/>
      <c r="H30" s="5"/>
      <c r="I30"/>
      <c r="J30" s="2"/>
      <c r="K30" s="5" t="s">
        <v>17111</v>
      </c>
      <c r="L30" s="5"/>
      <c r="M30" s="5" t="s">
        <v>17120</v>
      </c>
      <c r="N30" s="5" t="s">
        <v>11741</v>
      </c>
      <c r="O30" s="5" t="s">
        <v>17128</v>
      </c>
      <c r="P30" s="5"/>
      <c r="Q30" s="5"/>
      <c r="R30"/>
      <c r="S30" s="2"/>
      <c r="T30" s="5" t="s">
        <v>8058</v>
      </c>
      <c r="U30" s="5" t="s">
        <v>17252</v>
      </c>
      <c r="V30" s="5"/>
      <c r="W30" s="5" t="s">
        <v>17261</v>
      </c>
      <c r="X30" s="5" t="s">
        <v>17264</v>
      </c>
      <c r="Y30" s="5" t="s">
        <v>17273</v>
      </c>
      <c r="Z30" s="5"/>
      <c r="AA30"/>
      <c r="AB30" s="2"/>
      <c r="AC30" s="5" t="s">
        <v>17355</v>
      </c>
      <c r="AD30" s="5" t="s">
        <v>17360</v>
      </c>
      <c r="AE30" s="5"/>
      <c r="AF30" s="5" t="s">
        <v>17364</v>
      </c>
      <c r="AG30" s="5"/>
      <c r="AH30" s="5"/>
      <c r="AI30" s="5" t="s">
        <v>17345</v>
      </c>
      <c r="AJ30"/>
      <c r="AK30" s="2"/>
      <c r="AL30" s="5" t="s">
        <v>17476</v>
      </c>
      <c r="AM30" s="5" t="s">
        <v>17485</v>
      </c>
      <c r="AN30" s="5" t="s">
        <v>17486</v>
      </c>
      <c r="AO30" s="5"/>
      <c r="AP30" s="5"/>
      <c r="AQ30" s="5" t="s">
        <v>14526</v>
      </c>
      <c r="AR30" s="5" t="s">
        <v>17499</v>
      </c>
      <c r="AS30"/>
      <c r="AT30" s="5"/>
      <c r="AU30" s="5"/>
      <c r="AV30" s="5"/>
      <c r="AW30" s="5"/>
      <c r="AX30" s="5"/>
      <c r="AY30" s="5" t="s">
        <v>17615</v>
      </c>
      <c r="AZ30" s="5" t="s">
        <v>17637</v>
      </c>
      <c r="BA30" s="5" t="s">
        <v>17643</v>
      </c>
      <c r="BB30"/>
      <c r="BC30" s="5"/>
      <c r="BD30" s="5"/>
      <c r="BE30" s="5"/>
      <c r="BF30" s="5"/>
      <c r="BG30" s="5"/>
      <c r="BH30" s="5"/>
      <c r="BI30" s="5"/>
      <c r="BJ30" s="5" t="s">
        <v>17775</v>
      </c>
      <c r="BK30"/>
      <c r="BL30" s="5"/>
      <c r="BM30" s="5" t="s">
        <v>17890</v>
      </c>
      <c r="BN30" s="5"/>
      <c r="BO30" s="5"/>
      <c r="BP30" s="5"/>
      <c r="BQ30" s="5" t="s">
        <v>17910</v>
      </c>
      <c r="BR30" s="5"/>
      <c r="BS30" s="5" t="s">
        <v>17921</v>
      </c>
      <c r="BT30"/>
      <c r="BU30" s="5"/>
      <c r="BV30" s="5" t="s">
        <v>14493</v>
      </c>
      <c r="BW30" s="5"/>
      <c r="BX30" s="5"/>
      <c r="BY30" s="5"/>
      <c r="BZ30" s="5" t="s">
        <v>38</v>
      </c>
      <c r="CA30" s="5" t="s">
        <v>18069</v>
      </c>
      <c r="CB30" s="5" t="s">
        <v>18073</v>
      </c>
      <c r="CC30"/>
      <c r="CD30" s="5"/>
      <c r="CE30" s="5"/>
      <c r="CF30" s="5" t="s">
        <v>18166</v>
      </c>
      <c r="CG30" s="5" t="s">
        <v>18169</v>
      </c>
      <c r="CH30" s="5"/>
      <c r="CI30" s="5"/>
      <c r="CJ30" s="5" t="s">
        <v>18186</v>
      </c>
      <c r="CK30" s="5"/>
      <c r="CL30"/>
      <c r="CM30" s="5"/>
      <c r="CN30" s="5"/>
      <c r="CO30" s="5" t="s">
        <v>18319</v>
      </c>
      <c r="CP30" s="5"/>
      <c r="CQ30" s="5"/>
      <c r="CR30" s="5" t="s">
        <v>18328</v>
      </c>
      <c r="CS30" s="5" t="s">
        <v>38</v>
      </c>
      <c r="CT30" s="5"/>
      <c r="CU30"/>
      <c r="CV30" s="5"/>
      <c r="CW30" s="5"/>
      <c r="CX30" s="5"/>
      <c r="CY30" s="5" t="s">
        <v>18442</v>
      </c>
      <c r="CZ30" s="5" t="s">
        <v>18413</v>
      </c>
      <c r="DA30" s="5" t="s">
        <v>18449</v>
      </c>
      <c r="DB30" s="5"/>
      <c r="DC30" s="5" t="s">
        <v>18459</v>
      </c>
    </row>
    <row r="31" spans="1:107" x14ac:dyDescent="0.35">
      <c r="A31" s="3">
        <v>18</v>
      </c>
      <c r="B31" s="4" t="s">
        <v>16999</v>
      </c>
      <c r="C31" s="4" t="s">
        <v>17003</v>
      </c>
      <c r="D31" s="4" t="s">
        <v>17038</v>
      </c>
      <c r="E31" s="4" t="s">
        <v>8058</v>
      </c>
      <c r="F31" s="4" t="s">
        <v>17011</v>
      </c>
      <c r="G31" s="4"/>
      <c r="H31" s="4"/>
      <c r="I31"/>
      <c r="J31" s="3">
        <v>18</v>
      </c>
      <c r="K31" s="4" t="s">
        <v>17112</v>
      </c>
      <c r="L31" s="4" t="s">
        <v>17116</v>
      </c>
      <c r="M31" s="4"/>
      <c r="N31" s="4"/>
      <c r="O31" s="4" t="s">
        <v>17130</v>
      </c>
      <c r="P31" s="4"/>
      <c r="Q31" s="4"/>
      <c r="R31"/>
      <c r="S31" s="3">
        <v>18</v>
      </c>
      <c r="T31" s="4"/>
      <c r="U31" s="4"/>
      <c r="V31" s="4" t="s">
        <v>223</v>
      </c>
      <c r="W31" s="4"/>
      <c r="X31" s="4" t="s">
        <v>17265</v>
      </c>
      <c r="Y31" s="4" t="s">
        <v>17271</v>
      </c>
      <c r="Z31" s="4"/>
      <c r="AA31"/>
      <c r="AB31" s="3">
        <v>18</v>
      </c>
      <c r="AC31" s="4"/>
      <c r="AD31" s="4"/>
      <c r="AE31" s="4" t="s">
        <v>223</v>
      </c>
      <c r="AF31" s="4" t="s">
        <v>17365</v>
      </c>
      <c r="AG31" s="4" t="s">
        <v>17369</v>
      </c>
      <c r="AH31" s="4" t="s">
        <v>17373</v>
      </c>
      <c r="AI31" s="4" t="s">
        <v>17378</v>
      </c>
      <c r="AJ31"/>
      <c r="AK31" s="3">
        <v>18</v>
      </c>
      <c r="AL31" s="4" t="s">
        <v>17479</v>
      </c>
      <c r="AM31" s="4" t="s">
        <v>17371</v>
      </c>
      <c r="AN31" s="4" t="s">
        <v>223</v>
      </c>
      <c r="AO31" s="4"/>
      <c r="AP31" s="4"/>
      <c r="AQ31" s="4"/>
      <c r="AR31" s="4" t="s">
        <v>17500</v>
      </c>
      <c r="AS31"/>
      <c r="AT31" s="4">
        <v>18</v>
      </c>
      <c r="AU31" s="4"/>
      <c r="AV31" s="4"/>
      <c r="AW31" s="4" t="s">
        <v>17618</v>
      </c>
      <c r="AX31" s="4" t="s">
        <v>17625</v>
      </c>
      <c r="AY31" s="4"/>
      <c r="AZ31" s="4" t="s">
        <v>17638</v>
      </c>
      <c r="BA31" s="4" t="s">
        <v>17645</v>
      </c>
      <c r="BB31"/>
      <c r="BC31" s="4">
        <v>18</v>
      </c>
      <c r="BD31" s="4"/>
      <c r="BE31" s="4"/>
      <c r="BF31" s="4"/>
      <c r="BG31" s="4"/>
      <c r="BH31" s="4" t="s">
        <v>17765</v>
      </c>
      <c r="BI31" s="4" t="s">
        <v>17772</v>
      </c>
      <c r="BJ31" s="4" t="s">
        <v>17723</v>
      </c>
      <c r="BK31"/>
      <c r="BL31" s="4">
        <v>18</v>
      </c>
      <c r="BM31" s="4"/>
      <c r="BN31" s="4"/>
      <c r="BO31" s="4"/>
      <c r="BP31" s="4"/>
      <c r="BQ31" s="4" t="s">
        <v>17911</v>
      </c>
      <c r="BR31" s="4" t="s">
        <v>17916</v>
      </c>
      <c r="BS31" s="4" t="s">
        <v>17922</v>
      </c>
      <c r="BT31"/>
      <c r="BU31" s="4">
        <v>18</v>
      </c>
      <c r="BV31" s="4"/>
      <c r="BW31" s="4" t="s">
        <v>13244</v>
      </c>
      <c r="BX31" s="4"/>
      <c r="BY31" s="4"/>
      <c r="BZ31" s="4"/>
      <c r="CA31" s="4" t="s">
        <v>18070</v>
      </c>
      <c r="CB31" s="4" t="s">
        <v>18074</v>
      </c>
      <c r="CC31"/>
      <c r="CD31" s="4">
        <v>18</v>
      </c>
      <c r="CE31" s="4" t="s">
        <v>18162</v>
      </c>
      <c r="CF31" s="4"/>
      <c r="CG31" s="4" t="s">
        <v>223</v>
      </c>
      <c r="CH31" s="4" t="s">
        <v>18183</v>
      </c>
      <c r="CI31" s="4"/>
      <c r="CJ31" s="4" t="s">
        <v>38</v>
      </c>
      <c r="CK31" s="4"/>
      <c r="CL31"/>
      <c r="CM31" s="4">
        <v>18</v>
      </c>
      <c r="CN31" s="4" t="s">
        <v>195</v>
      </c>
      <c r="CO31" s="4"/>
      <c r="CP31" s="4" t="s">
        <v>18322</v>
      </c>
      <c r="CQ31" s="4"/>
      <c r="CR31" s="4" t="s">
        <v>18329</v>
      </c>
      <c r="CS31" s="4"/>
      <c r="CT31" s="4"/>
      <c r="CU31"/>
      <c r="CV31" s="4">
        <v>18</v>
      </c>
      <c r="CW31" s="4" t="s">
        <v>18415</v>
      </c>
      <c r="CX31" s="4" t="s">
        <v>14740</v>
      </c>
      <c r="CY31" s="4" t="s">
        <v>223</v>
      </c>
      <c r="CZ31" s="4"/>
      <c r="DA31" s="4" t="s">
        <v>18450</v>
      </c>
      <c r="DB31" s="4"/>
      <c r="DC31" s="4" t="s">
        <v>7988</v>
      </c>
    </row>
    <row r="32" spans="1:107" x14ac:dyDescent="0.35">
      <c r="A32" s="6"/>
      <c r="B32" s="7"/>
      <c r="C32" s="7"/>
      <c r="D32" s="7"/>
      <c r="E32" s="7"/>
      <c r="F32" s="7"/>
      <c r="G32" s="7"/>
      <c r="H32" s="7"/>
      <c r="I32"/>
      <c r="J32" s="6"/>
      <c r="K32" s="7"/>
      <c r="L32" s="7"/>
      <c r="M32" s="7" t="s">
        <v>14740</v>
      </c>
      <c r="N32" s="7"/>
      <c r="O32" s="7"/>
      <c r="P32" s="7"/>
      <c r="Q32" s="7"/>
      <c r="R32"/>
      <c r="S32" s="6"/>
      <c r="T32" s="7"/>
      <c r="U32" s="7"/>
      <c r="V32" s="7"/>
      <c r="W32" s="7" t="s">
        <v>17044</v>
      </c>
      <c r="X32" s="7"/>
      <c r="Y32" s="7"/>
      <c r="Z32" s="7"/>
      <c r="AA32"/>
      <c r="AB32" s="6"/>
      <c r="AC32" s="7" t="s">
        <v>1935</v>
      </c>
      <c r="AD32" s="7"/>
      <c r="AE32" s="7"/>
      <c r="AF32" s="7" t="s">
        <v>1935</v>
      </c>
      <c r="AG32" s="7" t="s">
        <v>17370</v>
      </c>
      <c r="AH32" s="7"/>
      <c r="AI32" s="7"/>
      <c r="AJ32"/>
      <c r="AK32" s="6"/>
      <c r="AL32" s="7" t="s">
        <v>17478</v>
      </c>
      <c r="AM32" s="7"/>
      <c r="AN32" s="7" t="s">
        <v>17489</v>
      </c>
      <c r="AO32" s="7"/>
      <c r="AP32" s="7" t="s">
        <v>17491</v>
      </c>
      <c r="AQ32" s="7"/>
      <c r="AR32" s="7"/>
      <c r="AS32"/>
      <c r="AT32" s="7"/>
      <c r="AU32" s="7"/>
      <c r="AV32" s="7" t="s">
        <v>17617</v>
      </c>
      <c r="AW32" s="7" t="s">
        <v>17624</v>
      </c>
      <c r="AX32" s="7" t="s">
        <v>3640</v>
      </c>
      <c r="AY32" s="7"/>
      <c r="AZ32" s="7" t="s">
        <v>17639</v>
      </c>
      <c r="BA32" s="7" t="s">
        <v>17644</v>
      </c>
      <c r="BB32"/>
      <c r="BC32" s="7"/>
      <c r="BD32" s="7"/>
      <c r="BE32" s="7"/>
      <c r="BF32" s="7"/>
      <c r="BG32" s="7"/>
      <c r="BH32" s="7" t="s">
        <v>14740</v>
      </c>
      <c r="BI32" s="7" t="s">
        <v>11178</v>
      </c>
      <c r="BJ32" s="7"/>
      <c r="BK32"/>
      <c r="BL32" s="7"/>
      <c r="BM32" s="7" t="s">
        <v>17891</v>
      </c>
      <c r="BN32" s="7" t="s">
        <v>17894</v>
      </c>
      <c r="BO32" s="7" t="s">
        <v>17904</v>
      </c>
      <c r="BP32" s="7" t="s">
        <v>17899</v>
      </c>
      <c r="BQ32" s="7" t="s">
        <v>17912</v>
      </c>
      <c r="BR32" s="7"/>
      <c r="BS32" s="7"/>
      <c r="BT32"/>
      <c r="BU32" s="7"/>
      <c r="BV32" s="7"/>
      <c r="BW32" s="7"/>
      <c r="BX32" s="7"/>
      <c r="BY32" s="7"/>
      <c r="BZ32" s="7" t="s">
        <v>18058</v>
      </c>
      <c r="CA32" s="7"/>
      <c r="CB32" s="7"/>
      <c r="CC32"/>
      <c r="CD32" s="7"/>
      <c r="CE32" s="7"/>
      <c r="CF32" s="7" t="s">
        <v>18151</v>
      </c>
      <c r="CG32" s="7"/>
      <c r="CH32" s="7"/>
      <c r="CI32" s="7" t="s">
        <v>18182</v>
      </c>
      <c r="CJ32" s="7" t="s">
        <v>18189</v>
      </c>
      <c r="CK32" s="7" t="s">
        <v>18192</v>
      </c>
      <c r="CL32"/>
      <c r="CM32" s="7"/>
      <c r="CN32" s="7"/>
      <c r="CO32" s="7"/>
      <c r="CP32" s="7"/>
      <c r="CQ32" s="7"/>
      <c r="CR32" s="7"/>
      <c r="CS32" s="7"/>
      <c r="CT32" s="7"/>
      <c r="CU32"/>
      <c r="CV32" s="7"/>
      <c r="CW32" s="7"/>
      <c r="CX32" s="7" t="s">
        <v>18436</v>
      </c>
      <c r="CY32" s="7"/>
      <c r="CZ32" s="7"/>
      <c r="DA32" s="7"/>
      <c r="DB32" s="7" t="s">
        <v>14740</v>
      </c>
      <c r="DC32" s="7"/>
    </row>
    <row r="33" spans="1:107" x14ac:dyDescent="0.35">
      <c r="A33" s="2">
        <v>20</v>
      </c>
      <c r="B33" s="5"/>
      <c r="C33" s="5"/>
      <c r="D33" s="5" t="s">
        <v>17006</v>
      </c>
      <c r="E33" s="5"/>
      <c r="F33" s="5"/>
      <c r="G33" s="5"/>
      <c r="H33" s="5"/>
      <c r="I33" t="s">
        <v>3203</v>
      </c>
      <c r="J33" s="2">
        <v>20</v>
      </c>
      <c r="K33" s="5"/>
      <c r="L33" s="5" t="s">
        <v>17117</v>
      </c>
      <c r="M33" s="5" t="s">
        <v>14784</v>
      </c>
      <c r="N33" s="5"/>
      <c r="O33" s="5"/>
      <c r="P33" s="5"/>
      <c r="Q33" s="5"/>
      <c r="R33"/>
      <c r="S33" s="2">
        <v>20</v>
      </c>
      <c r="T33" s="5"/>
      <c r="U33" s="5"/>
      <c r="V33" s="5"/>
      <c r="W33" s="5"/>
      <c r="X33" s="5"/>
      <c r="Y33" s="5"/>
      <c r="Z33" s="5"/>
      <c r="AA33"/>
      <c r="AB33" s="2">
        <v>20</v>
      </c>
      <c r="AC33" s="5"/>
      <c r="AD33" s="5"/>
      <c r="AE33" s="5"/>
      <c r="AF33" s="5" t="s">
        <v>1039</v>
      </c>
      <c r="AG33" s="5"/>
      <c r="AH33" s="5"/>
      <c r="AI33" s="5"/>
      <c r="AJ33"/>
      <c r="AK33" s="2">
        <v>20</v>
      </c>
      <c r="AL33" s="5"/>
      <c r="AM33" s="5"/>
      <c r="AN33" s="5"/>
      <c r="AO33" s="5"/>
      <c r="AP33" s="5"/>
      <c r="AQ33" s="5"/>
      <c r="AR33" s="5"/>
      <c r="AS33"/>
      <c r="AT33" s="5">
        <v>20</v>
      </c>
      <c r="AU33" s="5"/>
      <c r="AV33" s="5"/>
      <c r="AW33" s="5"/>
      <c r="AX33" s="5"/>
      <c r="AY33" s="5"/>
      <c r="AZ33" s="5" t="s">
        <v>17640</v>
      </c>
      <c r="BA33" s="5"/>
      <c r="BB33"/>
      <c r="BC33" s="5">
        <v>20</v>
      </c>
      <c r="BD33" s="5"/>
      <c r="BE33" s="5"/>
      <c r="BF33" s="5"/>
      <c r="BG33" s="5"/>
      <c r="BH33" s="5" t="s">
        <v>14784</v>
      </c>
      <c r="BI33" s="5"/>
      <c r="BJ33" s="5"/>
      <c r="BK33"/>
      <c r="BL33" s="5">
        <v>20</v>
      </c>
      <c r="BM33" s="5"/>
      <c r="BN33" s="5"/>
      <c r="BO33" s="5" t="s">
        <v>17905</v>
      </c>
      <c r="BP33" s="5"/>
      <c r="BQ33" s="5" t="s">
        <v>17913</v>
      </c>
      <c r="BR33" s="5" t="s">
        <v>17913</v>
      </c>
      <c r="BS33" s="5" t="s">
        <v>17913</v>
      </c>
      <c r="BT33"/>
      <c r="BU33" s="5">
        <v>20</v>
      </c>
      <c r="BV33" s="5"/>
      <c r="BW33" s="5"/>
      <c r="BX33" s="5"/>
      <c r="BY33" s="5"/>
      <c r="BZ33" s="5"/>
      <c r="CA33" s="5"/>
      <c r="CB33" s="5"/>
      <c r="CC33"/>
      <c r="CD33" s="5">
        <v>20</v>
      </c>
      <c r="CE33" s="5"/>
      <c r="CF33" s="5"/>
      <c r="CG33" s="5" t="s">
        <v>17686</v>
      </c>
      <c r="CH33" s="5" t="s">
        <v>18563</v>
      </c>
      <c r="CI33" s="5" t="s">
        <v>9497</v>
      </c>
      <c r="CJ33" s="5"/>
      <c r="CK33" s="5" t="s">
        <v>461</v>
      </c>
      <c r="CL33"/>
      <c r="CM33" s="5">
        <v>20</v>
      </c>
      <c r="CN33" s="5"/>
      <c r="CO33" s="5"/>
      <c r="CP33" s="5" t="s">
        <v>18081</v>
      </c>
      <c r="CQ33" s="5"/>
      <c r="CR33" s="5"/>
      <c r="CS33" s="5" t="s">
        <v>18333</v>
      </c>
      <c r="CT33" s="5"/>
      <c r="CU33"/>
      <c r="CV33" s="5">
        <v>20</v>
      </c>
      <c r="CW33" s="5"/>
      <c r="CX33" s="5"/>
      <c r="CY33" s="5"/>
      <c r="CZ33" s="5"/>
      <c r="DA33" s="5"/>
      <c r="DB33" s="5" t="s">
        <v>14784</v>
      </c>
      <c r="DC33" s="5"/>
    </row>
    <row r="34" spans="1:107" x14ac:dyDescent="0.35">
      <c r="A34" s="6"/>
      <c r="B34" s="7"/>
      <c r="C34" s="7"/>
      <c r="D34" s="7"/>
      <c r="E34" s="7"/>
      <c r="F34" s="7"/>
      <c r="G34" s="7"/>
      <c r="H34" s="7"/>
      <c r="I34"/>
      <c r="J34" s="6"/>
      <c r="K34" s="7"/>
      <c r="L34" s="7"/>
      <c r="M34" s="7"/>
      <c r="N34" s="7"/>
      <c r="O34" s="7"/>
      <c r="P34" s="7"/>
      <c r="Q34" s="7"/>
      <c r="R34"/>
      <c r="S34" s="6"/>
      <c r="T34" s="7"/>
      <c r="U34" s="7"/>
      <c r="V34" s="7"/>
      <c r="W34" s="7"/>
      <c r="X34" s="7"/>
      <c r="Y34" s="7"/>
      <c r="Z34" s="7"/>
      <c r="AA34"/>
      <c r="AB34" s="6"/>
      <c r="AC34" s="7"/>
      <c r="AD34" s="7"/>
      <c r="AE34" s="7"/>
      <c r="AF34" s="7"/>
      <c r="AG34" s="7"/>
      <c r="AH34" s="7"/>
      <c r="AI34" s="7"/>
      <c r="AJ34"/>
      <c r="AK34" s="6"/>
      <c r="AL34" s="7"/>
      <c r="AM34" s="7"/>
      <c r="AN34" s="7"/>
      <c r="AO34" s="7"/>
      <c r="AP34" s="7"/>
      <c r="AQ34" s="7"/>
      <c r="AR34" s="7"/>
      <c r="AS34"/>
      <c r="AT34" s="7"/>
      <c r="AU34" s="7"/>
      <c r="AV34" s="7"/>
      <c r="AW34" s="7"/>
      <c r="AX34" s="7"/>
      <c r="AY34" s="7" t="s">
        <v>17633</v>
      </c>
      <c r="AZ34" s="7" t="s">
        <v>9417</v>
      </c>
      <c r="BA34" s="7"/>
      <c r="BB34"/>
      <c r="BC34" s="7"/>
      <c r="BD34" s="7"/>
      <c r="BE34" s="7"/>
      <c r="BF34" s="7"/>
      <c r="BG34" s="7"/>
      <c r="BH34" s="7"/>
      <c r="BI34" s="7"/>
      <c r="BJ34" s="7"/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 t="s">
        <v>15483</v>
      </c>
      <c r="CB34" s="7"/>
      <c r="CC34"/>
      <c r="CD34" s="7"/>
      <c r="CE34" s="7"/>
      <c r="CF34" s="7"/>
      <c r="CG34" s="7"/>
      <c r="CH34" s="7"/>
      <c r="CI34" s="7"/>
      <c r="CJ34" s="7"/>
      <c r="CK34" s="7"/>
      <c r="CL34"/>
      <c r="CM34" s="7"/>
      <c r="CN34" s="7"/>
      <c r="CO34" s="7"/>
      <c r="CP34" s="7"/>
      <c r="CQ34" s="7"/>
      <c r="CR34" s="7"/>
      <c r="CS34" s="7"/>
      <c r="CT34" s="7"/>
      <c r="CU34"/>
      <c r="CV34" s="7"/>
      <c r="CW34" s="7" t="s">
        <v>18430</v>
      </c>
      <c r="CX34" s="7"/>
      <c r="CY34" s="7"/>
      <c r="CZ34" s="7" t="s">
        <v>18454</v>
      </c>
      <c r="DA34" s="7"/>
      <c r="DB34" s="7"/>
      <c r="DC34" s="7"/>
    </row>
    <row r="35" spans="1:107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x14ac:dyDescent="0.3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A37"/>
      <c r="B37" s="2">
        <f>H20+1</f>
        <v>11</v>
      </c>
      <c r="C37" s="2">
        <f t="shared" ref="C37:H37" si="16">B37+1</f>
        <v>12</v>
      </c>
      <c r="D37" s="2">
        <f t="shared" si="16"/>
        <v>13</v>
      </c>
      <c r="E37" s="2">
        <f t="shared" si="16"/>
        <v>14</v>
      </c>
      <c r="F37" s="2">
        <f t="shared" si="16"/>
        <v>15</v>
      </c>
      <c r="G37" s="2">
        <f t="shared" si="16"/>
        <v>16</v>
      </c>
      <c r="H37" s="2">
        <f t="shared" si="16"/>
        <v>17</v>
      </c>
      <c r="I37"/>
      <c r="J37"/>
      <c r="K37" s="2">
        <f>Q20+1</f>
        <v>15</v>
      </c>
      <c r="L37" s="2">
        <f t="shared" ref="L37:Q37" si="17">K37+1</f>
        <v>16</v>
      </c>
      <c r="M37" s="2">
        <f t="shared" si="17"/>
        <v>17</v>
      </c>
      <c r="N37" s="2">
        <f t="shared" si="17"/>
        <v>18</v>
      </c>
      <c r="O37" s="2">
        <f t="shared" si="17"/>
        <v>19</v>
      </c>
      <c r="P37" s="2">
        <f t="shared" si="17"/>
        <v>20</v>
      </c>
      <c r="Q37" s="2">
        <f t="shared" si="17"/>
        <v>21</v>
      </c>
      <c r="R37"/>
      <c r="S37"/>
      <c r="T37" s="2">
        <f>Z20+1</f>
        <v>15</v>
      </c>
      <c r="U37" s="2">
        <f t="shared" ref="U37:Z37" si="18">T37+1</f>
        <v>16</v>
      </c>
      <c r="V37" s="2">
        <f t="shared" si="18"/>
        <v>17</v>
      </c>
      <c r="W37" s="2">
        <f t="shared" si="18"/>
        <v>18</v>
      </c>
      <c r="X37" s="2">
        <f t="shared" si="18"/>
        <v>19</v>
      </c>
      <c r="Y37" s="2">
        <f t="shared" si="18"/>
        <v>20</v>
      </c>
      <c r="Z37" s="2">
        <f t="shared" si="18"/>
        <v>21</v>
      </c>
      <c r="AA37"/>
      <c r="AB37"/>
      <c r="AC37" s="2">
        <f>AI20+1</f>
        <v>12</v>
      </c>
      <c r="AD37" s="2">
        <f t="shared" ref="AD37:AI37" si="19">AC37+1</f>
        <v>13</v>
      </c>
      <c r="AE37" s="2">
        <f t="shared" si="19"/>
        <v>14</v>
      </c>
      <c r="AF37" s="2">
        <f t="shared" si="19"/>
        <v>15</v>
      </c>
      <c r="AG37" s="2">
        <f t="shared" si="19"/>
        <v>16</v>
      </c>
      <c r="AH37" s="2">
        <f t="shared" si="19"/>
        <v>17</v>
      </c>
      <c r="AI37" s="2">
        <f t="shared" si="19"/>
        <v>18</v>
      </c>
      <c r="AJ37"/>
      <c r="AK37"/>
      <c r="AL37" s="2">
        <f>AR20+1</f>
        <v>10</v>
      </c>
      <c r="AM37" s="2">
        <f t="shared" ref="AM37:AR37" si="20">AL37+1</f>
        <v>11</v>
      </c>
      <c r="AN37" s="2">
        <f t="shared" si="20"/>
        <v>12</v>
      </c>
      <c r="AO37" s="2">
        <f t="shared" si="20"/>
        <v>13</v>
      </c>
      <c r="AP37" s="2">
        <f t="shared" si="20"/>
        <v>14</v>
      </c>
      <c r="AQ37" s="2">
        <f t="shared" si="20"/>
        <v>15</v>
      </c>
      <c r="AR37" s="2">
        <f t="shared" si="20"/>
        <v>16</v>
      </c>
      <c r="AS37"/>
      <c r="AT37"/>
      <c r="AU37" s="2">
        <f>BA20+1</f>
        <v>14</v>
      </c>
      <c r="AV37" s="2">
        <f t="shared" ref="AV37:BA37" si="21">AU37+1</f>
        <v>15</v>
      </c>
      <c r="AW37" s="2">
        <f t="shared" si="21"/>
        <v>16</v>
      </c>
      <c r="AX37" s="2">
        <f t="shared" si="21"/>
        <v>17</v>
      </c>
      <c r="AY37" s="2">
        <f t="shared" si="21"/>
        <v>18</v>
      </c>
      <c r="AZ37" s="2">
        <f t="shared" si="21"/>
        <v>19</v>
      </c>
      <c r="BA37" s="2">
        <f t="shared" si="21"/>
        <v>20</v>
      </c>
      <c r="BB37"/>
      <c r="BC37"/>
      <c r="BD37" s="2">
        <f>BJ20+1</f>
        <v>12</v>
      </c>
      <c r="BE37" s="2">
        <f t="shared" ref="BE37:BJ37" si="22">BD37+1</f>
        <v>13</v>
      </c>
      <c r="BF37" s="2">
        <f t="shared" si="22"/>
        <v>14</v>
      </c>
      <c r="BG37" s="2">
        <f t="shared" si="22"/>
        <v>15</v>
      </c>
      <c r="BH37" s="2">
        <f t="shared" si="22"/>
        <v>16</v>
      </c>
      <c r="BI37" s="2">
        <f t="shared" si="22"/>
        <v>17</v>
      </c>
      <c r="BJ37" s="2">
        <f t="shared" si="22"/>
        <v>18</v>
      </c>
      <c r="BK37"/>
      <c r="BL37"/>
      <c r="BM37" s="2">
        <f>BS20+1</f>
        <v>9</v>
      </c>
      <c r="BN37" s="2">
        <f t="shared" ref="BN37:BS37" si="23">BM37+1</f>
        <v>10</v>
      </c>
      <c r="BO37" s="2">
        <f t="shared" si="23"/>
        <v>11</v>
      </c>
      <c r="BP37" s="2">
        <f t="shared" si="23"/>
        <v>12</v>
      </c>
      <c r="BQ37" s="2">
        <f t="shared" si="23"/>
        <v>13</v>
      </c>
      <c r="BR37" s="2">
        <f t="shared" si="23"/>
        <v>14</v>
      </c>
      <c r="BS37" s="2">
        <f t="shared" si="23"/>
        <v>15</v>
      </c>
      <c r="BT37"/>
      <c r="BU37"/>
      <c r="BV37" s="2">
        <f>CB20+1</f>
        <v>13</v>
      </c>
      <c r="BW37" s="2">
        <f t="shared" ref="BW37:CB37" si="24">BV37+1</f>
        <v>14</v>
      </c>
      <c r="BX37" s="2">
        <f t="shared" si="24"/>
        <v>15</v>
      </c>
      <c r="BY37" s="2">
        <f t="shared" si="24"/>
        <v>16</v>
      </c>
      <c r="BZ37" s="2">
        <f t="shared" si="24"/>
        <v>17</v>
      </c>
      <c r="CA37" s="2">
        <f t="shared" si="24"/>
        <v>18</v>
      </c>
      <c r="CB37" s="2">
        <f t="shared" si="24"/>
        <v>19</v>
      </c>
      <c r="CC37"/>
      <c r="CD37"/>
      <c r="CE37" s="2">
        <f>CK20+1</f>
        <v>11</v>
      </c>
      <c r="CF37" s="2">
        <f t="shared" ref="CF37:CK37" si="25">CE37+1</f>
        <v>12</v>
      </c>
      <c r="CG37" s="2">
        <f t="shared" si="25"/>
        <v>13</v>
      </c>
      <c r="CH37" s="2">
        <f t="shared" si="25"/>
        <v>14</v>
      </c>
      <c r="CI37" s="2">
        <f t="shared" si="25"/>
        <v>15</v>
      </c>
      <c r="CJ37" s="2">
        <f t="shared" si="25"/>
        <v>16</v>
      </c>
      <c r="CK37" s="2">
        <f t="shared" si="25"/>
        <v>17</v>
      </c>
      <c r="CL37"/>
      <c r="CM37"/>
      <c r="CN37" s="2">
        <f>CT20+1</f>
        <v>15</v>
      </c>
      <c r="CO37" s="2">
        <f t="shared" ref="CO37:CT37" si="26">CN37+1</f>
        <v>16</v>
      </c>
      <c r="CP37" s="2">
        <f t="shared" si="26"/>
        <v>17</v>
      </c>
      <c r="CQ37" s="2">
        <f t="shared" si="26"/>
        <v>18</v>
      </c>
      <c r="CR37" s="2">
        <f t="shared" si="26"/>
        <v>19</v>
      </c>
      <c r="CS37" s="2">
        <f t="shared" si="26"/>
        <v>20</v>
      </c>
      <c r="CT37" s="2">
        <f t="shared" si="26"/>
        <v>21</v>
      </c>
      <c r="CU37"/>
      <c r="CV37"/>
      <c r="CW37" s="2">
        <f>DC20+1</f>
        <v>13</v>
      </c>
      <c r="CX37" s="2">
        <f t="shared" ref="CX37:DC37" si="27">CW37+1</f>
        <v>14</v>
      </c>
      <c r="CY37" s="2">
        <f t="shared" si="27"/>
        <v>15</v>
      </c>
      <c r="CZ37" s="2">
        <f t="shared" si="27"/>
        <v>16</v>
      </c>
      <c r="DA37" s="2">
        <f t="shared" si="27"/>
        <v>17</v>
      </c>
      <c r="DB37" s="2">
        <f t="shared" si="27"/>
        <v>18</v>
      </c>
      <c r="DC37" s="2">
        <f t="shared" si="27"/>
        <v>19</v>
      </c>
    </row>
    <row r="38" spans="1:107" x14ac:dyDescent="0.35">
      <c r="A38" s="3">
        <v>8</v>
      </c>
      <c r="B38" s="4"/>
      <c r="C38" s="4"/>
      <c r="D38" s="4"/>
      <c r="E38" s="4"/>
      <c r="F38" s="4" t="s">
        <v>25</v>
      </c>
      <c r="G38" s="90" t="s">
        <v>17031</v>
      </c>
      <c r="H38" s="4" t="s">
        <v>17033</v>
      </c>
      <c r="I38"/>
      <c r="J38" s="3">
        <v>8</v>
      </c>
      <c r="K38" s="4"/>
      <c r="L38" s="4"/>
      <c r="M38" s="4"/>
      <c r="N38" s="4"/>
      <c r="O38" s="4" t="s">
        <v>25</v>
      </c>
      <c r="P38" s="4"/>
      <c r="Q38" s="4"/>
      <c r="R38"/>
      <c r="S38" s="3">
        <v>8</v>
      </c>
      <c r="T38" s="4" t="s">
        <v>17274</v>
      </c>
      <c r="U38" s="4"/>
      <c r="V38" s="4"/>
      <c r="W38" s="4"/>
      <c r="X38" s="4" t="s">
        <v>25</v>
      </c>
      <c r="Y38" s="4"/>
      <c r="Z38" s="90" t="s">
        <v>17329</v>
      </c>
      <c r="AA38"/>
      <c r="AB38" s="3">
        <v>8</v>
      </c>
      <c r="AC38" s="4"/>
      <c r="AD38" s="4" t="s">
        <v>17379</v>
      </c>
      <c r="AE38" s="4"/>
      <c r="AF38" s="4"/>
      <c r="AG38" s="4" t="s">
        <v>25</v>
      </c>
      <c r="AH38" s="4"/>
      <c r="AI38" s="4"/>
      <c r="AJ38"/>
      <c r="AK38" s="3">
        <v>8</v>
      </c>
      <c r="AL38" s="4"/>
      <c r="AM38" s="4"/>
      <c r="AN38" s="4"/>
      <c r="AO38" s="4" t="s">
        <v>1457</v>
      </c>
      <c r="AP38" s="4" t="s">
        <v>25</v>
      </c>
      <c r="AQ38" s="4"/>
      <c r="AR38" s="4"/>
      <c r="AS38"/>
      <c r="AT38" s="4">
        <v>8</v>
      </c>
      <c r="AU38" s="4"/>
      <c r="AV38" s="4"/>
      <c r="AW38" s="4"/>
      <c r="AX38" s="4"/>
      <c r="AY38" s="4" t="s">
        <v>25</v>
      </c>
      <c r="AZ38" s="4" t="s">
        <v>15110</v>
      </c>
      <c r="BA38" s="4" t="s">
        <v>17672</v>
      </c>
      <c r="BB38"/>
      <c r="BC38" s="4">
        <v>8</v>
      </c>
      <c r="BD38" s="4"/>
      <c r="BE38" s="4" t="s">
        <v>17780</v>
      </c>
      <c r="BF38" s="4"/>
      <c r="BG38" s="4" t="s">
        <v>17792</v>
      </c>
      <c r="BH38" s="4"/>
      <c r="BI38" s="4" t="s">
        <v>17804</v>
      </c>
      <c r="BJ38" s="4"/>
      <c r="BK38"/>
      <c r="BL38" s="4">
        <v>8</v>
      </c>
      <c r="BM38" s="4" t="s">
        <v>17959</v>
      </c>
      <c r="BN38" s="4"/>
      <c r="BO38" s="4"/>
      <c r="BP38" s="4"/>
      <c r="BQ38" s="4"/>
      <c r="BR38" s="4" t="s">
        <v>12349</v>
      </c>
      <c r="BS38" s="4" t="s">
        <v>17966</v>
      </c>
      <c r="BT38"/>
      <c r="BU38" s="4">
        <v>8</v>
      </c>
      <c r="BV38" s="90" t="s">
        <v>18018</v>
      </c>
      <c r="BW38" s="4"/>
      <c r="BX38" s="4"/>
      <c r="BY38" s="4"/>
      <c r="BZ38" s="4" t="s">
        <v>18088</v>
      </c>
      <c r="CA38" s="4" t="s">
        <v>18090</v>
      </c>
      <c r="CB38" s="4"/>
      <c r="CC38"/>
      <c r="CD38" s="4">
        <v>8</v>
      </c>
      <c r="CE38" s="4"/>
      <c r="CF38" s="4"/>
      <c r="CG38" s="4"/>
      <c r="CH38" s="4" t="s">
        <v>18176</v>
      </c>
      <c r="CI38" s="4" t="s">
        <v>25</v>
      </c>
      <c r="CJ38" s="4"/>
      <c r="CK38" s="4"/>
      <c r="CL38"/>
      <c r="CM38" s="4">
        <v>8</v>
      </c>
      <c r="CN38" s="4"/>
      <c r="CO38" s="4"/>
      <c r="CP38" s="4" t="s">
        <v>615</v>
      </c>
      <c r="CQ38" s="4"/>
      <c r="CR38" s="4" t="s">
        <v>25</v>
      </c>
      <c r="CS38" s="4"/>
      <c r="CT38" s="4"/>
      <c r="CU38"/>
      <c r="CV38" s="4">
        <v>8</v>
      </c>
      <c r="CW38" s="4"/>
      <c r="CX38" s="4" t="s">
        <v>17481</v>
      </c>
      <c r="CY38" s="4"/>
      <c r="CZ38" s="4"/>
      <c r="DA38" s="4" t="s">
        <v>25</v>
      </c>
      <c r="DB38" s="4" t="s">
        <v>18425</v>
      </c>
      <c r="DC38" s="4"/>
    </row>
    <row r="39" spans="1:107" x14ac:dyDescent="0.35">
      <c r="A39" s="2"/>
      <c r="B39" s="5" t="s">
        <v>17010</v>
      </c>
      <c r="C39" s="5" t="s">
        <v>17010</v>
      </c>
      <c r="D39" s="5" t="s">
        <v>17020</v>
      </c>
      <c r="E39" s="5"/>
      <c r="F39" s="5"/>
      <c r="G39" s="5"/>
      <c r="H39" s="5"/>
      <c r="I39"/>
      <c r="J39" s="2"/>
      <c r="K39" s="5"/>
      <c r="L39" s="5"/>
      <c r="M39" s="5" t="s">
        <v>17091</v>
      </c>
      <c r="N39" s="5" t="s">
        <v>17092</v>
      </c>
      <c r="O39" s="5" t="s">
        <v>17146</v>
      </c>
      <c r="P39" s="5"/>
      <c r="Q39" s="5" t="s">
        <v>17163</v>
      </c>
      <c r="R39"/>
      <c r="S39" s="2"/>
      <c r="T39" s="5" t="s">
        <v>17275</v>
      </c>
      <c r="U39" s="5"/>
      <c r="V39" s="5"/>
      <c r="W39" s="5" t="s">
        <v>17286</v>
      </c>
      <c r="X39" s="5"/>
      <c r="Y39" s="5" t="s">
        <v>17293</v>
      </c>
      <c r="Z39" s="5"/>
      <c r="AA39"/>
      <c r="AB39" s="2"/>
      <c r="AC39" s="5"/>
      <c r="AD39" s="5"/>
      <c r="AE39" s="5"/>
      <c r="AF39" s="5"/>
      <c r="AG39" s="5" t="s">
        <v>38</v>
      </c>
      <c r="AH39" s="5"/>
      <c r="AI39" s="5"/>
      <c r="AJ39"/>
      <c r="AK39" s="2"/>
      <c r="AL39" s="5"/>
      <c r="AM39" s="5"/>
      <c r="AN39" s="5"/>
      <c r="AO39" s="5"/>
      <c r="AP39" s="5"/>
      <c r="AQ39" s="5"/>
      <c r="AR39" s="5"/>
      <c r="AS39"/>
      <c r="AT39" s="5"/>
      <c r="AU39" s="5"/>
      <c r="AV39" s="5"/>
      <c r="AW39" s="5"/>
      <c r="AX39" s="5"/>
      <c r="AY39" s="84" t="s">
        <v>17680</v>
      </c>
      <c r="AZ39" s="5"/>
      <c r="BA39" s="5" t="s">
        <v>17678</v>
      </c>
      <c r="BB39"/>
      <c r="BC39" s="5"/>
      <c r="BD39" s="5"/>
      <c r="BE39" s="5"/>
      <c r="BF39" s="5" t="s">
        <v>17784</v>
      </c>
      <c r="BG39" s="5"/>
      <c r="BH39" s="5"/>
      <c r="BI39" s="5" t="s">
        <v>17805</v>
      </c>
      <c r="BJ39" s="5" t="s">
        <v>17925</v>
      </c>
      <c r="BK39"/>
      <c r="BL39" s="5"/>
      <c r="BM39" s="5" t="s">
        <v>17926</v>
      </c>
      <c r="BN39" s="5" t="s">
        <v>17934</v>
      </c>
      <c r="BO39" s="5"/>
      <c r="BP39" s="5" t="s">
        <v>17948</v>
      </c>
      <c r="BQ39" s="5"/>
      <c r="BR39" s="5"/>
      <c r="BS39" s="5"/>
      <c r="BT39"/>
      <c r="BU39" s="5"/>
      <c r="BV39" s="5" t="s">
        <v>16537</v>
      </c>
      <c r="BW39" s="5" t="s">
        <v>18080</v>
      </c>
      <c r="BX39" s="5" t="s">
        <v>316</v>
      </c>
      <c r="BY39" s="5"/>
      <c r="BZ39" s="5" t="s">
        <v>25</v>
      </c>
      <c r="CA39" s="5"/>
      <c r="CB39" s="5"/>
      <c r="CC39"/>
      <c r="CD39" s="5"/>
      <c r="CE39" s="5"/>
      <c r="CF39" s="5"/>
      <c r="CG39" s="5" t="s">
        <v>316</v>
      </c>
      <c r="CH39" s="5"/>
      <c r="CI39" s="5"/>
      <c r="CJ39" s="84"/>
      <c r="CK39" s="5"/>
      <c r="CL39"/>
      <c r="CM39" s="5"/>
      <c r="CN39" s="5" t="s">
        <v>18338</v>
      </c>
      <c r="CO39" s="5" t="s">
        <v>18342</v>
      </c>
      <c r="CP39" s="5"/>
      <c r="CQ39" s="5"/>
      <c r="CR39" s="5"/>
      <c r="CS39" s="5"/>
      <c r="CT39" s="5"/>
      <c r="CU39"/>
      <c r="CV39" s="5"/>
      <c r="CW39" s="5"/>
      <c r="CX39" s="5"/>
      <c r="CY39" s="5" t="s">
        <v>18460</v>
      </c>
      <c r="CZ39" s="5"/>
      <c r="DA39" s="5"/>
      <c r="DB39" s="5"/>
      <c r="DC39" s="5"/>
    </row>
    <row r="40" spans="1:107" x14ac:dyDescent="0.35">
      <c r="A40" s="3">
        <v>10</v>
      </c>
      <c r="B40" s="4"/>
      <c r="C40" s="4"/>
      <c r="D40" s="4" t="s">
        <v>17022</v>
      </c>
      <c r="E40" s="4"/>
      <c r="F40" s="4" t="s">
        <v>14217</v>
      </c>
      <c r="G40" s="4"/>
      <c r="H40" s="4" t="s">
        <v>17034</v>
      </c>
      <c r="I40"/>
      <c r="J40" s="3">
        <v>10</v>
      </c>
      <c r="K40" s="4"/>
      <c r="L40" s="4"/>
      <c r="M40" s="4"/>
      <c r="N40" s="4"/>
      <c r="O40" s="4" t="s">
        <v>17151</v>
      </c>
      <c r="P40" s="4" t="s">
        <v>17156</v>
      </c>
      <c r="Q40" s="4"/>
      <c r="R40"/>
      <c r="S40" s="3">
        <v>10</v>
      </c>
      <c r="T40" s="4" t="s">
        <v>17276</v>
      </c>
      <c r="U40" s="4" t="s">
        <v>17254</v>
      </c>
      <c r="V40" s="4"/>
      <c r="W40" s="4" t="s">
        <v>17287</v>
      </c>
      <c r="X40" s="4"/>
      <c r="Y40" s="4" t="s">
        <v>17294</v>
      </c>
      <c r="Z40" s="4"/>
      <c r="AA40"/>
      <c r="AB40" s="3">
        <v>10</v>
      </c>
      <c r="AC40" s="4"/>
      <c r="AD40" s="4"/>
      <c r="AE40" s="4" t="s">
        <v>38</v>
      </c>
      <c r="AF40" s="4" t="s">
        <v>17389</v>
      </c>
      <c r="AG40" s="4"/>
      <c r="AH40" s="4"/>
      <c r="AI40" s="4"/>
      <c r="AJ40"/>
      <c r="AK40" s="3">
        <v>10</v>
      </c>
      <c r="AL40" s="4"/>
      <c r="AM40" s="4"/>
      <c r="AN40" s="4"/>
      <c r="AO40" s="4"/>
      <c r="AP40" s="4"/>
      <c r="AQ40" s="4" t="s">
        <v>38</v>
      </c>
      <c r="AR40" s="4" t="s">
        <v>17518</v>
      </c>
      <c r="AS40"/>
      <c r="AT40" s="4">
        <v>10</v>
      </c>
      <c r="AU40" s="4"/>
      <c r="AV40" s="4"/>
      <c r="AW40" s="4" t="s">
        <v>17546</v>
      </c>
      <c r="AX40" s="4" t="s">
        <v>17657</v>
      </c>
      <c r="AY40" s="4"/>
      <c r="AZ40" s="4" t="s">
        <v>17666</v>
      </c>
      <c r="BA40" s="90" t="s">
        <v>17679</v>
      </c>
      <c r="BB40"/>
      <c r="BC40" s="4">
        <v>10</v>
      </c>
      <c r="BD40" s="4" t="s">
        <v>12744</v>
      </c>
      <c r="BE40" s="4" t="s">
        <v>17782</v>
      </c>
      <c r="BF40" s="4"/>
      <c r="BG40" s="4"/>
      <c r="BH40" s="4"/>
      <c r="BI40" s="4" t="s">
        <v>17806</v>
      </c>
      <c r="BJ40" s="4" t="s">
        <v>11558</v>
      </c>
      <c r="BK40"/>
      <c r="BL40" s="4">
        <v>10</v>
      </c>
      <c r="BM40" s="4" t="s">
        <v>17927</v>
      </c>
      <c r="BN40" s="4"/>
      <c r="BO40" s="4" t="s">
        <v>17940</v>
      </c>
      <c r="BP40" s="4"/>
      <c r="BQ40" s="4" t="s">
        <v>17952</v>
      </c>
      <c r="BR40" s="4"/>
      <c r="BS40" s="4" t="s">
        <v>17052</v>
      </c>
      <c r="BT40"/>
      <c r="BU40" s="4">
        <v>10</v>
      </c>
      <c r="BV40" s="4"/>
      <c r="BW40" s="4"/>
      <c r="BX40" s="4" t="s">
        <v>18080</v>
      </c>
      <c r="BY40" s="4"/>
      <c r="BZ40" s="4" t="s">
        <v>18080</v>
      </c>
      <c r="CA40" s="4"/>
      <c r="CB40" s="4"/>
      <c r="CC40"/>
      <c r="CD40" s="4">
        <v>10</v>
      </c>
      <c r="CE40" s="4" t="s">
        <v>18193</v>
      </c>
      <c r="CF40" s="4"/>
      <c r="CG40" s="4"/>
      <c r="CH40" s="4"/>
      <c r="CI40" s="4"/>
      <c r="CJ40" s="4"/>
      <c r="CK40" s="4"/>
      <c r="CL40"/>
      <c r="CM40" s="4">
        <v>10</v>
      </c>
      <c r="CN40" s="4" t="s">
        <v>18337</v>
      </c>
      <c r="CO40" s="4" t="s">
        <v>18343</v>
      </c>
      <c r="CP40" s="4" t="s">
        <v>18348</v>
      </c>
      <c r="CQ40" s="4" t="s">
        <v>18351</v>
      </c>
      <c r="CR40" s="4" t="s">
        <v>18308</v>
      </c>
      <c r="CS40" s="4" t="s">
        <v>18356</v>
      </c>
      <c r="CT40" s="4"/>
      <c r="CU40"/>
      <c r="CV40" s="4">
        <v>10</v>
      </c>
      <c r="CW40" s="4"/>
      <c r="CX40" s="4"/>
      <c r="CY40" s="4" t="s">
        <v>18378</v>
      </c>
      <c r="CZ40" s="4"/>
      <c r="DA40" s="4"/>
      <c r="DB40" s="4"/>
      <c r="DC40" s="4"/>
    </row>
    <row r="41" spans="1:107" x14ac:dyDescent="0.35">
      <c r="A41" s="6"/>
      <c r="B41" s="7"/>
      <c r="C41" s="7"/>
      <c r="D41" s="7" t="s">
        <v>17023</v>
      </c>
      <c r="E41" s="7"/>
      <c r="F41" s="7" t="s">
        <v>17027</v>
      </c>
      <c r="G41" s="7" t="s">
        <v>195</v>
      </c>
      <c r="H41" s="7"/>
      <c r="I41"/>
      <c r="J41" s="6"/>
      <c r="K41" s="7" t="s">
        <v>17135</v>
      </c>
      <c r="L41" s="7"/>
      <c r="M41" s="7"/>
      <c r="N41" s="7" t="s">
        <v>17141</v>
      </c>
      <c r="O41" s="7" t="s">
        <v>17148</v>
      </c>
      <c r="P41" s="7" t="s">
        <v>17157</v>
      </c>
      <c r="Q41" s="7"/>
      <c r="R41"/>
      <c r="S41" s="6"/>
      <c r="T41" s="7"/>
      <c r="U41" s="7"/>
      <c r="V41" s="7" t="s">
        <v>38</v>
      </c>
      <c r="W41" s="7"/>
      <c r="X41" s="7"/>
      <c r="Y41" s="7"/>
      <c r="Z41" s="7"/>
      <c r="AA41"/>
      <c r="AB41" s="6"/>
      <c r="AC41" s="7"/>
      <c r="AD41" s="7"/>
      <c r="AE41" s="7" t="s">
        <v>9199</v>
      </c>
      <c r="AF41" s="7"/>
      <c r="AG41" s="7" t="s">
        <v>17392</v>
      </c>
      <c r="AH41" s="7" t="s">
        <v>8438</v>
      </c>
      <c r="AI41" s="7"/>
      <c r="AJ41"/>
      <c r="AK41" s="6"/>
      <c r="AL41" s="7"/>
      <c r="AM41" s="7"/>
      <c r="AN41" s="7" t="s">
        <v>17505</v>
      </c>
      <c r="AO41" s="7"/>
      <c r="AP41" s="7"/>
      <c r="AQ41" s="7"/>
      <c r="AR41" s="7"/>
      <c r="AS41"/>
      <c r="AT41" s="7"/>
      <c r="AU41" s="7"/>
      <c r="AV41" s="7"/>
      <c r="AW41" s="7" t="s">
        <v>13889</v>
      </c>
      <c r="AX41" s="7"/>
      <c r="AY41" s="7"/>
      <c r="AZ41" s="7" t="s">
        <v>17668</v>
      </c>
      <c r="BA41" s="7" t="s">
        <v>38</v>
      </c>
      <c r="BB41"/>
      <c r="BC41" s="7"/>
      <c r="BD41" s="5" t="s">
        <v>17776</v>
      </c>
      <c r="BE41" s="7"/>
      <c r="BF41" s="7" t="s">
        <v>17790</v>
      </c>
      <c r="BG41" s="7"/>
      <c r="BH41" s="7" t="s">
        <v>17802</v>
      </c>
      <c r="BI41" s="7"/>
      <c r="BJ41" s="7"/>
      <c r="BK41"/>
      <c r="BL41" s="7"/>
      <c r="BM41" s="7" t="s">
        <v>17928</v>
      </c>
      <c r="BN41" s="7"/>
      <c r="BO41" s="7" t="s">
        <v>17941</v>
      </c>
      <c r="BP41" s="7"/>
      <c r="BQ41" s="7" t="s">
        <v>17953</v>
      </c>
      <c r="BR41" s="7"/>
      <c r="BS41" s="7"/>
      <c r="BT41"/>
      <c r="BU41" s="7"/>
      <c r="BV41" s="7" t="s">
        <v>14489</v>
      </c>
      <c r="BW41" s="7" t="s">
        <v>18078</v>
      </c>
      <c r="BX41" s="7" t="s">
        <v>18085</v>
      </c>
      <c r="BY41" s="7" t="s">
        <v>14489</v>
      </c>
      <c r="BZ41" s="7" t="s">
        <v>2521</v>
      </c>
      <c r="CA41" s="7" t="s">
        <v>18089</v>
      </c>
      <c r="CB41" s="7"/>
      <c r="CC41"/>
      <c r="CD41" s="7"/>
      <c r="CE41" s="7" t="s">
        <v>195</v>
      </c>
      <c r="CF41" s="7"/>
      <c r="CG41" s="7"/>
      <c r="CH41" s="7" t="s">
        <v>14224</v>
      </c>
      <c r="CI41" s="7"/>
      <c r="CJ41" s="7" t="s">
        <v>18207</v>
      </c>
      <c r="CK41" s="7" t="s">
        <v>6288</v>
      </c>
      <c r="CL41"/>
      <c r="CM41" s="5"/>
      <c r="CN41" s="7" t="s">
        <v>18334</v>
      </c>
      <c r="CO41" s="7" t="s">
        <v>18341</v>
      </c>
      <c r="CP41" s="7"/>
      <c r="CQ41" s="7"/>
      <c r="CR41" s="103" t="s">
        <v>10059</v>
      </c>
      <c r="CS41" s="7" t="s">
        <v>13641</v>
      </c>
      <c r="CT41" s="7"/>
      <c r="CU41"/>
      <c r="CV41" s="7"/>
      <c r="CW41" s="7" t="s">
        <v>18438</v>
      </c>
      <c r="CX41" s="7"/>
      <c r="CY41" s="7" t="s">
        <v>18473</v>
      </c>
      <c r="CZ41" s="7" t="s">
        <v>14224</v>
      </c>
      <c r="DA41" s="7"/>
      <c r="DB41" s="7"/>
      <c r="DC41" s="7" t="s">
        <v>18484</v>
      </c>
    </row>
    <row r="42" spans="1:107" x14ac:dyDescent="0.35">
      <c r="A42" s="2">
        <v>12</v>
      </c>
      <c r="B42" s="5"/>
      <c r="C42" s="5" t="s">
        <v>16922</v>
      </c>
      <c r="D42" s="5" t="s">
        <v>17024</v>
      </c>
      <c r="E42" s="5"/>
      <c r="F42" s="5"/>
      <c r="G42" s="4"/>
      <c r="H42" s="5"/>
      <c r="I42"/>
      <c r="J42" s="2">
        <v>12</v>
      </c>
      <c r="K42" s="5"/>
      <c r="L42" s="5"/>
      <c r="M42" s="5"/>
      <c r="N42" s="5"/>
      <c r="O42" s="5" t="s">
        <v>17149</v>
      </c>
      <c r="P42" s="5"/>
      <c r="Q42" s="5" t="s">
        <v>17164</v>
      </c>
      <c r="R42"/>
      <c r="S42" s="2">
        <v>12</v>
      </c>
      <c r="T42" s="5"/>
      <c r="U42" s="5"/>
      <c r="V42" s="5"/>
      <c r="W42" s="5"/>
      <c r="X42" s="5"/>
      <c r="Y42" s="5" t="s">
        <v>14965</v>
      </c>
      <c r="Z42" s="5"/>
      <c r="AA42"/>
      <c r="AB42" s="2">
        <v>12</v>
      </c>
      <c r="AC42" s="5"/>
      <c r="AD42" s="5"/>
      <c r="AE42" s="5"/>
      <c r="AF42" s="5"/>
      <c r="AG42" s="5" t="s">
        <v>14965</v>
      </c>
      <c r="AH42" s="5" t="s">
        <v>14965</v>
      </c>
      <c r="AI42" s="5"/>
      <c r="AJ42"/>
      <c r="AK42" s="2">
        <v>12</v>
      </c>
      <c r="AL42" s="5"/>
      <c r="AM42" s="5"/>
      <c r="AN42" s="5"/>
      <c r="AO42" s="5"/>
      <c r="AP42" s="5"/>
      <c r="AQ42" s="5" t="s">
        <v>17513</v>
      </c>
      <c r="AR42" s="5" t="s">
        <v>17516</v>
      </c>
      <c r="AS42"/>
      <c r="AT42" s="5">
        <v>12</v>
      </c>
      <c r="AU42" s="5"/>
      <c r="AV42" s="5" t="s">
        <v>17068</v>
      </c>
      <c r="AW42" s="5"/>
      <c r="AX42" s="5"/>
      <c r="AY42" s="5" t="s">
        <v>17667</v>
      </c>
      <c r="AZ42" s="5"/>
      <c r="BA42" s="5"/>
      <c r="BB42"/>
      <c r="BC42" s="5">
        <v>12</v>
      </c>
      <c r="BD42" s="4" t="s">
        <v>17777</v>
      </c>
      <c r="BE42" s="5" t="s">
        <v>11550</v>
      </c>
      <c r="BF42" s="5" t="s">
        <v>17785</v>
      </c>
      <c r="BG42" s="5" t="s">
        <v>17794</v>
      </c>
      <c r="BH42" s="5"/>
      <c r="BI42" s="5" t="s">
        <v>17807</v>
      </c>
      <c r="BJ42" s="5"/>
      <c r="BK42"/>
      <c r="BL42" s="5">
        <v>12</v>
      </c>
      <c r="BM42" s="5" t="s">
        <v>17923</v>
      </c>
      <c r="BN42" s="5" t="s">
        <v>17935</v>
      </c>
      <c r="BO42" s="5"/>
      <c r="BP42" s="5" t="s">
        <v>17949</v>
      </c>
      <c r="BQ42" s="5" t="s">
        <v>17957</v>
      </c>
      <c r="BR42" s="5"/>
      <c r="BS42" s="5"/>
      <c r="BT42"/>
      <c r="BU42" s="5">
        <v>12</v>
      </c>
      <c r="BV42" s="5" t="s">
        <v>18046</v>
      </c>
      <c r="BW42" s="5" t="s">
        <v>18061</v>
      </c>
      <c r="BX42" s="5"/>
      <c r="BY42" s="5" t="s">
        <v>9337</v>
      </c>
      <c r="BZ42" s="5"/>
      <c r="CA42" s="5" t="s">
        <v>18094</v>
      </c>
      <c r="CB42" s="5" t="s">
        <v>18101</v>
      </c>
      <c r="CC42"/>
      <c r="CD42" s="5">
        <v>12</v>
      </c>
      <c r="CE42" s="5"/>
      <c r="CF42" s="5" t="s">
        <v>7586</v>
      </c>
      <c r="CG42" s="5"/>
      <c r="CH42" s="4"/>
      <c r="CI42" s="5"/>
      <c r="CJ42" s="5"/>
      <c r="CK42" s="5" t="s">
        <v>18212</v>
      </c>
      <c r="CL42"/>
      <c r="CM42" s="4">
        <v>12</v>
      </c>
      <c r="CN42" s="5"/>
      <c r="CO42" s="5"/>
      <c r="CP42" s="5" t="s">
        <v>14965</v>
      </c>
      <c r="CQ42" s="5"/>
      <c r="CR42" s="5"/>
      <c r="CS42" s="5"/>
      <c r="CT42" s="5"/>
      <c r="CU42"/>
      <c r="CV42" s="5">
        <v>12</v>
      </c>
      <c r="CW42" s="5"/>
      <c r="CX42" s="5"/>
      <c r="CY42" s="5"/>
      <c r="CZ42" s="5"/>
      <c r="DA42" s="5" t="s">
        <v>1497</v>
      </c>
      <c r="DB42" s="5" t="s">
        <v>18481</v>
      </c>
      <c r="DC42" s="5" t="s">
        <v>18485</v>
      </c>
    </row>
    <row r="43" spans="1:107" x14ac:dyDescent="0.35">
      <c r="A43" s="2"/>
      <c r="B43" s="5"/>
      <c r="C43" s="5"/>
      <c r="D43" s="5" t="s">
        <v>38</v>
      </c>
      <c r="E43" s="5"/>
      <c r="F43" s="5"/>
      <c r="G43" s="5" t="s">
        <v>38</v>
      </c>
      <c r="H43" s="5"/>
      <c r="I43"/>
      <c r="J43" s="2"/>
      <c r="K43" s="5"/>
      <c r="L43" s="5"/>
      <c r="M43" s="5"/>
      <c r="N43" s="5"/>
      <c r="O43" s="5" t="s">
        <v>17150</v>
      </c>
      <c r="P43" s="5"/>
      <c r="Q43" s="5"/>
      <c r="R43"/>
      <c r="S43" s="2"/>
      <c r="T43" s="5"/>
      <c r="U43" s="5"/>
      <c r="V43" s="5"/>
      <c r="W43" s="5"/>
      <c r="X43" s="5" t="s">
        <v>1236</v>
      </c>
      <c r="Y43" s="5"/>
      <c r="Z43" s="5"/>
      <c r="AA43"/>
      <c r="AB43" s="2"/>
      <c r="AC43" s="5"/>
      <c r="AD43" s="5"/>
      <c r="AE43" s="5"/>
      <c r="AF43" s="5"/>
      <c r="AG43" s="5"/>
      <c r="AH43" s="5"/>
      <c r="AI43" s="5"/>
      <c r="AJ43"/>
      <c r="AK43" s="2"/>
      <c r="AL43" s="5"/>
      <c r="AM43" s="5"/>
      <c r="AN43" s="5"/>
      <c r="AO43" s="5"/>
      <c r="AP43" s="5"/>
      <c r="AQ43" s="5"/>
      <c r="AR43" s="5"/>
      <c r="AS43"/>
      <c r="AT43" s="5"/>
      <c r="AU43" s="5"/>
      <c r="AV43" s="5" t="s">
        <v>17648</v>
      </c>
      <c r="AW43" s="5"/>
      <c r="AX43" s="5" t="s">
        <v>38</v>
      </c>
      <c r="AY43" s="5"/>
      <c r="AZ43" s="5"/>
      <c r="BA43" s="5" t="s">
        <v>17673</v>
      </c>
      <c r="BB43"/>
      <c r="BC43" s="5"/>
      <c r="BD43" s="5"/>
      <c r="BE43" s="5"/>
      <c r="BF43" s="5"/>
      <c r="BG43" s="5"/>
      <c r="BH43" s="5"/>
      <c r="BI43" s="5"/>
      <c r="BJ43" s="5" t="s">
        <v>17814</v>
      </c>
      <c r="BK43"/>
      <c r="BL43" s="5"/>
      <c r="BM43" s="5"/>
      <c r="BN43" s="5"/>
      <c r="BO43" s="5" t="s">
        <v>17942</v>
      </c>
      <c r="BP43" s="5"/>
      <c r="BQ43" s="5"/>
      <c r="BR43" s="5"/>
      <c r="BS43" s="5"/>
      <c r="BT43"/>
      <c r="BU43" s="5"/>
      <c r="BV43" s="5"/>
      <c r="BW43" s="5"/>
      <c r="BX43" s="5"/>
      <c r="BY43" s="5"/>
      <c r="BZ43" s="5"/>
      <c r="CA43" s="5"/>
      <c r="CB43" s="5"/>
      <c r="CC43"/>
      <c r="CD43" s="5"/>
      <c r="CE43" s="5"/>
      <c r="CF43" s="5" t="s">
        <v>14402</v>
      </c>
      <c r="CG43" s="5"/>
      <c r="CH43" s="7" t="s">
        <v>18201</v>
      </c>
      <c r="CI43" s="5"/>
      <c r="CJ43" s="5"/>
      <c r="CK43" s="5" t="s">
        <v>18213</v>
      </c>
      <c r="CL43"/>
      <c r="CM43" s="5"/>
      <c r="CN43" s="5"/>
      <c r="CO43" s="11" t="s">
        <v>14402</v>
      </c>
      <c r="CP43" s="5"/>
      <c r="CQ43" s="5" t="s">
        <v>14402</v>
      </c>
      <c r="CR43" s="5"/>
      <c r="CS43" s="5"/>
      <c r="CT43" s="5"/>
      <c r="CU43"/>
      <c r="CV43" s="5"/>
      <c r="CW43" s="5" t="s">
        <v>18466</v>
      </c>
      <c r="CX43" s="11"/>
      <c r="CY43" s="5"/>
      <c r="CZ43" s="5" t="s">
        <v>18475</v>
      </c>
      <c r="DA43" s="5" t="s">
        <v>18478</v>
      </c>
      <c r="DB43" s="5" t="s">
        <v>38</v>
      </c>
      <c r="DC43" s="5"/>
    </row>
    <row r="44" spans="1:107" x14ac:dyDescent="0.35">
      <c r="A44" s="3">
        <v>14</v>
      </c>
      <c r="B44" s="4"/>
      <c r="C44" s="4" t="s">
        <v>17018</v>
      </c>
      <c r="D44" s="4" t="s">
        <v>17019</v>
      </c>
      <c r="E44" s="4"/>
      <c r="F44" s="4"/>
      <c r="G44" s="4" t="s">
        <v>17032</v>
      </c>
      <c r="H44" s="4" t="s">
        <v>17035</v>
      </c>
      <c r="I44"/>
      <c r="J44" s="3">
        <v>14</v>
      </c>
      <c r="K44" s="4" t="s">
        <v>17132</v>
      </c>
      <c r="L44" s="4" t="s">
        <v>17139</v>
      </c>
      <c r="M44" s="4" t="s">
        <v>38</v>
      </c>
      <c r="N44" s="4" t="s">
        <v>17147</v>
      </c>
      <c r="O44" s="4" t="s">
        <v>17152</v>
      </c>
      <c r="P44" s="4" t="s">
        <v>17158</v>
      </c>
      <c r="Q44" s="4"/>
      <c r="R44"/>
      <c r="S44" s="3">
        <v>14</v>
      </c>
      <c r="T44" s="4" t="s">
        <v>17278</v>
      </c>
      <c r="U44" s="4"/>
      <c r="V44" s="4" t="s">
        <v>17279</v>
      </c>
      <c r="W44" s="4"/>
      <c r="X44" s="4" t="s">
        <v>17290</v>
      </c>
      <c r="Y44" s="4"/>
      <c r="Z44" s="4" t="s">
        <v>17299</v>
      </c>
      <c r="AA44"/>
      <c r="AB44" s="3">
        <v>14</v>
      </c>
      <c r="AC44" s="4" t="s">
        <v>1588</v>
      </c>
      <c r="AD44" s="4"/>
      <c r="AE44" s="4" t="s">
        <v>17118</v>
      </c>
      <c r="AF44" s="4" t="s">
        <v>17388</v>
      </c>
      <c r="AG44" s="4" t="s">
        <v>1821</v>
      </c>
      <c r="AH44" s="4" t="s">
        <v>17395</v>
      </c>
      <c r="AI44" s="4"/>
      <c r="AJ44"/>
      <c r="AK44" s="3">
        <v>14</v>
      </c>
      <c r="AL44" s="4" t="s">
        <v>17501</v>
      </c>
      <c r="AM44" s="4" t="s">
        <v>16946</v>
      </c>
      <c r="AN44" s="4" t="s">
        <v>17506</v>
      </c>
      <c r="AO44" s="4"/>
      <c r="AP44" s="4"/>
      <c r="AQ44" s="4"/>
      <c r="AR44" s="4"/>
      <c r="AS44"/>
      <c r="AT44" s="4">
        <v>14</v>
      </c>
      <c r="AU44" s="4"/>
      <c r="AV44" s="4" t="s">
        <v>10123</v>
      </c>
      <c r="AW44" s="4" t="s">
        <v>17654</v>
      </c>
      <c r="AX44" s="4" t="s">
        <v>17659</v>
      </c>
      <c r="AY44" s="4" t="s">
        <v>17665</v>
      </c>
      <c r="AZ44" s="4"/>
      <c r="BA44" s="4" t="s">
        <v>17674</v>
      </c>
      <c r="BB44"/>
      <c r="BC44" s="4">
        <v>14</v>
      </c>
      <c r="BD44" s="4"/>
      <c r="BE44" s="4" t="s">
        <v>17782</v>
      </c>
      <c r="BF44" s="4" t="s">
        <v>17786</v>
      </c>
      <c r="BG44" s="4"/>
      <c r="BH44" s="4" t="s">
        <v>17803</v>
      </c>
      <c r="BI44" s="4"/>
      <c r="BJ44" s="4"/>
      <c r="BK44"/>
      <c r="BL44" s="4">
        <v>14</v>
      </c>
      <c r="BM44" s="4" t="s">
        <v>17929</v>
      </c>
      <c r="BN44" s="4" t="s">
        <v>17936</v>
      </c>
      <c r="BO44" s="4"/>
      <c r="BP44" s="4"/>
      <c r="BQ44" s="4" t="s">
        <v>17954</v>
      </c>
      <c r="BR44" s="4"/>
      <c r="BS44" s="4"/>
      <c r="BT44"/>
      <c r="BU44" s="4">
        <v>14</v>
      </c>
      <c r="BV44" s="4" t="s">
        <v>18045</v>
      </c>
      <c r="BW44" s="4" t="s">
        <v>10123</v>
      </c>
      <c r="BX44" s="4" t="s">
        <v>18062</v>
      </c>
      <c r="BY44" s="4"/>
      <c r="BZ44" s="4" t="s">
        <v>18093</v>
      </c>
      <c r="CA44" s="4"/>
      <c r="CB44" s="4" t="s">
        <v>18102</v>
      </c>
      <c r="CC44"/>
      <c r="CD44" s="4">
        <v>14</v>
      </c>
      <c r="CE44" s="4"/>
      <c r="CF44" s="4"/>
      <c r="CG44" s="4"/>
      <c r="CH44" s="4" t="s">
        <v>18202</v>
      </c>
      <c r="CI44" s="4" t="s">
        <v>18231</v>
      </c>
      <c r="CJ44" s="4" t="s">
        <v>18209</v>
      </c>
      <c r="CK44" s="4"/>
      <c r="CL44"/>
      <c r="CM44" s="4">
        <v>14</v>
      </c>
      <c r="CN44" s="4"/>
      <c r="CO44" s="4" t="s">
        <v>18344</v>
      </c>
      <c r="CP44" s="4"/>
      <c r="CQ44" s="4"/>
      <c r="CR44" s="4" t="s">
        <v>38</v>
      </c>
      <c r="CS44" s="4"/>
      <c r="CT44" s="4" t="s">
        <v>18374</v>
      </c>
      <c r="CU44"/>
      <c r="CV44" s="4">
        <v>14</v>
      </c>
      <c r="CW44" s="4"/>
      <c r="CX44" s="4" t="s">
        <v>18468</v>
      </c>
      <c r="CY44" s="4" t="s">
        <v>18472</v>
      </c>
      <c r="CZ44" s="4" t="s">
        <v>38</v>
      </c>
      <c r="DA44" s="4"/>
      <c r="DB44" s="4" t="s">
        <v>18482</v>
      </c>
      <c r="DC44" s="4" t="s">
        <v>17674</v>
      </c>
    </row>
    <row r="45" spans="1:107" x14ac:dyDescent="0.35">
      <c r="A45" s="6"/>
      <c r="B45" s="7" t="s">
        <v>17016</v>
      </c>
      <c r="C45" s="7"/>
      <c r="D45" s="7" t="s">
        <v>17025</v>
      </c>
      <c r="E45" s="7"/>
      <c r="F45" s="7"/>
      <c r="G45" s="7" t="s">
        <v>17028</v>
      </c>
      <c r="H45" s="7" t="s">
        <v>17036</v>
      </c>
      <c r="I45"/>
      <c r="J45" s="6"/>
      <c r="K45" s="7" t="s">
        <v>17136</v>
      </c>
      <c r="L45" s="7"/>
      <c r="M45" s="7" t="s">
        <v>2195</v>
      </c>
      <c r="N45" s="7" t="s">
        <v>11652</v>
      </c>
      <c r="O45" s="7" t="s">
        <v>17153</v>
      </c>
      <c r="P45" s="7"/>
      <c r="Q45" s="7" t="s">
        <v>17165</v>
      </c>
      <c r="R45"/>
      <c r="S45" s="6"/>
      <c r="T45" s="7" t="s">
        <v>14604</v>
      </c>
      <c r="U45" s="7" t="s">
        <v>17280</v>
      </c>
      <c r="V45" s="7" t="s">
        <v>17282</v>
      </c>
      <c r="W45" s="7" t="s">
        <v>17285</v>
      </c>
      <c r="X45" s="7" t="s">
        <v>38</v>
      </c>
      <c r="Y45" s="7" t="s">
        <v>17300</v>
      </c>
      <c r="Z45" s="7"/>
      <c r="AA45"/>
      <c r="AB45" s="6"/>
      <c r="AC45" s="7"/>
      <c r="AD45" s="7" t="s">
        <v>17385</v>
      </c>
      <c r="AE45" s="7" t="s">
        <v>17383</v>
      </c>
      <c r="AF45" s="7" t="s">
        <v>17390</v>
      </c>
      <c r="AG45" s="7"/>
      <c r="AH45" s="7" t="s">
        <v>17396</v>
      </c>
      <c r="AI45" s="7" t="s">
        <v>17399</v>
      </c>
      <c r="AJ45"/>
      <c r="AK45" s="6"/>
      <c r="AL45" s="7"/>
      <c r="AM45" s="7"/>
      <c r="AN45" s="7" t="s">
        <v>17508</v>
      </c>
      <c r="AO45" s="7" t="s">
        <v>17509</v>
      </c>
      <c r="AP45" s="7" t="s">
        <v>16750</v>
      </c>
      <c r="AQ45" s="7"/>
      <c r="AR45" s="7" t="s">
        <v>17517</v>
      </c>
      <c r="AS45"/>
      <c r="AT45" s="7"/>
      <c r="AU45" s="7" t="s">
        <v>16538</v>
      </c>
      <c r="AV45" s="7" t="s">
        <v>12071</v>
      </c>
      <c r="AW45" s="7" t="s">
        <v>17655</v>
      </c>
      <c r="AX45" s="7" t="s">
        <v>17660</v>
      </c>
      <c r="AY45" s="7" t="s">
        <v>17663</v>
      </c>
      <c r="AZ45" s="7" t="s">
        <v>17669</v>
      </c>
      <c r="BA45" s="7" t="s">
        <v>17675</v>
      </c>
      <c r="BB45"/>
      <c r="BC45" s="7"/>
      <c r="BD45" s="7" t="s">
        <v>17778</v>
      </c>
      <c r="BE45" s="7" t="s">
        <v>17781</v>
      </c>
      <c r="BF45" s="7" t="s">
        <v>17787</v>
      </c>
      <c r="BG45" s="7" t="s">
        <v>17795</v>
      </c>
      <c r="BH45" s="7"/>
      <c r="BI45" s="7"/>
      <c r="BJ45" s="7"/>
      <c r="BK45"/>
      <c r="BL45" s="7"/>
      <c r="BM45" s="7"/>
      <c r="BN45" s="7"/>
      <c r="BO45" s="7"/>
      <c r="BP45" s="7"/>
      <c r="BQ45" s="7" t="s">
        <v>17955</v>
      </c>
      <c r="BR45" s="7" t="s">
        <v>17962</v>
      </c>
      <c r="BS45" s="7"/>
      <c r="BT45"/>
      <c r="BU45" s="7"/>
      <c r="BV45" s="7" t="s">
        <v>1405</v>
      </c>
      <c r="BW45" s="7"/>
      <c r="BX45" s="7" t="s">
        <v>18086</v>
      </c>
      <c r="BY45" s="7" t="s">
        <v>18077</v>
      </c>
      <c r="BZ45" s="7"/>
      <c r="CA45" s="7" t="s">
        <v>18095</v>
      </c>
      <c r="CB45" s="7"/>
      <c r="CC45"/>
      <c r="CD45" s="7"/>
      <c r="CE45" s="7" t="s">
        <v>18194</v>
      </c>
      <c r="CF45" s="7"/>
      <c r="CG45" s="7" t="s">
        <v>18198</v>
      </c>
      <c r="CH45" s="7" t="s">
        <v>18208</v>
      </c>
      <c r="CI45" s="7" t="s">
        <v>18206</v>
      </c>
      <c r="CJ45" s="7"/>
      <c r="CK45" s="7" t="s">
        <v>18214</v>
      </c>
      <c r="CL45"/>
      <c r="CM45" s="7"/>
      <c r="CN45" s="7" t="s">
        <v>11638</v>
      </c>
      <c r="CO45" s="7" t="s">
        <v>18345</v>
      </c>
      <c r="CP45" s="7" t="s">
        <v>18352</v>
      </c>
      <c r="CQ45" s="7"/>
      <c r="CR45" s="7"/>
      <c r="CS45" s="7" t="s">
        <v>18371</v>
      </c>
      <c r="CT45" s="7"/>
      <c r="CU45"/>
      <c r="CV45" s="7"/>
      <c r="CW45" s="7" t="s">
        <v>11638</v>
      </c>
      <c r="CX45" s="7" t="s">
        <v>18464</v>
      </c>
      <c r="CY45" s="7" t="s">
        <v>18473</v>
      </c>
      <c r="CZ45" s="7"/>
      <c r="DA45" s="7"/>
      <c r="DB45" s="7"/>
      <c r="DC45" s="7" t="s">
        <v>18486</v>
      </c>
    </row>
    <row r="46" spans="1:107" x14ac:dyDescent="0.35">
      <c r="A46" s="2">
        <v>16</v>
      </c>
      <c r="B46" s="5"/>
      <c r="C46" s="5" t="s">
        <v>3671</v>
      </c>
      <c r="D46" s="5"/>
      <c r="E46" s="5"/>
      <c r="F46" s="5" t="s">
        <v>17026</v>
      </c>
      <c r="G46" s="5"/>
      <c r="H46" s="5"/>
      <c r="I46"/>
      <c r="J46" s="2">
        <v>16</v>
      </c>
      <c r="K46" s="5" t="s">
        <v>12374</v>
      </c>
      <c r="L46" s="5" t="s">
        <v>17140</v>
      </c>
      <c r="M46" s="5" t="s">
        <v>17144</v>
      </c>
      <c r="N46" s="5" t="s">
        <v>38</v>
      </c>
      <c r="O46" s="5" t="s">
        <v>17154</v>
      </c>
      <c r="P46" s="5" t="s">
        <v>17160</v>
      </c>
      <c r="Q46" s="5"/>
      <c r="R46"/>
      <c r="S46" s="2">
        <v>16</v>
      </c>
      <c r="T46" s="5"/>
      <c r="U46" s="5"/>
      <c r="V46" s="5" t="s">
        <v>17283</v>
      </c>
      <c r="W46" s="5" t="s">
        <v>17289</v>
      </c>
      <c r="X46" s="5" t="s">
        <v>17291</v>
      </c>
      <c r="Y46" s="5" t="s">
        <v>17295</v>
      </c>
      <c r="Z46" s="5"/>
      <c r="AA46"/>
      <c r="AB46" s="2">
        <v>16</v>
      </c>
      <c r="AC46" s="5"/>
      <c r="AD46" s="5"/>
      <c r="AE46" s="5" t="s">
        <v>17384</v>
      </c>
      <c r="AF46" s="5" t="s">
        <v>11741</v>
      </c>
      <c r="AG46" s="5" t="s">
        <v>17393</v>
      </c>
      <c r="AH46" s="5"/>
      <c r="AI46" s="5" t="s">
        <v>6635</v>
      </c>
      <c r="AJ46"/>
      <c r="AK46" s="2">
        <v>16</v>
      </c>
      <c r="AL46" s="4" t="s">
        <v>38</v>
      </c>
      <c r="AM46" s="5"/>
      <c r="AN46" s="5" t="s">
        <v>17507</v>
      </c>
      <c r="AO46" s="5"/>
      <c r="AP46" s="5" t="s">
        <v>17512</v>
      </c>
      <c r="AQ46" s="5"/>
      <c r="AR46" s="5"/>
      <c r="AS46"/>
      <c r="AT46" s="5">
        <v>16</v>
      </c>
      <c r="AU46" s="5" t="s">
        <v>17647</v>
      </c>
      <c r="AV46" s="5" t="s">
        <v>174</v>
      </c>
      <c r="AW46" s="5"/>
      <c r="AX46" s="5"/>
      <c r="AY46" s="5" t="s">
        <v>17664</v>
      </c>
      <c r="AZ46" s="5" t="s">
        <v>17670</v>
      </c>
      <c r="BA46" s="5" t="s">
        <v>11454</v>
      </c>
      <c r="BB46"/>
      <c r="BC46" s="5">
        <v>16</v>
      </c>
      <c r="BD46" s="5"/>
      <c r="BE46" s="5"/>
      <c r="BF46" s="5"/>
      <c r="BG46" s="5" t="s">
        <v>17796</v>
      </c>
      <c r="BH46" s="5"/>
      <c r="BI46" s="5" t="s">
        <v>17808</v>
      </c>
      <c r="BJ46" s="5" t="s">
        <v>17812</v>
      </c>
      <c r="BK46"/>
      <c r="BL46" s="5">
        <v>16</v>
      </c>
      <c r="BM46" s="5" t="s">
        <v>17930</v>
      </c>
      <c r="BN46" s="5" t="s">
        <v>17937</v>
      </c>
      <c r="BO46" s="5" t="s">
        <v>17943</v>
      </c>
      <c r="BP46" s="5" t="s">
        <v>17950</v>
      </c>
      <c r="BQ46" s="5" t="s">
        <v>17956</v>
      </c>
      <c r="BR46" s="5" t="s">
        <v>17963</v>
      </c>
      <c r="BS46" s="5"/>
      <c r="BT46"/>
      <c r="BU46" s="5">
        <v>16</v>
      </c>
      <c r="BV46" s="5"/>
      <c r="BW46" s="5" t="s">
        <v>18083</v>
      </c>
      <c r="BX46" s="5" t="s">
        <v>18087</v>
      </c>
      <c r="BY46" s="5"/>
      <c r="BZ46" s="5" t="s">
        <v>18091</v>
      </c>
      <c r="CA46" s="5" t="s">
        <v>18096</v>
      </c>
      <c r="CB46" s="5" t="s">
        <v>18103</v>
      </c>
      <c r="CC46"/>
      <c r="CD46" s="5">
        <v>16</v>
      </c>
      <c r="CE46" s="5" t="s">
        <v>14604</v>
      </c>
      <c r="CF46" s="5"/>
      <c r="CG46" s="5" t="s">
        <v>18199</v>
      </c>
      <c r="CH46" s="5" t="s">
        <v>38</v>
      </c>
      <c r="CI46" s="5"/>
      <c r="CJ46" s="5"/>
      <c r="CK46" s="5" t="s">
        <v>18215</v>
      </c>
      <c r="CL46"/>
      <c r="CM46" s="5">
        <v>16</v>
      </c>
      <c r="CN46" s="5" t="s">
        <v>18339</v>
      </c>
      <c r="CO46" s="5" t="s">
        <v>18346</v>
      </c>
      <c r="CP46" s="5" t="s">
        <v>18349</v>
      </c>
      <c r="CQ46" s="5"/>
      <c r="CR46" s="5" t="s">
        <v>18357</v>
      </c>
      <c r="CS46" s="5" t="s">
        <v>18372</v>
      </c>
      <c r="CT46" s="5"/>
      <c r="CU46"/>
      <c r="CV46" s="5">
        <v>16</v>
      </c>
      <c r="CW46" s="5" t="s">
        <v>18465</v>
      </c>
      <c r="CX46" s="5"/>
      <c r="CY46" s="5" t="s">
        <v>18474</v>
      </c>
      <c r="CZ46" s="5" t="s">
        <v>18479</v>
      </c>
      <c r="DA46" s="5" t="s">
        <v>18476</v>
      </c>
      <c r="DB46" s="5" t="s">
        <v>18483</v>
      </c>
      <c r="DC46" s="5" t="s">
        <v>18487</v>
      </c>
    </row>
    <row r="47" spans="1:107" x14ac:dyDescent="0.35">
      <c r="A47" s="2"/>
      <c r="B47" s="5"/>
      <c r="C47" s="5"/>
      <c r="D47" s="5"/>
      <c r="E47" s="5" t="s">
        <v>17021</v>
      </c>
      <c r="F47" s="5"/>
      <c r="G47" s="5"/>
      <c r="H47" s="5" t="s">
        <v>17037</v>
      </c>
      <c r="I47"/>
      <c r="J47" s="2"/>
      <c r="K47" s="5" t="s">
        <v>17137</v>
      </c>
      <c r="L47" s="5"/>
      <c r="M47" s="5" t="s">
        <v>17145</v>
      </c>
      <c r="N47" s="5"/>
      <c r="O47" s="5" t="s">
        <v>17155</v>
      </c>
      <c r="P47" s="5" t="s">
        <v>17159</v>
      </c>
      <c r="Q47" s="5"/>
      <c r="R47"/>
      <c r="S47" s="2"/>
      <c r="T47" s="5" t="s">
        <v>17277</v>
      </c>
      <c r="U47" s="5" t="s">
        <v>17255</v>
      </c>
      <c r="V47" s="5" t="s">
        <v>17284</v>
      </c>
      <c r="W47" s="5"/>
      <c r="X47" s="5"/>
      <c r="Y47" s="5" t="s">
        <v>17296</v>
      </c>
      <c r="Z47" s="5" t="s">
        <v>14356</v>
      </c>
      <c r="AA47"/>
      <c r="AB47" s="2"/>
      <c r="AC47" s="5" t="s">
        <v>17380</v>
      </c>
      <c r="AD47" s="5"/>
      <c r="AE47" s="5" t="s">
        <v>17386</v>
      </c>
      <c r="AF47" s="5" t="s">
        <v>38</v>
      </c>
      <c r="AG47" s="5" t="s">
        <v>17394</v>
      </c>
      <c r="AH47" s="5"/>
      <c r="AI47" s="5" t="s">
        <v>17401</v>
      </c>
      <c r="AJ47"/>
      <c r="AK47" s="2"/>
      <c r="AL47" s="5" t="s">
        <v>17488</v>
      </c>
      <c r="AM47" s="5"/>
      <c r="AN47" s="5" t="s">
        <v>15400</v>
      </c>
      <c r="AO47" s="5" t="s">
        <v>38</v>
      </c>
      <c r="AP47" s="5" t="s">
        <v>17411</v>
      </c>
      <c r="AQ47" s="5"/>
      <c r="AR47" s="5"/>
      <c r="AS47"/>
      <c r="AT47" s="5"/>
      <c r="AU47" s="5"/>
      <c r="AV47" s="5" t="s">
        <v>17652</v>
      </c>
      <c r="AW47" s="5"/>
      <c r="AX47" s="5" t="s">
        <v>10044</v>
      </c>
      <c r="AY47" s="5"/>
      <c r="AZ47" s="5" t="s">
        <v>17671</v>
      </c>
      <c r="BA47" s="5" t="s">
        <v>17677</v>
      </c>
      <c r="BB47"/>
      <c r="BC47" s="5"/>
      <c r="BD47" s="5" t="s">
        <v>17779</v>
      </c>
      <c r="BE47" s="5" t="s">
        <v>17783</v>
      </c>
      <c r="BF47" s="5" t="s">
        <v>17791</v>
      </c>
      <c r="BG47" s="5" t="s">
        <v>17797</v>
      </c>
      <c r="BH47" s="5"/>
      <c r="BI47" s="5" t="s">
        <v>17809</v>
      </c>
      <c r="BJ47" s="5" t="s">
        <v>17813</v>
      </c>
      <c r="BK47"/>
      <c r="BL47" s="5"/>
      <c r="BM47" s="5" t="s">
        <v>17931</v>
      </c>
      <c r="BN47" s="5" t="s">
        <v>17938</v>
      </c>
      <c r="BO47" s="5" t="s">
        <v>17944</v>
      </c>
      <c r="BP47" s="5"/>
      <c r="BQ47" s="5" t="s">
        <v>38</v>
      </c>
      <c r="BR47" s="5"/>
      <c r="BS47" s="5"/>
      <c r="BT47"/>
      <c r="BU47" s="5"/>
      <c r="BV47" s="5"/>
      <c r="BW47" s="5" t="s">
        <v>18079</v>
      </c>
      <c r="BX47" s="5" t="s">
        <v>38</v>
      </c>
      <c r="BY47" s="5" t="s">
        <v>10044</v>
      </c>
      <c r="BZ47" s="5" t="s">
        <v>18092</v>
      </c>
      <c r="CA47" s="5" t="s">
        <v>18097</v>
      </c>
      <c r="CB47" s="5" t="s">
        <v>3818</v>
      </c>
      <c r="CC47"/>
      <c r="CD47" s="5"/>
      <c r="CE47" s="5" t="s">
        <v>38</v>
      </c>
      <c r="CF47" s="5"/>
      <c r="CG47" s="5" t="s">
        <v>2521</v>
      </c>
      <c r="CH47" s="5" t="s">
        <v>18203</v>
      </c>
      <c r="CI47" s="5"/>
      <c r="CJ47" s="5" t="s">
        <v>38</v>
      </c>
      <c r="CK47" s="5" t="s">
        <v>18216</v>
      </c>
      <c r="CL47"/>
      <c r="CM47" s="5"/>
      <c r="CN47" s="5"/>
      <c r="CO47" s="5" t="s">
        <v>18347</v>
      </c>
      <c r="CP47" s="5"/>
      <c r="CQ47" s="5" t="s">
        <v>18353</v>
      </c>
      <c r="CR47" s="5"/>
      <c r="CS47" s="5" t="s">
        <v>18373</v>
      </c>
      <c r="CT47" s="5"/>
      <c r="CU47"/>
      <c r="CV47" s="5"/>
      <c r="CW47" s="5" t="s">
        <v>18462</v>
      </c>
      <c r="CX47" s="5" t="s">
        <v>18469</v>
      </c>
      <c r="CY47" s="5"/>
      <c r="CZ47" s="5"/>
      <c r="DA47" s="5" t="s">
        <v>18477</v>
      </c>
      <c r="DB47" s="5"/>
      <c r="DC47" s="5" t="s">
        <v>18488</v>
      </c>
    </row>
    <row r="48" spans="1:107" x14ac:dyDescent="0.35">
      <c r="A48" s="3">
        <v>18</v>
      </c>
      <c r="B48" s="4"/>
      <c r="C48" s="4" t="s">
        <v>17015</v>
      </c>
      <c r="D48" s="4" t="s">
        <v>17038</v>
      </c>
      <c r="E48" s="4"/>
      <c r="F48" s="4"/>
      <c r="G48" s="4"/>
      <c r="H48" s="4"/>
      <c r="I48"/>
      <c r="J48" s="3">
        <v>18</v>
      </c>
      <c r="K48" s="4"/>
      <c r="L48" s="4" t="s">
        <v>17141</v>
      </c>
      <c r="M48" s="4"/>
      <c r="N48" s="4"/>
      <c r="O48" s="4"/>
      <c r="P48" s="4" t="s">
        <v>17161</v>
      </c>
      <c r="Q48" s="4"/>
      <c r="R48"/>
      <c r="S48" s="3">
        <v>18</v>
      </c>
      <c r="T48" s="4"/>
      <c r="U48" s="4" t="s">
        <v>17281</v>
      </c>
      <c r="V48" s="4" t="s">
        <v>223</v>
      </c>
      <c r="W48" s="4" t="s">
        <v>17288</v>
      </c>
      <c r="X48" s="4"/>
      <c r="Y48" s="4" t="s">
        <v>17297</v>
      </c>
      <c r="Z48" s="4"/>
      <c r="AA48"/>
      <c r="AB48" s="3">
        <v>18</v>
      </c>
      <c r="AC48" s="4"/>
      <c r="AD48" s="4"/>
      <c r="AE48" s="4" t="s">
        <v>17387</v>
      </c>
      <c r="AF48" s="4" t="s">
        <v>17391</v>
      </c>
      <c r="AG48" s="4"/>
      <c r="AH48" s="4" t="s">
        <v>17397</v>
      </c>
      <c r="AI48" s="4" t="s">
        <v>17400</v>
      </c>
      <c r="AJ48"/>
      <c r="AK48" s="3">
        <v>18</v>
      </c>
      <c r="AL48" s="4"/>
      <c r="AM48" s="4"/>
      <c r="AN48" s="4" t="s">
        <v>223</v>
      </c>
      <c r="AO48" s="4" t="s">
        <v>17510</v>
      </c>
      <c r="AP48" s="4" t="s">
        <v>17511</v>
      </c>
      <c r="AQ48" s="4" t="s">
        <v>17514</v>
      </c>
      <c r="AR48" s="4" t="s">
        <v>9010</v>
      </c>
      <c r="AS48"/>
      <c r="AT48" s="4">
        <v>18</v>
      </c>
      <c r="AU48" s="4" t="s">
        <v>17646</v>
      </c>
      <c r="AV48" s="4" t="s">
        <v>17649</v>
      </c>
      <c r="AW48" s="4" t="s">
        <v>17656</v>
      </c>
      <c r="AX48" s="4" t="s">
        <v>17597</v>
      </c>
      <c r="AY48" s="4" t="s">
        <v>17619</v>
      </c>
      <c r="AZ48" s="4"/>
      <c r="BA48" s="4" t="s">
        <v>17676</v>
      </c>
      <c r="BB48"/>
      <c r="BC48" s="4">
        <v>18</v>
      </c>
      <c r="BD48" s="4"/>
      <c r="BE48" s="4"/>
      <c r="BF48" s="4" t="s">
        <v>17788</v>
      </c>
      <c r="BG48" s="4" t="s">
        <v>17800</v>
      </c>
      <c r="BH48" s="4"/>
      <c r="BI48" s="4" t="s">
        <v>17810</v>
      </c>
      <c r="BJ48" s="4" t="s">
        <v>14603</v>
      </c>
      <c r="BK48"/>
      <c r="BL48" s="4">
        <v>18</v>
      </c>
      <c r="BM48" s="4" t="s">
        <v>17932</v>
      </c>
      <c r="BN48" s="4"/>
      <c r="BO48" s="4" t="s">
        <v>17945</v>
      </c>
      <c r="BP48" s="4" t="s">
        <v>17951</v>
      </c>
      <c r="BQ48" s="4" t="s">
        <v>17958</v>
      </c>
      <c r="BR48" s="4" t="s">
        <v>195</v>
      </c>
      <c r="BS48" s="4" t="s">
        <v>17978</v>
      </c>
      <c r="BT48"/>
      <c r="BU48" s="4">
        <v>18</v>
      </c>
      <c r="BV48" s="4" t="s">
        <v>17967</v>
      </c>
      <c r="BW48" s="4" t="s">
        <v>18082</v>
      </c>
      <c r="BX48" s="4" t="s">
        <v>223</v>
      </c>
      <c r="BY48" s="4"/>
      <c r="BZ48" s="4"/>
      <c r="CA48" s="4" t="s">
        <v>18098</v>
      </c>
      <c r="CB48" s="4"/>
      <c r="CC48"/>
      <c r="CD48" s="4">
        <v>18</v>
      </c>
      <c r="CE48" s="4"/>
      <c r="CF48" s="4" t="s">
        <v>18195</v>
      </c>
      <c r="CG48" s="4" t="s">
        <v>223</v>
      </c>
      <c r="CH48" s="4"/>
      <c r="CI48" s="4"/>
      <c r="CJ48" s="4"/>
      <c r="CK48" s="4" t="s">
        <v>975</v>
      </c>
      <c r="CL48"/>
      <c r="CM48" s="4">
        <v>18</v>
      </c>
      <c r="CN48" s="4" t="s">
        <v>18340</v>
      </c>
      <c r="CO48" s="4"/>
      <c r="CP48" s="4" t="s">
        <v>18320</v>
      </c>
      <c r="CQ48" s="4"/>
      <c r="CR48" s="4"/>
      <c r="CS48" s="4"/>
      <c r="CT48" s="4"/>
      <c r="CU48"/>
      <c r="CV48" s="4">
        <v>18</v>
      </c>
      <c r="CW48" s="4" t="s">
        <v>18463</v>
      </c>
      <c r="CX48" s="4" t="s">
        <v>18470</v>
      </c>
      <c r="CY48" s="4" t="s">
        <v>223</v>
      </c>
      <c r="CZ48" s="4"/>
      <c r="DA48" s="4"/>
      <c r="DB48" s="4"/>
      <c r="DC48" s="4" t="s">
        <v>18489</v>
      </c>
    </row>
    <row r="49" spans="1:107" x14ac:dyDescent="0.35">
      <c r="A49" s="6"/>
      <c r="B49" s="7"/>
      <c r="C49" s="7" t="s">
        <v>17017</v>
      </c>
      <c r="D49" s="7" t="s">
        <v>17029</v>
      </c>
      <c r="E49" s="7"/>
      <c r="F49" s="7" t="s">
        <v>17030</v>
      </c>
      <c r="G49" s="7"/>
      <c r="H49" s="7"/>
      <c r="I49"/>
      <c r="J49" s="6"/>
      <c r="K49" s="7"/>
      <c r="L49" s="7"/>
      <c r="M49" s="7"/>
      <c r="N49" s="7"/>
      <c r="O49" s="7" t="s">
        <v>14740</v>
      </c>
      <c r="P49" s="7" t="s">
        <v>17162</v>
      </c>
      <c r="Q49" s="7" t="s">
        <v>10498</v>
      </c>
      <c r="R49"/>
      <c r="S49" s="6"/>
      <c r="T49" s="7"/>
      <c r="U49" s="7"/>
      <c r="V49" s="7"/>
      <c r="W49" s="7"/>
      <c r="X49" s="7" t="s">
        <v>17292</v>
      </c>
      <c r="Y49" s="7" t="s">
        <v>8897</v>
      </c>
      <c r="Z49" s="7"/>
      <c r="AA49"/>
      <c r="AB49" s="6"/>
      <c r="AC49" s="7"/>
      <c r="AD49" s="7" t="s">
        <v>17044</v>
      </c>
      <c r="AE49" s="7"/>
      <c r="AF49" s="7"/>
      <c r="AG49" s="7" t="s">
        <v>14740</v>
      </c>
      <c r="AH49" s="7" t="s">
        <v>17398</v>
      </c>
      <c r="AI49" s="7"/>
      <c r="AJ49"/>
      <c r="AK49" s="6"/>
      <c r="AL49" s="7" t="s">
        <v>17502</v>
      </c>
      <c r="AM49" s="7"/>
      <c r="AN49" s="7"/>
      <c r="AO49" s="7"/>
      <c r="AP49" s="7"/>
      <c r="AQ49" s="7"/>
      <c r="AR49" s="7"/>
      <c r="AS49"/>
      <c r="AT49" s="7"/>
      <c r="AU49" s="7"/>
      <c r="AV49" s="7" t="s">
        <v>17650</v>
      </c>
      <c r="AW49" s="7"/>
      <c r="AX49" s="7" t="s">
        <v>17661</v>
      </c>
      <c r="AY49" s="7"/>
      <c r="AZ49" s="7"/>
      <c r="BA49" s="7"/>
      <c r="BB49"/>
      <c r="BC49" s="7"/>
      <c r="BD49" s="7" t="s">
        <v>3303</v>
      </c>
      <c r="BE49" s="7" t="s">
        <v>3303</v>
      </c>
      <c r="BF49" s="7"/>
      <c r="BG49" s="7" t="s">
        <v>17798</v>
      </c>
      <c r="BH49" s="7"/>
      <c r="BI49" s="7" t="s">
        <v>17811</v>
      </c>
      <c r="BJ49" s="7"/>
      <c r="BK49"/>
      <c r="BL49" s="7"/>
      <c r="BM49" s="7" t="s">
        <v>8363</v>
      </c>
      <c r="BN49" s="7" t="s">
        <v>17939</v>
      </c>
      <c r="BO49" s="7" t="s">
        <v>17946</v>
      </c>
      <c r="BP49" s="7" t="s">
        <v>3856</v>
      </c>
      <c r="BQ49" s="7"/>
      <c r="BR49" s="7"/>
      <c r="BS49" s="7"/>
      <c r="BT49"/>
      <c r="BU49" s="7"/>
      <c r="BV49" s="7"/>
      <c r="BW49" s="7" t="s">
        <v>18059</v>
      </c>
      <c r="BX49" s="7" t="s">
        <v>18060</v>
      </c>
      <c r="BY49" s="7"/>
      <c r="BZ49" s="7"/>
      <c r="CA49" s="7" t="s">
        <v>18099</v>
      </c>
      <c r="CB49" s="7"/>
      <c r="CC49"/>
      <c r="CD49" s="7"/>
      <c r="CE49" s="7"/>
      <c r="CF49" s="7" t="s">
        <v>18196</v>
      </c>
      <c r="CG49" s="7"/>
      <c r="CH49" s="7"/>
      <c r="CI49" s="7" t="s">
        <v>18204</v>
      </c>
      <c r="CJ49" s="7" t="s">
        <v>18210</v>
      </c>
      <c r="CK49" s="7"/>
      <c r="CL49"/>
      <c r="CM49" s="7"/>
      <c r="CN49" s="7"/>
      <c r="CO49" s="7" t="s">
        <v>14740</v>
      </c>
      <c r="CP49" s="7" t="s">
        <v>223</v>
      </c>
      <c r="CQ49" s="7" t="s">
        <v>18354</v>
      </c>
      <c r="CR49" s="7"/>
      <c r="CS49" s="7"/>
      <c r="CT49" s="7"/>
      <c r="CU49"/>
      <c r="CV49" s="7"/>
      <c r="CW49" s="7" t="s">
        <v>18461</v>
      </c>
      <c r="CX49" s="7" t="s">
        <v>18471</v>
      </c>
      <c r="CY49" s="7"/>
      <c r="CZ49" s="7"/>
      <c r="DA49" s="7" t="s">
        <v>18426</v>
      </c>
      <c r="DB49" s="7"/>
      <c r="DC49" s="7"/>
    </row>
    <row r="50" spans="1:107" x14ac:dyDescent="0.35">
      <c r="A50" s="2">
        <v>20</v>
      </c>
      <c r="B50" s="5"/>
      <c r="C50" s="5"/>
      <c r="D50" s="5"/>
      <c r="E50" s="5"/>
      <c r="F50" s="5"/>
      <c r="G50" s="5"/>
      <c r="H50" s="5"/>
      <c r="I50"/>
      <c r="J50" s="2">
        <v>20</v>
      </c>
      <c r="K50" s="5"/>
      <c r="L50" s="5"/>
      <c r="M50" s="5"/>
      <c r="N50" s="5" t="s">
        <v>17169</v>
      </c>
      <c r="O50" s="5" t="s">
        <v>14784</v>
      </c>
      <c r="P50" s="5"/>
      <c r="Q50" s="5" t="s">
        <v>17168</v>
      </c>
      <c r="R50"/>
      <c r="S50" s="2">
        <v>20</v>
      </c>
      <c r="T50" s="5"/>
      <c r="U50" s="5"/>
      <c r="V50" s="5"/>
      <c r="W50" s="5"/>
      <c r="X50" s="5"/>
      <c r="Y50" s="5"/>
      <c r="Z50" s="5"/>
      <c r="AA50"/>
      <c r="AB50" s="2">
        <v>20</v>
      </c>
      <c r="AC50" s="5"/>
      <c r="AD50" s="5"/>
      <c r="AE50" s="5"/>
      <c r="AF50" s="5"/>
      <c r="AG50" s="5" t="s">
        <v>14784</v>
      </c>
      <c r="AH50" s="5"/>
      <c r="AI50" s="5"/>
      <c r="AJ50"/>
      <c r="AK50" s="2">
        <v>20</v>
      </c>
      <c r="AL50" s="5" t="s">
        <v>17503</v>
      </c>
      <c r="AM50" s="5"/>
      <c r="AN50" s="5"/>
      <c r="AO50" s="5"/>
      <c r="AP50" s="5"/>
      <c r="AQ50" s="5"/>
      <c r="AR50" s="5"/>
      <c r="AS50"/>
      <c r="AT50" s="5">
        <v>20</v>
      </c>
      <c r="AU50" s="5" t="s">
        <v>11719</v>
      </c>
      <c r="AV50" s="5" t="s">
        <v>17651</v>
      </c>
      <c r="AW50" s="5"/>
      <c r="AX50" s="5"/>
      <c r="AY50" s="5"/>
      <c r="AZ50" s="5"/>
      <c r="BA50" s="5"/>
      <c r="BB50"/>
      <c r="BC50" s="5">
        <v>20</v>
      </c>
      <c r="BD50" s="5" t="s">
        <v>17793</v>
      </c>
      <c r="BE50" s="5"/>
      <c r="BF50" s="5" t="s">
        <v>17789</v>
      </c>
      <c r="BG50" s="5" t="s">
        <v>17801</v>
      </c>
      <c r="BH50" s="5" t="s">
        <v>3303</v>
      </c>
      <c r="BI50" s="5"/>
      <c r="BJ50" s="5"/>
      <c r="BK50"/>
      <c r="BL50" s="5">
        <v>20</v>
      </c>
      <c r="BM50" s="5" t="s">
        <v>17979</v>
      </c>
      <c r="BN50" s="5"/>
      <c r="BO50" s="5" t="s">
        <v>17947</v>
      </c>
      <c r="BP50" s="5"/>
      <c r="BQ50" s="5"/>
      <c r="BR50" s="5"/>
      <c r="BS50" s="5"/>
      <c r="BT50"/>
      <c r="BU50" s="5">
        <v>20</v>
      </c>
      <c r="BV50" s="5"/>
      <c r="BW50" s="5" t="s">
        <v>18081</v>
      </c>
      <c r="BX50" s="5"/>
      <c r="BY50" s="5"/>
      <c r="BZ50" s="5"/>
      <c r="CA50" s="5" t="s">
        <v>18100</v>
      </c>
      <c r="CB50" s="5"/>
      <c r="CC50"/>
      <c r="CD50" s="5">
        <v>20</v>
      </c>
      <c r="CE50" s="5"/>
      <c r="CF50" s="5"/>
      <c r="CG50" s="5" t="s">
        <v>18200</v>
      </c>
      <c r="CH50" s="5"/>
      <c r="CI50" s="5" t="s">
        <v>18205</v>
      </c>
      <c r="CJ50" s="5" t="s">
        <v>18211</v>
      </c>
      <c r="CK50" s="5"/>
      <c r="CL50"/>
      <c r="CM50" s="5">
        <v>20</v>
      </c>
      <c r="CN50" s="5"/>
      <c r="CO50" s="5" t="s">
        <v>14784</v>
      </c>
      <c r="CP50" s="5"/>
      <c r="CQ50" s="5"/>
      <c r="CR50" s="5" t="s">
        <v>1039</v>
      </c>
      <c r="CS50" s="5"/>
      <c r="CT50" s="5"/>
      <c r="CU50"/>
      <c r="CV50" s="5">
        <v>20</v>
      </c>
      <c r="CW50" s="5" t="s">
        <v>14118</v>
      </c>
      <c r="CX50" s="5"/>
      <c r="CY50" s="5"/>
      <c r="CZ50" s="5"/>
      <c r="DA50" s="5"/>
      <c r="DB50" s="5"/>
      <c r="DC50" s="5"/>
    </row>
    <row r="51" spans="1:107" x14ac:dyDescent="0.35">
      <c r="A51" s="6"/>
      <c r="B51" s="7"/>
      <c r="C51" s="7"/>
      <c r="D51" s="7"/>
      <c r="E51" s="7"/>
      <c r="F51" s="7"/>
      <c r="G51" s="7"/>
      <c r="H51" s="7"/>
      <c r="I51"/>
      <c r="J51" s="6"/>
      <c r="K51" s="7"/>
      <c r="L51" s="7"/>
      <c r="M51" s="7"/>
      <c r="N51" s="7"/>
      <c r="O51" s="7"/>
      <c r="P51" s="7"/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/>
      <c r="AD51" s="7"/>
      <c r="AE51" s="7"/>
      <c r="AF51" s="7"/>
      <c r="AG51" s="7"/>
      <c r="AH51" s="7"/>
      <c r="AI51" s="7"/>
      <c r="AJ51"/>
      <c r="AK51" s="6"/>
      <c r="AL51" s="7" t="s">
        <v>17504</v>
      </c>
      <c r="AM51" s="7"/>
      <c r="AN51" s="7"/>
      <c r="AO51" s="7"/>
      <c r="AP51" s="7"/>
      <c r="AQ51" s="7" t="s">
        <v>17515</v>
      </c>
      <c r="AR51" s="7"/>
      <c r="AS51"/>
      <c r="AT51" s="7"/>
      <c r="AU51" s="7"/>
      <c r="AV51" s="7" t="s">
        <v>17653</v>
      </c>
      <c r="AW51" s="7"/>
      <c r="AX51" s="7"/>
      <c r="AY51" s="7"/>
      <c r="AZ51" s="7"/>
      <c r="BA51" s="7" t="s">
        <v>17799</v>
      </c>
      <c r="BB51"/>
      <c r="BC51" s="7"/>
      <c r="BD51" s="7"/>
      <c r="BE51" s="7"/>
      <c r="BF51" s="7" t="s">
        <v>3303</v>
      </c>
      <c r="BG51" s="7"/>
      <c r="BH51" s="7"/>
      <c r="BI51" s="7"/>
      <c r="BJ51" s="7"/>
      <c r="BK51"/>
      <c r="BL51" s="7"/>
      <c r="BM51" s="7" t="s">
        <v>17933</v>
      </c>
      <c r="BN51" s="7"/>
      <c r="BO51" s="7"/>
      <c r="BP51" s="7"/>
      <c r="BQ51" s="7"/>
      <c r="BR51" s="7"/>
      <c r="BS51" s="7"/>
      <c r="BT51"/>
      <c r="BU51" s="7"/>
      <c r="BV51" s="7"/>
      <c r="BW51" s="7"/>
      <c r="BX51" s="7"/>
      <c r="BY51" s="7"/>
      <c r="BZ51" s="7"/>
      <c r="CA51" s="7"/>
      <c r="CB51" s="7"/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 t="s">
        <v>18355</v>
      </c>
      <c r="CR51" s="7"/>
      <c r="CS51" s="7"/>
      <c r="CT51" s="7"/>
      <c r="CU51"/>
      <c r="CV51" s="7"/>
      <c r="CW51" s="7" t="s">
        <v>18467</v>
      </c>
      <c r="CX51" s="7"/>
      <c r="CY51" s="7"/>
      <c r="CZ51" s="7"/>
      <c r="DA51" s="7" t="s">
        <v>18480</v>
      </c>
      <c r="DB51" s="7"/>
      <c r="DC51" s="7"/>
    </row>
    <row r="52" spans="1:107" x14ac:dyDescent="0.35">
      <c r="O52" s="77"/>
    </row>
    <row r="53" spans="1:107" x14ac:dyDescent="0.3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A54"/>
      <c r="B54" s="2">
        <f>H37+1</f>
        <v>18</v>
      </c>
      <c r="C54" s="2">
        <f t="shared" ref="C54:H54" si="28">B54+1</f>
        <v>19</v>
      </c>
      <c r="D54" s="2">
        <f t="shared" si="28"/>
        <v>20</v>
      </c>
      <c r="E54" s="2">
        <f t="shared" si="28"/>
        <v>21</v>
      </c>
      <c r="F54" s="2">
        <f t="shared" si="28"/>
        <v>22</v>
      </c>
      <c r="G54" s="2">
        <f t="shared" si="28"/>
        <v>23</v>
      </c>
      <c r="H54" s="2">
        <f t="shared" si="28"/>
        <v>24</v>
      </c>
      <c r="I54"/>
      <c r="J54"/>
      <c r="K54" s="2">
        <f>Q37+1</f>
        <v>22</v>
      </c>
      <c r="L54" s="2">
        <f t="shared" ref="L54:Q54" si="29">K54+1</f>
        <v>23</v>
      </c>
      <c r="M54" s="2">
        <f t="shared" si="29"/>
        <v>24</v>
      </c>
      <c r="N54" s="2">
        <f t="shared" si="29"/>
        <v>25</v>
      </c>
      <c r="O54" s="2">
        <f t="shared" si="29"/>
        <v>26</v>
      </c>
      <c r="P54" s="2">
        <f t="shared" si="29"/>
        <v>27</v>
      </c>
      <c r="Q54" s="2">
        <f t="shared" si="29"/>
        <v>28</v>
      </c>
      <c r="R54"/>
      <c r="S54"/>
      <c r="T54" s="2">
        <f>Z37+1</f>
        <v>22</v>
      </c>
      <c r="U54" s="2">
        <f t="shared" ref="U54:Z54" si="30">T54+1</f>
        <v>23</v>
      </c>
      <c r="V54" s="2">
        <f t="shared" si="30"/>
        <v>24</v>
      </c>
      <c r="W54" s="2">
        <f t="shared" si="30"/>
        <v>25</v>
      </c>
      <c r="X54" s="2">
        <f t="shared" si="30"/>
        <v>26</v>
      </c>
      <c r="Y54" s="2">
        <f t="shared" si="30"/>
        <v>27</v>
      </c>
      <c r="Z54" s="2">
        <f t="shared" si="30"/>
        <v>28</v>
      </c>
      <c r="AA54"/>
      <c r="AB54"/>
      <c r="AC54" s="2">
        <f>AI37+1</f>
        <v>19</v>
      </c>
      <c r="AD54" s="2">
        <f t="shared" ref="AD54:AI54" si="31">AC54+1</f>
        <v>20</v>
      </c>
      <c r="AE54" s="2">
        <f t="shared" si="31"/>
        <v>21</v>
      </c>
      <c r="AF54" s="2">
        <f t="shared" si="31"/>
        <v>22</v>
      </c>
      <c r="AG54" s="2">
        <f t="shared" si="31"/>
        <v>23</v>
      </c>
      <c r="AH54" s="2">
        <f t="shared" si="31"/>
        <v>24</v>
      </c>
      <c r="AI54" s="2">
        <f t="shared" si="31"/>
        <v>25</v>
      </c>
      <c r="AJ54"/>
      <c r="AK54"/>
      <c r="AL54" s="2">
        <f>AR37+1</f>
        <v>17</v>
      </c>
      <c r="AM54" s="2">
        <f t="shared" ref="AM54:AR54" si="32">AL54+1</f>
        <v>18</v>
      </c>
      <c r="AN54" s="2">
        <f t="shared" si="32"/>
        <v>19</v>
      </c>
      <c r="AO54" s="2">
        <f t="shared" si="32"/>
        <v>20</v>
      </c>
      <c r="AP54" s="2">
        <f t="shared" si="32"/>
        <v>21</v>
      </c>
      <c r="AQ54" s="2">
        <f t="shared" si="32"/>
        <v>22</v>
      </c>
      <c r="AR54" s="2">
        <f t="shared" si="32"/>
        <v>23</v>
      </c>
      <c r="AS54"/>
      <c r="AT54"/>
      <c r="AU54" s="2">
        <f>BA37+1</f>
        <v>21</v>
      </c>
      <c r="AV54" s="2">
        <f t="shared" ref="AV54:BA54" si="33">AU54+1</f>
        <v>22</v>
      </c>
      <c r="AW54" s="2">
        <f t="shared" si="33"/>
        <v>23</v>
      </c>
      <c r="AX54" s="2">
        <f t="shared" si="33"/>
        <v>24</v>
      </c>
      <c r="AY54" s="2">
        <f t="shared" si="33"/>
        <v>25</v>
      </c>
      <c r="AZ54" s="2">
        <f t="shared" si="33"/>
        <v>26</v>
      </c>
      <c r="BA54" s="2">
        <f t="shared" si="33"/>
        <v>27</v>
      </c>
      <c r="BB54"/>
      <c r="BC54"/>
      <c r="BD54" s="2">
        <f>BJ37+1</f>
        <v>19</v>
      </c>
      <c r="BE54" s="2">
        <f t="shared" ref="BE54:BJ54" si="34">BD54+1</f>
        <v>20</v>
      </c>
      <c r="BF54" s="2">
        <f t="shared" si="34"/>
        <v>21</v>
      </c>
      <c r="BG54" s="2">
        <f t="shared" si="34"/>
        <v>22</v>
      </c>
      <c r="BH54" s="2">
        <f t="shared" si="34"/>
        <v>23</v>
      </c>
      <c r="BI54" s="2">
        <f t="shared" si="34"/>
        <v>24</v>
      </c>
      <c r="BJ54" s="2">
        <f t="shared" si="34"/>
        <v>25</v>
      </c>
      <c r="BK54"/>
      <c r="BL54"/>
      <c r="BM54" s="2">
        <f>BS37+1</f>
        <v>16</v>
      </c>
      <c r="BN54" s="2">
        <f t="shared" ref="BN54:BS54" si="35">BM54+1</f>
        <v>17</v>
      </c>
      <c r="BO54" s="2">
        <f t="shared" si="35"/>
        <v>18</v>
      </c>
      <c r="BP54" s="2">
        <f t="shared" si="35"/>
        <v>19</v>
      </c>
      <c r="BQ54" s="2">
        <f t="shared" si="35"/>
        <v>20</v>
      </c>
      <c r="BR54" s="2">
        <f t="shared" si="35"/>
        <v>21</v>
      </c>
      <c r="BS54" s="2">
        <f t="shared" si="35"/>
        <v>22</v>
      </c>
      <c r="BT54"/>
      <c r="BU54"/>
      <c r="BV54" s="2">
        <f>CB37+1</f>
        <v>20</v>
      </c>
      <c r="BW54" s="2">
        <f t="shared" ref="BW54:CB54" si="36">BV54+1</f>
        <v>21</v>
      </c>
      <c r="BX54" s="2">
        <f t="shared" si="36"/>
        <v>22</v>
      </c>
      <c r="BY54" s="2">
        <f t="shared" si="36"/>
        <v>23</v>
      </c>
      <c r="BZ54" s="2">
        <f t="shared" si="36"/>
        <v>24</v>
      </c>
      <c r="CA54" s="2">
        <f t="shared" si="36"/>
        <v>25</v>
      </c>
      <c r="CB54" s="2">
        <f t="shared" si="36"/>
        <v>26</v>
      </c>
      <c r="CC54"/>
      <c r="CD54"/>
      <c r="CE54" s="2">
        <f>CK37+1</f>
        <v>18</v>
      </c>
      <c r="CF54" s="2">
        <f t="shared" ref="CF54:CK54" si="37">CE54+1</f>
        <v>19</v>
      </c>
      <c r="CG54" s="2">
        <f t="shared" si="37"/>
        <v>20</v>
      </c>
      <c r="CH54" s="2">
        <f t="shared" si="37"/>
        <v>21</v>
      </c>
      <c r="CI54" s="2">
        <f t="shared" si="37"/>
        <v>22</v>
      </c>
      <c r="CJ54" s="2">
        <f t="shared" si="37"/>
        <v>23</v>
      </c>
      <c r="CK54" s="2">
        <f t="shared" si="37"/>
        <v>24</v>
      </c>
      <c r="CL54"/>
      <c r="CM54"/>
      <c r="CN54" s="2">
        <f>CT37+1</f>
        <v>22</v>
      </c>
      <c r="CO54" s="2">
        <f t="shared" ref="CO54:CT54" si="38">CN54+1</f>
        <v>23</v>
      </c>
      <c r="CP54" s="2">
        <f t="shared" si="38"/>
        <v>24</v>
      </c>
      <c r="CQ54" s="2">
        <f t="shared" si="38"/>
        <v>25</v>
      </c>
      <c r="CR54" s="2">
        <f t="shared" si="38"/>
        <v>26</v>
      </c>
      <c r="CS54" s="2">
        <f t="shared" si="38"/>
        <v>27</v>
      </c>
      <c r="CT54" s="2">
        <f t="shared" si="38"/>
        <v>28</v>
      </c>
      <c r="CU54"/>
      <c r="CV54"/>
      <c r="CW54" s="2">
        <f>DC37+1</f>
        <v>20</v>
      </c>
      <c r="CX54" s="2">
        <f t="shared" ref="CX54:DC54" si="39">CW54+1</f>
        <v>21</v>
      </c>
      <c r="CY54" s="2">
        <f t="shared" si="39"/>
        <v>22</v>
      </c>
      <c r="CZ54" s="2">
        <f t="shared" si="39"/>
        <v>23</v>
      </c>
      <c r="DA54" s="2">
        <f t="shared" si="39"/>
        <v>24</v>
      </c>
      <c r="DB54" s="2">
        <f t="shared" si="39"/>
        <v>25</v>
      </c>
      <c r="DC54" s="2">
        <f t="shared" si="39"/>
        <v>26</v>
      </c>
    </row>
    <row r="55" spans="1:107" x14ac:dyDescent="0.35">
      <c r="A55" s="3">
        <v>8</v>
      </c>
      <c r="B55" s="4"/>
      <c r="C55" s="4"/>
      <c r="D55" s="4"/>
      <c r="E55" s="4"/>
      <c r="F55" s="4"/>
      <c r="G55" s="4" t="s">
        <v>17055</v>
      </c>
      <c r="H55" s="4"/>
      <c r="I55"/>
      <c r="J55" s="3">
        <v>8</v>
      </c>
      <c r="K55" s="4"/>
      <c r="L55" s="4"/>
      <c r="M55" s="4" t="s">
        <v>17174</v>
      </c>
      <c r="N55" s="4"/>
      <c r="O55" s="4" t="s">
        <v>25</v>
      </c>
      <c r="P55" s="4"/>
      <c r="Q55" s="4"/>
      <c r="R55"/>
      <c r="S55" s="3">
        <v>8</v>
      </c>
      <c r="T55" s="4"/>
      <c r="U55" s="4"/>
      <c r="V55" s="4"/>
      <c r="W55" s="4"/>
      <c r="X55" s="4" t="s">
        <v>25</v>
      </c>
      <c r="Y55" s="90" t="s">
        <v>17314</v>
      </c>
      <c r="Z55" s="4"/>
      <c r="AA55"/>
      <c r="AB55" s="3">
        <v>8</v>
      </c>
      <c r="AC55" s="4"/>
      <c r="AD55" s="4" t="s">
        <v>17405</v>
      </c>
      <c r="AE55" s="4" t="s">
        <v>17408</v>
      </c>
      <c r="AF55" s="4"/>
      <c r="AG55" s="4" t="s">
        <v>25</v>
      </c>
      <c r="AH55" s="4" t="s">
        <v>17425</v>
      </c>
      <c r="AI55" s="4"/>
      <c r="AJ55"/>
      <c r="AK55" s="3">
        <v>8</v>
      </c>
      <c r="AL55" s="4"/>
      <c r="AM55" s="4"/>
      <c r="AN55" s="90" t="s">
        <v>17519</v>
      </c>
      <c r="AO55" s="4"/>
      <c r="AP55" s="4" t="s">
        <v>25</v>
      </c>
      <c r="AQ55" s="4" t="s">
        <v>17209</v>
      </c>
      <c r="AR55" s="4" t="s">
        <v>14282</v>
      </c>
      <c r="AS55"/>
      <c r="AT55" s="4">
        <v>8</v>
      </c>
      <c r="AU55" s="4"/>
      <c r="AV55" s="4"/>
      <c r="AW55" s="4"/>
      <c r="AX55" s="4"/>
      <c r="AY55" s="4" t="s">
        <v>25</v>
      </c>
      <c r="AZ55" s="4"/>
      <c r="BA55" s="4" t="s">
        <v>17672</v>
      </c>
      <c r="BB55"/>
      <c r="BC55" s="4">
        <v>8</v>
      </c>
      <c r="BD55" s="4"/>
      <c r="BE55" s="4"/>
      <c r="BF55" s="90" t="s">
        <v>17821</v>
      </c>
      <c r="BG55" s="4"/>
      <c r="BH55" s="4" t="s">
        <v>25</v>
      </c>
      <c r="BI55" s="4"/>
      <c r="BJ55" s="4" t="s">
        <v>12973</v>
      </c>
      <c r="BK55"/>
      <c r="BL55" s="4">
        <v>8</v>
      </c>
      <c r="BM55" s="90" t="s">
        <v>17971</v>
      </c>
      <c r="BN55" s="4"/>
      <c r="BO55" s="4"/>
      <c r="BP55" s="4"/>
      <c r="BQ55" s="4"/>
      <c r="BR55" s="4"/>
      <c r="BS55" s="4"/>
      <c r="BT55"/>
      <c r="BU55" s="4">
        <v>8</v>
      </c>
      <c r="BV55" s="4"/>
      <c r="BW55" s="4" t="s">
        <v>18049</v>
      </c>
      <c r="BX55" s="4"/>
      <c r="BY55" s="4"/>
      <c r="BZ55" s="4" t="s">
        <v>25</v>
      </c>
      <c r="CA55" s="4"/>
      <c r="CB55" s="4"/>
      <c r="CC55"/>
      <c r="CD55" s="4">
        <v>8</v>
      </c>
      <c r="CE55" s="4"/>
      <c r="CF55" s="4"/>
      <c r="CG55" s="4"/>
      <c r="CH55" s="4"/>
      <c r="CI55" s="4" t="s">
        <v>25</v>
      </c>
      <c r="CJ55" s="4" t="s">
        <v>18218</v>
      </c>
      <c r="CK55" s="4"/>
      <c r="CL55"/>
      <c r="CM55" s="4">
        <v>8</v>
      </c>
      <c r="CN55" s="4" t="s">
        <v>39</v>
      </c>
      <c r="CO55" s="4"/>
      <c r="CP55" s="4"/>
      <c r="CQ55" s="4"/>
      <c r="CR55" s="4" t="s">
        <v>25</v>
      </c>
      <c r="CS55" s="4"/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x14ac:dyDescent="0.35">
      <c r="A56" s="2"/>
      <c r="B56" s="5"/>
      <c r="C56" s="5"/>
      <c r="D56" s="5"/>
      <c r="E56" s="5" t="s">
        <v>17052</v>
      </c>
      <c r="F56" s="5"/>
      <c r="G56" s="5" t="s">
        <v>17053</v>
      </c>
      <c r="H56" s="5"/>
      <c r="I56"/>
      <c r="J56" s="2"/>
      <c r="K56" s="5"/>
      <c r="L56" s="5"/>
      <c r="M56" s="5" t="s">
        <v>17175</v>
      </c>
      <c r="N56" s="5" t="s">
        <v>2986</v>
      </c>
      <c r="O56" s="5" t="s">
        <v>17182</v>
      </c>
      <c r="P56" s="5" t="s">
        <v>17186</v>
      </c>
      <c r="Q56" s="5" t="s">
        <v>17191</v>
      </c>
      <c r="R56"/>
      <c r="S56" s="2"/>
      <c r="T56" s="84"/>
      <c r="U56" s="5" t="s">
        <v>17301</v>
      </c>
      <c r="V56" s="5"/>
      <c r="W56" s="5"/>
      <c r="X56" s="5" t="s">
        <v>17310</v>
      </c>
      <c r="Y56" s="5" t="s">
        <v>38</v>
      </c>
      <c r="Z56" s="5" t="s">
        <v>17323</v>
      </c>
      <c r="AA56"/>
      <c r="AB56" s="2"/>
      <c r="AC56" s="5"/>
      <c r="AD56" s="5"/>
      <c r="AE56" s="5"/>
      <c r="AF56" s="5" t="s">
        <v>17416</v>
      </c>
      <c r="AG56" s="5" t="s">
        <v>17419</v>
      </c>
      <c r="AH56" s="5" t="s">
        <v>17429</v>
      </c>
      <c r="AI56" s="5"/>
      <c r="AJ56"/>
      <c r="AK56" s="2"/>
      <c r="AL56" s="5"/>
      <c r="AM56" s="5"/>
      <c r="AN56" s="5" t="s">
        <v>10407</v>
      </c>
      <c r="AO56" s="5" t="s">
        <v>17530</v>
      </c>
      <c r="AP56" s="5"/>
      <c r="AQ56" s="5" t="s">
        <v>17539</v>
      </c>
      <c r="AR56" s="5"/>
      <c r="AS56"/>
      <c r="AT56" s="5"/>
      <c r="AU56" s="5"/>
      <c r="AV56" s="5" t="s">
        <v>17611</v>
      </c>
      <c r="AW56" s="5"/>
      <c r="AX56" s="5" t="s">
        <v>17692</v>
      </c>
      <c r="AY56" s="5"/>
      <c r="AZ56" s="5"/>
      <c r="BA56" s="5" t="s">
        <v>17718</v>
      </c>
      <c r="BB56" s="16">
        <v>0</v>
      </c>
      <c r="BC56" s="5"/>
      <c r="BD56" s="5"/>
      <c r="BE56" s="5" t="s">
        <v>17817</v>
      </c>
      <c r="BF56" s="5"/>
      <c r="BG56" s="5"/>
      <c r="BH56" s="5" t="s">
        <v>17829</v>
      </c>
      <c r="BI56" s="5"/>
      <c r="BJ56" s="5"/>
      <c r="BK56"/>
      <c r="BL56" s="5"/>
      <c r="BM56" s="5" t="s">
        <v>17052</v>
      </c>
      <c r="BN56" s="5" t="s">
        <v>17970</v>
      </c>
      <c r="BO56" s="5" t="s">
        <v>17052</v>
      </c>
      <c r="BP56" s="5"/>
      <c r="BQ56" s="5"/>
      <c r="BR56" s="5" t="s">
        <v>38</v>
      </c>
      <c r="BS56" s="5"/>
      <c r="BT56"/>
      <c r="BU56" s="5"/>
      <c r="BV56" s="5" t="s">
        <v>18080</v>
      </c>
      <c r="BW56" s="5" t="s">
        <v>18104</v>
      </c>
      <c r="BX56" s="5"/>
      <c r="BY56" s="5"/>
      <c r="BZ56" s="5" t="s">
        <v>18114</v>
      </c>
      <c r="CA56" s="5" t="s">
        <v>18122</v>
      </c>
      <c r="CB56" s="5"/>
      <c r="CC56"/>
      <c r="CD56" s="5"/>
      <c r="CE56" s="5" t="s">
        <v>18229</v>
      </c>
      <c r="CF56" s="5"/>
      <c r="CG56" s="5" t="s">
        <v>15135</v>
      </c>
      <c r="CH56" s="5"/>
      <c r="CI56" s="5" t="s">
        <v>1739</v>
      </c>
      <c r="CJ56" s="5" t="s">
        <v>18233</v>
      </c>
      <c r="CK56" s="5"/>
      <c r="CL56"/>
      <c r="CM56" s="5"/>
      <c r="CN56" s="5"/>
      <c r="CO56" s="5"/>
      <c r="CP56" s="5"/>
      <c r="CQ56" s="5"/>
      <c r="CR56" s="5"/>
      <c r="CS56" s="5"/>
      <c r="CT56" s="5" t="s">
        <v>18407</v>
      </c>
      <c r="CU56"/>
      <c r="CV56" s="5"/>
      <c r="CW56" s="5"/>
      <c r="CX56" s="5"/>
      <c r="CY56" s="5"/>
      <c r="CZ56" s="5" t="s">
        <v>18508</v>
      </c>
      <c r="DA56" s="5"/>
      <c r="DB56" s="5"/>
      <c r="DC56" s="5"/>
    </row>
    <row r="57" spans="1:107" x14ac:dyDescent="0.35">
      <c r="A57" s="3">
        <v>10</v>
      </c>
      <c r="B57" s="4"/>
      <c r="C57" s="4"/>
      <c r="D57" s="4"/>
      <c r="E57" s="4"/>
      <c r="F57" s="4"/>
      <c r="G57" s="4" t="s">
        <v>179</v>
      </c>
      <c r="H57" s="4"/>
      <c r="I57"/>
      <c r="J57" s="3">
        <v>10</v>
      </c>
      <c r="K57" s="4"/>
      <c r="L57" s="4" t="s">
        <v>17171</v>
      </c>
      <c r="M57" s="4"/>
      <c r="N57" s="4" t="s">
        <v>17190</v>
      </c>
      <c r="O57" s="4"/>
      <c r="P57" s="4"/>
      <c r="Q57" s="4"/>
      <c r="R57"/>
      <c r="S57" s="3">
        <v>10</v>
      </c>
      <c r="T57" s="4"/>
      <c r="U57" s="4" t="s">
        <v>17302</v>
      </c>
      <c r="V57" s="4"/>
      <c r="W57" s="4"/>
      <c r="X57" s="4" t="s">
        <v>1089</v>
      </c>
      <c r="Y57" s="90" t="s">
        <v>17315</v>
      </c>
      <c r="Z57" s="4" t="s">
        <v>8945</v>
      </c>
      <c r="AA57"/>
      <c r="AB57" s="3">
        <v>10</v>
      </c>
      <c r="AC57" s="4" t="s">
        <v>17402</v>
      </c>
      <c r="AD57" s="4"/>
      <c r="AE57" s="4" t="s">
        <v>17413</v>
      </c>
      <c r="AF57" s="4" t="s">
        <v>17382</v>
      </c>
      <c r="AG57" s="4" t="s">
        <v>17394</v>
      </c>
      <c r="AH57" s="4" t="s">
        <v>17434</v>
      </c>
      <c r="AI57" s="4" t="s">
        <v>17430</v>
      </c>
      <c r="AJ57"/>
      <c r="AK57" s="3">
        <v>10</v>
      </c>
      <c r="AL57" s="4"/>
      <c r="AM57" s="4"/>
      <c r="AN57" s="4" t="s">
        <v>17525</v>
      </c>
      <c r="AO57" s="4" t="s">
        <v>17531</v>
      </c>
      <c r="AP57" s="4"/>
      <c r="AQ57" s="4"/>
      <c r="AR57" s="4"/>
      <c r="AS57"/>
      <c r="AT57" s="4">
        <v>10</v>
      </c>
      <c r="AU57" s="4" t="s">
        <v>17697</v>
      </c>
      <c r="AV57" s="4"/>
      <c r="AW57" s="4"/>
      <c r="AX57" s="4"/>
      <c r="AY57" s="4" t="s">
        <v>17696</v>
      </c>
      <c r="AZ57" s="4" t="s">
        <v>17707</v>
      </c>
      <c r="BA57" s="4" t="s">
        <v>4180</v>
      </c>
      <c r="BB57"/>
      <c r="BC57" s="4">
        <v>10</v>
      </c>
      <c r="BD57" s="4"/>
      <c r="BE57" s="4" t="s">
        <v>17818</v>
      </c>
      <c r="BF57" s="4" t="s">
        <v>16486</v>
      </c>
      <c r="BG57" s="4"/>
      <c r="BH57" s="4"/>
      <c r="BI57" s="4" t="s">
        <v>17839</v>
      </c>
      <c r="BJ57" s="4" t="s">
        <v>17840</v>
      </c>
      <c r="BK57"/>
      <c r="BL57" s="4">
        <v>10</v>
      </c>
      <c r="BM57" s="4"/>
      <c r="BN57" s="4" t="s">
        <v>17961</v>
      </c>
      <c r="BO57" s="4"/>
      <c r="BP57" s="4" t="s">
        <v>15967</v>
      </c>
      <c r="BQ57" s="4"/>
      <c r="BR57" s="4"/>
      <c r="BS57" s="4"/>
      <c r="BT57"/>
      <c r="BU57" s="4">
        <v>10</v>
      </c>
      <c r="BV57" s="4"/>
      <c r="BW57" s="4" t="s">
        <v>2550</v>
      </c>
      <c r="BX57" s="4" t="s">
        <v>13889</v>
      </c>
      <c r="BY57" s="4" t="s">
        <v>18111</v>
      </c>
      <c r="BZ57" s="4" t="s">
        <v>18115</v>
      </c>
      <c r="CA57" s="4" t="s">
        <v>18123</v>
      </c>
      <c r="CB57" s="4"/>
      <c r="CC57"/>
      <c r="CD57" s="4">
        <v>10</v>
      </c>
      <c r="CE57" s="4"/>
      <c r="CF57" s="4"/>
      <c r="CG57" s="4" t="s">
        <v>18223</v>
      </c>
      <c r="CH57" s="4"/>
      <c r="CI57" s="4" t="s">
        <v>14224</v>
      </c>
      <c r="CJ57" s="4" t="s">
        <v>18237</v>
      </c>
      <c r="CK57" s="4" t="s">
        <v>18227</v>
      </c>
      <c r="CL57"/>
      <c r="CM57" s="4">
        <v>10</v>
      </c>
      <c r="CN57" s="4" t="s">
        <v>18334</v>
      </c>
      <c r="CO57" s="4"/>
      <c r="CP57" s="4" t="s">
        <v>18382</v>
      </c>
      <c r="CQ57" s="4"/>
      <c r="CR57" s="4"/>
      <c r="CS57" s="4" t="s">
        <v>18395</v>
      </c>
      <c r="CT57" s="4"/>
      <c r="CU57"/>
      <c r="CV57" s="4">
        <v>10</v>
      </c>
      <c r="CW57" s="4"/>
      <c r="CX57" s="4" t="s">
        <v>18501</v>
      </c>
      <c r="CY57" s="4" t="s">
        <v>18503</v>
      </c>
      <c r="CZ57" s="4" t="s">
        <v>38</v>
      </c>
      <c r="DA57" s="4" t="s">
        <v>38</v>
      </c>
      <c r="DB57" s="4" t="s">
        <v>18514</v>
      </c>
      <c r="DC57" s="4"/>
    </row>
    <row r="58" spans="1:107" x14ac:dyDescent="0.35">
      <c r="A58" s="6"/>
      <c r="B58" s="7"/>
      <c r="C58" s="7"/>
      <c r="D58" s="7"/>
      <c r="E58" s="7"/>
      <c r="F58" s="7"/>
      <c r="G58" s="7" t="s">
        <v>17054</v>
      </c>
      <c r="H58" s="7"/>
      <c r="I58"/>
      <c r="J58" s="6"/>
      <c r="K58" s="7"/>
      <c r="L58" s="7" t="s">
        <v>17170</v>
      </c>
      <c r="M58" s="7"/>
      <c r="N58" s="7" t="s">
        <v>17181</v>
      </c>
      <c r="O58" s="7" t="s">
        <v>17184</v>
      </c>
      <c r="P58" s="7" t="s">
        <v>17187</v>
      </c>
      <c r="Q58" s="7"/>
      <c r="R58"/>
      <c r="S58" s="6"/>
      <c r="T58" s="7"/>
      <c r="U58" s="7" t="s">
        <v>17304</v>
      </c>
      <c r="V58" s="7"/>
      <c r="W58" s="7"/>
      <c r="X58" s="7" t="s">
        <v>17311</v>
      </c>
      <c r="Y58" s="91" t="s">
        <v>17316</v>
      </c>
      <c r="Z58" s="7" t="s">
        <v>17324</v>
      </c>
      <c r="AA58"/>
      <c r="AB58" s="6"/>
      <c r="AC58" s="7"/>
      <c r="AD58" s="7" t="s">
        <v>17406</v>
      </c>
      <c r="AE58" s="7" t="s">
        <v>14071</v>
      </c>
      <c r="AF58" s="7" t="s">
        <v>8077</v>
      </c>
      <c r="AG58" s="7" t="s">
        <v>17423</v>
      </c>
      <c r="AH58" s="7" t="s">
        <v>17435</v>
      </c>
      <c r="AI58" s="7" t="s">
        <v>17433</v>
      </c>
      <c r="AJ58" s="16">
        <v>0</v>
      </c>
      <c r="AK58" s="6"/>
      <c r="AL58" s="7"/>
      <c r="AM58" s="7"/>
      <c r="AN58" s="7" t="s">
        <v>17526</v>
      </c>
      <c r="AO58" s="7"/>
      <c r="AP58" s="7"/>
      <c r="AQ58" s="7"/>
      <c r="AR58" s="7" t="s">
        <v>17547</v>
      </c>
      <c r="AS58"/>
      <c r="AT58" s="7"/>
      <c r="AU58" s="7" t="s">
        <v>17682</v>
      </c>
      <c r="AV58" s="7" t="s">
        <v>14489</v>
      </c>
      <c r="AW58" s="7" t="s">
        <v>13889</v>
      </c>
      <c r="AX58" s="7"/>
      <c r="AY58" s="7" t="s">
        <v>11741</v>
      </c>
      <c r="AZ58" s="7" t="s">
        <v>17708</v>
      </c>
      <c r="BA58" s="7" t="s">
        <v>38</v>
      </c>
      <c r="BB58"/>
      <c r="BC58" s="7"/>
      <c r="BD58" s="7"/>
      <c r="BE58" s="7"/>
      <c r="BF58" s="7"/>
      <c r="BG58" s="7" t="s">
        <v>2005</v>
      </c>
      <c r="BH58" s="7"/>
      <c r="BI58" s="7"/>
      <c r="BJ58" s="7"/>
      <c r="BK58"/>
      <c r="BL58" s="7"/>
      <c r="BM58" s="7" t="s">
        <v>38</v>
      </c>
      <c r="BN58" s="7"/>
      <c r="BO58" s="7"/>
      <c r="BP58" s="7" t="s">
        <v>17982</v>
      </c>
      <c r="BQ58" s="7"/>
      <c r="BR58" s="7" t="s">
        <v>17987</v>
      </c>
      <c r="BS58" s="7"/>
      <c r="BT58" s="5" t="s">
        <v>3640</v>
      </c>
      <c r="BU58" s="7"/>
      <c r="BV58" s="7" t="s">
        <v>18105</v>
      </c>
      <c r="BW58" s="7"/>
      <c r="BX58" s="7" t="s">
        <v>18110</v>
      </c>
      <c r="BY58" s="7" t="s">
        <v>14224</v>
      </c>
      <c r="BZ58" s="7" t="s">
        <v>18117</v>
      </c>
      <c r="CA58" s="7"/>
      <c r="CB58" s="7"/>
      <c r="CC58"/>
      <c r="CD58" s="7"/>
      <c r="CE58" s="7" t="s">
        <v>18219</v>
      </c>
      <c r="CF58" s="7"/>
      <c r="CG58" s="7"/>
      <c r="CH58" s="7"/>
      <c r="CI58" s="7" t="s">
        <v>18230</v>
      </c>
      <c r="CJ58" s="7"/>
      <c r="CK58" s="7" t="s">
        <v>18226</v>
      </c>
      <c r="CL58"/>
      <c r="CM58" s="7"/>
      <c r="CN58" s="7" t="s">
        <v>18375</v>
      </c>
      <c r="CO58" s="7" t="s">
        <v>18379</v>
      </c>
      <c r="CP58" s="7"/>
      <c r="CQ58" s="7"/>
      <c r="CR58" s="7"/>
      <c r="CS58" s="7"/>
      <c r="CT58" s="7"/>
      <c r="CU58"/>
      <c r="CV58" s="7"/>
      <c r="CW58" s="7" t="s">
        <v>18491</v>
      </c>
      <c r="CX58" s="7" t="s">
        <v>14181</v>
      </c>
      <c r="CY58" s="7" t="s">
        <v>38</v>
      </c>
      <c r="CZ58" s="7"/>
      <c r="DA58" s="7" t="s">
        <v>16696</v>
      </c>
      <c r="DB58" s="7" t="s">
        <v>7253</v>
      </c>
      <c r="DC58" s="7"/>
    </row>
    <row r="59" spans="1:107" x14ac:dyDescent="0.35">
      <c r="A59" s="2">
        <v>12</v>
      </c>
      <c r="B59" s="5"/>
      <c r="C59" s="5" t="s">
        <v>17039</v>
      </c>
      <c r="D59" s="5"/>
      <c r="E59" s="5"/>
      <c r="F59" s="5"/>
      <c r="G59" s="5"/>
      <c r="H59" s="5"/>
      <c r="I59"/>
      <c r="J59" s="2">
        <v>12</v>
      </c>
      <c r="K59" s="5" t="s">
        <v>10503</v>
      </c>
      <c r="L59" s="5" t="s">
        <v>10503</v>
      </c>
      <c r="M59" s="5" t="s">
        <v>17176</v>
      </c>
      <c r="N59" s="5" t="s">
        <v>17183</v>
      </c>
      <c r="O59" s="5" t="s">
        <v>14375</v>
      </c>
      <c r="P59" s="5"/>
      <c r="Q59" s="5"/>
      <c r="R59"/>
      <c r="S59" s="2">
        <v>12</v>
      </c>
      <c r="T59" s="5"/>
      <c r="U59" s="5"/>
      <c r="V59" s="5"/>
      <c r="W59" s="5"/>
      <c r="X59" s="5"/>
      <c r="Y59" s="5" t="s">
        <v>17317</v>
      </c>
      <c r="Z59" s="5"/>
      <c r="AA59"/>
      <c r="AB59" s="2">
        <v>12</v>
      </c>
      <c r="AC59" s="5"/>
      <c r="AD59" s="5" t="s">
        <v>17409</v>
      </c>
      <c r="AE59" s="5" t="s">
        <v>14965</v>
      </c>
      <c r="AF59" s="5"/>
      <c r="AG59" s="5" t="s">
        <v>14965</v>
      </c>
      <c r="AH59" s="5" t="s">
        <v>14965</v>
      </c>
      <c r="AI59" s="5"/>
      <c r="AJ59"/>
      <c r="AK59" s="2">
        <v>12</v>
      </c>
      <c r="AL59" s="5"/>
      <c r="AM59" s="5" t="s">
        <v>14375</v>
      </c>
      <c r="AN59" s="5"/>
      <c r="AO59" s="5"/>
      <c r="AP59" s="5"/>
      <c r="AQ59" s="5" t="s">
        <v>17535</v>
      </c>
      <c r="AR59" s="5"/>
      <c r="AS59"/>
      <c r="AT59" s="5">
        <v>12</v>
      </c>
      <c r="AU59" s="5" t="s">
        <v>17658</v>
      </c>
      <c r="AV59" s="5" t="s">
        <v>17684</v>
      </c>
      <c r="AW59" s="5"/>
      <c r="AX59" s="5" t="s">
        <v>9337</v>
      </c>
      <c r="AY59" s="5" t="s">
        <v>17700</v>
      </c>
      <c r="AZ59" s="5"/>
      <c r="BA59" s="5"/>
      <c r="BB59"/>
      <c r="BC59" s="5">
        <v>12</v>
      </c>
      <c r="BD59" s="5"/>
      <c r="BE59" s="5"/>
      <c r="BF59" s="5"/>
      <c r="BG59" s="5"/>
      <c r="BH59" s="5" t="s">
        <v>17830</v>
      </c>
      <c r="BI59" s="5"/>
      <c r="BJ59" s="5" t="s">
        <v>11689</v>
      </c>
      <c r="BK59"/>
      <c r="BL59" s="5">
        <v>12</v>
      </c>
      <c r="BM59" s="5"/>
      <c r="BN59" s="5"/>
      <c r="BO59" s="5"/>
      <c r="BP59" s="5"/>
      <c r="BQ59" s="5" t="s">
        <v>17981</v>
      </c>
      <c r="BR59" s="5" t="s">
        <v>17988</v>
      </c>
      <c r="BS59" s="5" t="s">
        <v>14166</v>
      </c>
      <c r="BT59"/>
      <c r="BU59" s="5">
        <v>12</v>
      </c>
      <c r="BV59" s="5" t="s">
        <v>18131</v>
      </c>
      <c r="BW59" s="5"/>
      <c r="BX59" s="5" t="s">
        <v>14965</v>
      </c>
      <c r="BY59" s="5" t="s">
        <v>1173</v>
      </c>
      <c r="BZ59" s="5" t="s">
        <v>18116</v>
      </c>
      <c r="CA59" s="5"/>
      <c r="CB59" s="5"/>
      <c r="CC59"/>
      <c r="CD59" s="5">
        <v>12</v>
      </c>
      <c r="CE59" s="5" t="s">
        <v>18220</v>
      </c>
      <c r="CF59" s="5"/>
      <c r="CG59" s="5" t="s">
        <v>14965</v>
      </c>
      <c r="CH59" s="5"/>
      <c r="CI59" s="5"/>
      <c r="CJ59" s="5"/>
      <c r="CK59" s="5" t="s">
        <v>18239</v>
      </c>
      <c r="CL59"/>
      <c r="CM59" s="5">
        <v>12</v>
      </c>
      <c r="CN59" s="5"/>
      <c r="CO59" s="5"/>
      <c r="CP59" s="5" t="s">
        <v>18383</v>
      </c>
      <c r="CQ59" s="5"/>
      <c r="CR59" s="5"/>
      <c r="CS59" s="5" t="s">
        <v>18396</v>
      </c>
      <c r="CT59" s="5"/>
      <c r="CU59"/>
      <c r="CV59" s="5">
        <v>12</v>
      </c>
      <c r="CW59" s="5" t="s">
        <v>18497</v>
      </c>
      <c r="CX59" s="5"/>
      <c r="CY59" s="5"/>
      <c r="CZ59" s="5" t="s">
        <v>11700</v>
      </c>
      <c r="DA59" s="5" t="s">
        <v>18510</v>
      </c>
      <c r="DB59" s="5" t="s">
        <v>18515</v>
      </c>
      <c r="DC59" s="5"/>
    </row>
    <row r="60" spans="1:107" x14ac:dyDescent="0.35">
      <c r="A60" s="2"/>
      <c r="B60" s="5"/>
      <c r="C60" s="5"/>
      <c r="D60" s="5"/>
      <c r="E60" s="5"/>
      <c r="F60" s="7" t="s">
        <v>17051</v>
      </c>
      <c r="G60" s="5"/>
      <c r="H60" s="5"/>
      <c r="I60"/>
      <c r="J60" s="2"/>
      <c r="K60" s="5"/>
      <c r="L60" s="5"/>
      <c r="M60" s="5" t="s">
        <v>17177</v>
      </c>
      <c r="N60" s="5"/>
      <c r="O60" s="5"/>
      <c r="P60" s="5"/>
      <c r="Q60" s="5"/>
      <c r="R60"/>
      <c r="S60" s="2"/>
      <c r="T60" s="5"/>
      <c r="U60" s="5"/>
      <c r="V60" s="5"/>
      <c r="W60" s="5"/>
      <c r="X60" s="5" t="s">
        <v>17312</v>
      </c>
      <c r="Y60" s="5" t="s">
        <v>14942</v>
      </c>
      <c r="Z60" s="5"/>
      <c r="AA60"/>
      <c r="AB60" s="2"/>
      <c r="AC60" s="5"/>
      <c r="AD60" s="5"/>
      <c r="AE60" s="5"/>
      <c r="AF60" s="5" t="s">
        <v>17417</v>
      </c>
      <c r="AG60" s="5"/>
      <c r="AH60" s="5"/>
      <c r="AI60" s="5"/>
      <c r="AJ60"/>
      <c r="AK60" s="2"/>
      <c r="AL60" s="5"/>
      <c r="AM60" s="5" t="s">
        <v>17068</v>
      </c>
      <c r="AN60" s="5"/>
      <c r="AO60" s="5" t="s">
        <v>17521</v>
      </c>
      <c r="AP60" s="5" t="s">
        <v>16439</v>
      </c>
      <c r="AQ60" s="5"/>
      <c r="AR60" s="5" t="s">
        <v>17548</v>
      </c>
      <c r="AS60"/>
      <c r="AT60" s="5"/>
      <c r="AU60" s="5"/>
      <c r="AV60" s="5"/>
      <c r="AW60" s="5"/>
      <c r="AX60" s="5"/>
      <c r="AY60" s="5" t="s">
        <v>17699</v>
      </c>
      <c r="AZ60" s="5" t="s">
        <v>17709</v>
      </c>
      <c r="BA60" s="5"/>
      <c r="BB60"/>
      <c r="BC60" s="5"/>
      <c r="BD60" s="5"/>
      <c r="BE60" s="5"/>
      <c r="BF60" s="5" t="s">
        <v>17823</v>
      </c>
      <c r="BG60" s="5"/>
      <c r="BH60" s="84" t="s">
        <v>17831</v>
      </c>
      <c r="BI60" s="5" t="s">
        <v>17837</v>
      </c>
      <c r="BJ60" s="5"/>
      <c r="BK60"/>
      <c r="BL60" s="5"/>
      <c r="BM60" s="5" t="s">
        <v>17968</v>
      </c>
      <c r="BN60" s="5" t="s">
        <v>17972</v>
      </c>
      <c r="BO60" s="5"/>
      <c r="BP60" s="5"/>
      <c r="BQ60" s="5"/>
      <c r="BR60" s="5"/>
      <c r="BS60" s="5"/>
      <c r="BT60"/>
      <c r="BU60" s="5"/>
      <c r="BV60" s="5"/>
      <c r="BW60" s="5"/>
      <c r="BX60" s="5"/>
      <c r="BY60" s="5"/>
      <c r="BZ60" s="5" t="s">
        <v>10357</v>
      </c>
      <c r="CA60" s="5" t="s">
        <v>18124</v>
      </c>
      <c r="CB60" s="5"/>
      <c r="CC60"/>
      <c r="CD60" s="5"/>
      <c r="CE60" s="5"/>
      <c r="CF60" s="5"/>
      <c r="CG60" s="5"/>
      <c r="CH60" s="5"/>
      <c r="CI60" s="5"/>
      <c r="CJ60" s="5" t="s">
        <v>18234</v>
      </c>
      <c r="CK60" s="5"/>
      <c r="CL60"/>
      <c r="CM60" s="5"/>
      <c r="CN60" s="5"/>
      <c r="CO60" s="11"/>
      <c r="CP60" s="5" t="s">
        <v>18384</v>
      </c>
      <c r="CQ60" s="5" t="s">
        <v>14402</v>
      </c>
      <c r="CR60" s="5"/>
      <c r="CS60" s="5"/>
      <c r="CT60" s="5" t="s">
        <v>18398</v>
      </c>
      <c r="CU60"/>
      <c r="CV60" s="5"/>
      <c r="CW60" s="5"/>
      <c r="CX60" s="11"/>
      <c r="CY60" s="5"/>
      <c r="CZ60" s="5"/>
      <c r="DA60" s="5" t="s">
        <v>18511</v>
      </c>
      <c r="DB60" s="5"/>
      <c r="DC60" s="5"/>
    </row>
    <row r="61" spans="1:107" ht="15" customHeight="1" x14ac:dyDescent="0.35">
      <c r="A61" s="3">
        <v>14</v>
      </c>
      <c r="B61" s="4" t="s">
        <v>17040</v>
      </c>
      <c r="C61" s="4" t="s">
        <v>17042</v>
      </c>
      <c r="D61" s="4" t="s">
        <v>17045</v>
      </c>
      <c r="E61" s="4"/>
      <c r="F61" s="5" t="s">
        <v>17050</v>
      </c>
      <c r="G61" s="4"/>
      <c r="H61" s="4"/>
      <c r="I61"/>
      <c r="J61" s="3">
        <v>14</v>
      </c>
      <c r="K61" s="4"/>
      <c r="L61" s="4" t="s">
        <v>17172</v>
      </c>
      <c r="M61" s="4"/>
      <c r="N61" s="4"/>
      <c r="O61" s="4" t="s">
        <v>12485</v>
      </c>
      <c r="P61" s="4" t="s">
        <v>17138</v>
      </c>
      <c r="Q61" s="4"/>
      <c r="R61"/>
      <c r="S61" s="3">
        <v>14</v>
      </c>
      <c r="T61" s="4" t="s">
        <v>17303</v>
      </c>
      <c r="U61" s="4" t="s">
        <v>17305</v>
      </c>
      <c r="V61" s="4" t="s">
        <v>17308</v>
      </c>
      <c r="W61" s="4" t="s">
        <v>17040</v>
      </c>
      <c r="X61" s="4" t="s">
        <v>17313</v>
      </c>
      <c r="Y61" s="4" t="s">
        <v>17318</v>
      </c>
      <c r="Z61" s="4"/>
      <c r="AA61"/>
      <c r="AB61" s="3">
        <v>14</v>
      </c>
      <c r="AC61" s="4" t="s">
        <v>17403</v>
      </c>
      <c r="AD61" s="4" t="s">
        <v>17407</v>
      </c>
      <c r="AE61" s="4" t="s">
        <v>17414</v>
      </c>
      <c r="AF61" s="4"/>
      <c r="AG61" s="4"/>
      <c r="AH61" s="4"/>
      <c r="AI61" s="4"/>
      <c r="AJ61"/>
      <c r="AK61" s="3">
        <v>14</v>
      </c>
      <c r="AL61" s="4" t="s">
        <v>17040</v>
      </c>
      <c r="AM61" s="4"/>
      <c r="AN61" s="4" t="s">
        <v>17522</v>
      </c>
      <c r="AO61" s="4" t="s">
        <v>17532</v>
      </c>
      <c r="AP61" s="4" t="s">
        <v>17536</v>
      </c>
      <c r="AQ61" s="4"/>
      <c r="AR61" s="4"/>
      <c r="AS61" s="37"/>
      <c r="AT61" s="4">
        <v>14</v>
      </c>
      <c r="AU61" s="4"/>
      <c r="AV61" s="4" t="s">
        <v>17685</v>
      </c>
      <c r="AW61" s="4" t="s">
        <v>17687</v>
      </c>
      <c r="AX61" s="4" t="s">
        <v>17693</v>
      </c>
      <c r="AY61" s="4" t="s">
        <v>17698</v>
      </c>
      <c r="AZ61" s="4" t="s">
        <v>17710</v>
      </c>
      <c r="BA61" s="4" t="s">
        <v>17719</v>
      </c>
      <c r="BB61"/>
      <c r="BC61" s="4">
        <v>14</v>
      </c>
      <c r="BD61" s="4"/>
      <c r="BE61" s="4" t="s">
        <v>17819</v>
      </c>
      <c r="BF61" s="4"/>
      <c r="BG61" s="4"/>
      <c r="BH61" s="4" t="s">
        <v>17832</v>
      </c>
      <c r="BI61" s="4" t="s">
        <v>17960</v>
      </c>
      <c r="BJ61" s="4" t="s">
        <v>17843</v>
      </c>
      <c r="BK61"/>
      <c r="BL61" s="4">
        <v>14</v>
      </c>
      <c r="BM61" s="4"/>
      <c r="BN61" s="4"/>
      <c r="BO61" s="4" t="s">
        <v>17977</v>
      </c>
      <c r="BP61" s="4"/>
      <c r="BQ61" s="4"/>
      <c r="BR61" s="4" t="s">
        <v>17989</v>
      </c>
      <c r="BS61" s="4"/>
      <c r="BT61"/>
      <c r="BU61" s="4">
        <v>14</v>
      </c>
      <c r="BV61" s="4"/>
      <c r="BW61" s="4" t="s">
        <v>10892</v>
      </c>
      <c r="BX61" s="4" t="s">
        <v>17836</v>
      </c>
      <c r="BY61" s="4" t="s">
        <v>18113</v>
      </c>
      <c r="BZ61" s="4" t="s">
        <v>18118</v>
      </c>
      <c r="CA61" s="4" t="s">
        <v>18125</v>
      </c>
      <c r="CB61" s="4"/>
      <c r="CC61"/>
      <c r="CD61" s="4">
        <v>14</v>
      </c>
      <c r="CE61" s="4"/>
      <c r="CF61" s="4" t="s">
        <v>1236</v>
      </c>
      <c r="CG61" s="4"/>
      <c r="CH61" s="4" t="s">
        <v>18228</v>
      </c>
      <c r="CI61" s="4" t="s">
        <v>18231</v>
      </c>
      <c r="CJ61" s="4" t="s">
        <v>18235</v>
      </c>
      <c r="CK61" s="4" t="s">
        <v>18240</v>
      </c>
      <c r="CL61"/>
      <c r="CM61" s="4">
        <v>14</v>
      </c>
      <c r="CN61" s="4"/>
      <c r="CO61" s="4"/>
      <c r="CP61" s="4" t="s">
        <v>18385</v>
      </c>
      <c r="CQ61" s="4" t="s">
        <v>18387</v>
      </c>
      <c r="CR61" s="4" t="s">
        <v>18389</v>
      </c>
      <c r="CS61" s="4" t="s">
        <v>18084</v>
      </c>
      <c r="CT61" s="4"/>
      <c r="CU61"/>
      <c r="CV61" s="4">
        <v>14</v>
      </c>
      <c r="CW61" s="4" t="s">
        <v>18492</v>
      </c>
      <c r="CX61" s="4" t="s">
        <v>18500</v>
      </c>
      <c r="CY61" s="4" t="s">
        <v>18504</v>
      </c>
      <c r="CZ61" s="4"/>
      <c r="DA61" s="4"/>
      <c r="DB61" s="4"/>
      <c r="DC61" s="4" t="s">
        <v>4847</v>
      </c>
    </row>
    <row r="62" spans="1:107" x14ac:dyDescent="0.35">
      <c r="A62" s="6"/>
      <c r="B62" s="7"/>
      <c r="C62" s="7"/>
      <c r="D62" s="7" t="s">
        <v>17046</v>
      </c>
      <c r="E62" s="7" t="s">
        <v>17049</v>
      </c>
      <c r="F62" s="7"/>
      <c r="G62" s="7"/>
      <c r="H62" s="7" t="s">
        <v>17056</v>
      </c>
      <c r="I62"/>
      <c r="J62" s="6"/>
      <c r="K62" s="7" t="s">
        <v>17166</v>
      </c>
      <c r="L62" s="7" t="s">
        <v>17173</v>
      </c>
      <c r="M62" s="7" t="s">
        <v>17178</v>
      </c>
      <c r="N62" s="7"/>
      <c r="O62" s="7" t="s">
        <v>17192</v>
      </c>
      <c r="P62" s="7"/>
      <c r="Q62" s="7" t="s">
        <v>12814</v>
      </c>
      <c r="R62"/>
      <c r="S62" s="6"/>
      <c r="T62" s="7"/>
      <c r="U62" s="7"/>
      <c r="V62" s="7" t="s">
        <v>199</v>
      </c>
      <c r="W62" s="7" t="s">
        <v>38</v>
      </c>
      <c r="X62" s="7"/>
      <c r="Y62" s="7" t="s">
        <v>17319</v>
      </c>
      <c r="Z62" s="7" t="s">
        <v>17325</v>
      </c>
      <c r="AA62"/>
      <c r="AB62" s="6"/>
      <c r="AC62" s="7" t="s">
        <v>17404</v>
      </c>
      <c r="AD62" s="7" t="s">
        <v>17410</v>
      </c>
      <c r="AE62" s="7" t="s">
        <v>17415</v>
      </c>
      <c r="AF62" s="7"/>
      <c r="AG62" s="7" t="s">
        <v>17420</v>
      </c>
      <c r="AH62" s="7" t="s">
        <v>17428</v>
      </c>
      <c r="AI62" s="7" t="s">
        <v>17431</v>
      </c>
      <c r="AJ62"/>
      <c r="AK62" s="6"/>
      <c r="AL62" s="7"/>
      <c r="AM62" s="7" t="s">
        <v>17523</v>
      </c>
      <c r="AN62" s="7" t="s">
        <v>17527</v>
      </c>
      <c r="AO62" s="7" t="s">
        <v>17533</v>
      </c>
      <c r="AP62" s="7" t="s">
        <v>17537</v>
      </c>
      <c r="AQ62" s="7"/>
      <c r="AR62" s="7"/>
      <c r="AS62"/>
      <c r="AT62" s="7"/>
      <c r="AU62" s="7" t="s">
        <v>11638</v>
      </c>
      <c r="AV62" s="7" t="s">
        <v>10123</v>
      </c>
      <c r="AW62" s="7" t="s">
        <v>17688</v>
      </c>
      <c r="AX62" s="7" t="s">
        <v>17694</v>
      </c>
      <c r="AY62" s="7" t="s">
        <v>17701</v>
      </c>
      <c r="AZ62" s="7" t="s">
        <v>17711</v>
      </c>
      <c r="BA62" s="7"/>
      <c r="BB62"/>
      <c r="BC62" s="7"/>
      <c r="BD62" s="7" t="s">
        <v>17816</v>
      </c>
      <c r="BE62" s="7"/>
      <c r="BF62" s="7" t="s">
        <v>38</v>
      </c>
      <c r="BG62" s="7"/>
      <c r="BH62" s="7"/>
      <c r="BI62" s="7" t="s">
        <v>17838</v>
      </c>
      <c r="BJ62" s="7"/>
      <c r="BK62"/>
      <c r="BL62" s="7"/>
      <c r="BM62" s="7"/>
      <c r="BN62" s="7" t="s">
        <v>17974</v>
      </c>
      <c r="BO62" s="7"/>
      <c r="BP62" s="7"/>
      <c r="BQ62" s="7"/>
      <c r="BR62" s="7" t="s">
        <v>17990</v>
      </c>
      <c r="BS62" s="7" t="s">
        <v>17992</v>
      </c>
      <c r="BT62"/>
      <c r="BU62" s="7"/>
      <c r="BV62" s="7" t="s">
        <v>11638</v>
      </c>
      <c r="BW62" s="7"/>
      <c r="BX62" s="7"/>
      <c r="BY62" s="7"/>
      <c r="BZ62" s="7" t="s">
        <v>18119</v>
      </c>
      <c r="CA62" s="7" t="s">
        <v>18126</v>
      </c>
      <c r="CB62" s="7"/>
      <c r="CC62"/>
      <c r="CD62" s="7"/>
      <c r="CE62" s="7"/>
      <c r="CF62" s="7"/>
      <c r="CG62" s="7" t="s">
        <v>18224</v>
      </c>
      <c r="CH62" s="7" t="s">
        <v>18197</v>
      </c>
      <c r="CI62" s="7" t="s">
        <v>18232</v>
      </c>
      <c r="CJ62" s="7" t="s">
        <v>38</v>
      </c>
      <c r="CK62" s="7" t="s">
        <v>18241</v>
      </c>
      <c r="CL62"/>
      <c r="CM62" s="7"/>
      <c r="CN62" s="7" t="s">
        <v>18376</v>
      </c>
      <c r="CO62" s="7" t="s">
        <v>18380</v>
      </c>
      <c r="CP62" s="7"/>
      <c r="CQ62" s="7" t="s">
        <v>18388</v>
      </c>
      <c r="CR62" s="7" t="s">
        <v>18392</v>
      </c>
      <c r="CS62" s="7" t="s">
        <v>4406</v>
      </c>
      <c r="CT62" s="7"/>
      <c r="CU62"/>
      <c r="CV62" s="7"/>
      <c r="CW62" s="7" t="s">
        <v>18493</v>
      </c>
      <c r="CX62" s="7" t="s">
        <v>18498</v>
      </c>
      <c r="CY62" s="7" t="s">
        <v>18505</v>
      </c>
      <c r="CZ62" s="7" t="s">
        <v>130</v>
      </c>
      <c r="DA62" s="7"/>
      <c r="DB62" s="7" t="s">
        <v>10959</v>
      </c>
      <c r="DC62" s="7" t="s">
        <v>1877</v>
      </c>
    </row>
    <row r="63" spans="1:107" x14ac:dyDescent="0.35">
      <c r="A63" s="2">
        <v>16</v>
      </c>
      <c r="B63" s="5" t="s">
        <v>11741</v>
      </c>
      <c r="C63" s="5" t="s">
        <v>17041</v>
      </c>
      <c r="D63" s="5"/>
      <c r="E63" s="5"/>
      <c r="F63" s="5"/>
      <c r="G63" s="5"/>
      <c r="H63" s="5" t="s">
        <v>1221</v>
      </c>
      <c r="I63"/>
      <c r="J63" s="2">
        <v>16</v>
      </c>
      <c r="K63" s="5"/>
      <c r="L63" s="5"/>
      <c r="M63" s="5" t="s">
        <v>17179</v>
      </c>
      <c r="N63" s="5"/>
      <c r="O63" s="5"/>
      <c r="P63" s="5" t="s">
        <v>17188</v>
      </c>
      <c r="Q63" s="5" t="s">
        <v>17193</v>
      </c>
      <c r="R63"/>
      <c r="S63" s="2">
        <v>16</v>
      </c>
      <c r="T63" s="5" t="s">
        <v>38</v>
      </c>
      <c r="U63" s="5" t="s">
        <v>17307</v>
      </c>
      <c r="V63" s="5" t="s">
        <v>17309</v>
      </c>
      <c r="W63" s="5"/>
      <c r="X63" s="5" t="s">
        <v>620</v>
      </c>
      <c r="Y63" s="5"/>
      <c r="Z63" s="5" t="s">
        <v>17326</v>
      </c>
      <c r="AA63"/>
      <c r="AB63" s="2">
        <v>16</v>
      </c>
      <c r="AC63" s="5"/>
      <c r="AD63" s="5" t="s">
        <v>17411</v>
      </c>
      <c r="AE63" s="5"/>
      <c r="AF63" s="5"/>
      <c r="AG63" s="5" t="s">
        <v>17421</v>
      </c>
      <c r="AH63" s="5" t="s">
        <v>17424</v>
      </c>
      <c r="AI63" s="5" t="s">
        <v>17455</v>
      </c>
      <c r="AJ63"/>
      <c r="AK63" s="2">
        <v>16</v>
      </c>
      <c r="AL63" s="5" t="s">
        <v>11741</v>
      </c>
      <c r="AM63" s="5" t="s">
        <v>17524</v>
      </c>
      <c r="AN63" s="5" t="s">
        <v>17528</v>
      </c>
      <c r="AO63" s="5" t="s">
        <v>17534</v>
      </c>
      <c r="AP63" s="5" t="s">
        <v>14298</v>
      </c>
      <c r="AQ63" s="5" t="s">
        <v>17540</v>
      </c>
      <c r="AR63" s="5" t="s">
        <v>17549</v>
      </c>
      <c r="AS63"/>
      <c r="AT63" s="5">
        <v>16</v>
      </c>
      <c r="AU63" s="5"/>
      <c r="AV63" s="5"/>
      <c r="AW63" s="5" t="s">
        <v>7763</v>
      </c>
      <c r="AX63" s="5" t="s">
        <v>17695</v>
      </c>
      <c r="AY63" s="5" t="s">
        <v>17702</v>
      </c>
      <c r="AZ63" s="5" t="s">
        <v>9933</v>
      </c>
      <c r="BA63" s="5"/>
      <c r="BB63"/>
      <c r="BC63" s="5">
        <v>16</v>
      </c>
      <c r="BD63" s="5" t="s">
        <v>17815</v>
      </c>
      <c r="BE63" s="5" t="s">
        <v>38</v>
      </c>
      <c r="BF63" s="5" t="s">
        <v>17825</v>
      </c>
      <c r="BG63" s="5" t="s">
        <v>18031</v>
      </c>
      <c r="BH63" s="5" t="s">
        <v>17842</v>
      </c>
      <c r="BI63" s="5" t="s">
        <v>11680</v>
      </c>
      <c r="BJ63" s="5" t="s">
        <v>17848</v>
      </c>
      <c r="BK63"/>
      <c r="BL63" s="5">
        <v>16</v>
      </c>
      <c r="BM63" s="5" t="s">
        <v>17969</v>
      </c>
      <c r="BN63" s="5"/>
      <c r="BO63" s="5" t="s">
        <v>195</v>
      </c>
      <c r="BP63" s="5" t="s">
        <v>17984</v>
      </c>
      <c r="BQ63" s="5" t="s">
        <v>17986</v>
      </c>
      <c r="BR63" s="5" t="s">
        <v>2281</v>
      </c>
      <c r="BS63" s="5" t="s">
        <v>17997</v>
      </c>
      <c r="BT63"/>
      <c r="BU63" s="5">
        <v>16</v>
      </c>
      <c r="BV63" s="5" t="s">
        <v>18106</v>
      </c>
      <c r="BW63" s="5" t="s">
        <v>18050</v>
      </c>
      <c r="BX63" s="5"/>
      <c r="BY63" s="5"/>
      <c r="BZ63" s="5" t="s">
        <v>18120</v>
      </c>
      <c r="CA63" s="5" t="s">
        <v>18127</v>
      </c>
      <c r="CB63" s="5"/>
      <c r="CC63"/>
      <c r="CD63" s="5">
        <v>16</v>
      </c>
      <c r="CE63" s="5" t="s">
        <v>18152</v>
      </c>
      <c r="CF63" s="5"/>
      <c r="CG63" s="5" t="s">
        <v>156</v>
      </c>
      <c r="CH63" s="5"/>
      <c r="CI63" s="5"/>
      <c r="CJ63" s="5"/>
      <c r="CK63" s="5" t="s">
        <v>18242</v>
      </c>
      <c r="CL63"/>
      <c r="CM63" s="5">
        <v>16</v>
      </c>
      <c r="CN63" s="5" t="s">
        <v>18377</v>
      </c>
      <c r="CO63" s="5" t="s">
        <v>38</v>
      </c>
      <c r="CP63" s="5"/>
      <c r="CQ63" s="5" t="s">
        <v>18390</v>
      </c>
      <c r="CR63" s="5" t="s">
        <v>38</v>
      </c>
      <c r="CS63" s="5" t="s">
        <v>18397</v>
      </c>
      <c r="CT63" s="5"/>
      <c r="CU63"/>
      <c r="CV63" s="5">
        <v>16</v>
      </c>
      <c r="CW63" s="5" t="s">
        <v>18495</v>
      </c>
      <c r="CX63" s="5" t="s">
        <v>156</v>
      </c>
      <c r="CY63" s="5"/>
      <c r="CZ63" s="5" t="s">
        <v>18509</v>
      </c>
      <c r="DA63" s="5"/>
      <c r="DB63" s="5"/>
      <c r="DC63" s="5" t="s">
        <v>2281</v>
      </c>
    </row>
    <row r="64" spans="1:107" x14ac:dyDescent="0.35">
      <c r="A64" s="2"/>
      <c r="B64" s="5"/>
      <c r="C64" s="5" t="s">
        <v>15192</v>
      </c>
      <c r="D64" s="5" t="s">
        <v>15400</v>
      </c>
      <c r="E64" s="5" t="s">
        <v>17048</v>
      </c>
      <c r="F64" s="5"/>
      <c r="G64" s="5"/>
      <c r="H64" s="5" t="s">
        <v>17057</v>
      </c>
      <c r="I64"/>
      <c r="J64" s="2"/>
      <c r="K64" s="5" t="s">
        <v>17167</v>
      </c>
      <c r="L64" s="5"/>
      <c r="M64" s="5" t="s">
        <v>17180</v>
      </c>
      <c r="N64" s="5" t="s">
        <v>1308</v>
      </c>
      <c r="O64" s="5"/>
      <c r="P64" s="5" t="s">
        <v>17189</v>
      </c>
      <c r="Q64" s="5" t="s">
        <v>17194</v>
      </c>
      <c r="R64"/>
      <c r="S64" s="2"/>
      <c r="T64" s="5"/>
      <c r="U64" s="5" t="s">
        <v>17306</v>
      </c>
      <c r="V64" s="5"/>
      <c r="W64" s="5"/>
      <c r="X64" s="5"/>
      <c r="Y64" s="5" t="s">
        <v>17320</v>
      </c>
      <c r="Z64" s="5"/>
      <c r="AA64"/>
      <c r="AB64" s="2"/>
      <c r="AC64" s="5" t="s">
        <v>38</v>
      </c>
      <c r="AD64" s="5"/>
      <c r="AE64" s="5"/>
      <c r="AF64" s="5" t="s">
        <v>17418</v>
      </c>
      <c r="AG64" s="5"/>
      <c r="AH64" s="5" t="s">
        <v>17426</v>
      </c>
      <c r="AI64" s="5" t="s">
        <v>17432</v>
      </c>
      <c r="AJ64" s="16">
        <v>0</v>
      </c>
      <c r="AK64" s="2"/>
      <c r="AL64" s="5"/>
      <c r="AM64" s="5"/>
      <c r="AN64" s="5" t="s">
        <v>17529</v>
      </c>
      <c r="AO64" s="5"/>
      <c r="AP64" s="5"/>
      <c r="AQ64" s="5" t="s">
        <v>17541</v>
      </c>
      <c r="AR64" s="5" t="s">
        <v>17550</v>
      </c>
      <c r="AS64"/>
      <c r="AT64" s="5"/>
      <c r="AU64" s="5"/>
      <c r="AV64" s="5" t="s">
        <v>10095</v>
      </c>
      <c r="AW64" s="5"/>
      <c r="AX64" s="5" t="s">
        <v>10044</v>
      </c>
      <c r="AY64" s="5" t="s">
        <v>17703</v>
      </c>
      <c r="AZ64" s="5" t="s">
        <v>17712</v>
      </c>
      <c r="BA64" s="5"/>
      <c r="BB64" s="16">
        <v>0</v>
      </c>
      <c r="BC64" s="5"/>
      <c r="BD64" s="5" t="s">
        <v>38</v>
      </c>
      <c r="BE64" s="5" t="s">
        <v>17822</v>
      </c>
      <c r="BF64" s="5"/>
      <c r="BG64" s="5"/>
      <c r="BH64" s="5" t="s">
        <v>17833</v>
      </c>
      <c r="BI64" s="7"/>
      <c r="BJ64" s="5" t="s">
        <v>17845</v>
      </c>
      <c r="BK64"/>
      <c r="BL64" s="5"/>
      <c r="BM64" s="5" t="s">
        <v>15400</v>
      </c>
      <c r="BN64" s="5" t="s">
        <v>17973</v>
      </c>
      <c r="BO64" s="5"/>
      <c r="BP64" s="5" t="s">
        <v>17983</v>
      </c>
      <c r="BQ64" s="5"/>
      <c r="BR64" s="5" t="s">
        <v>17991</v>
      </c>
      <c r="BS64" s="5"/>
      <c r="BT64"/>
      <c r="BU64" s="5"/>
      <c r="BV64" s="5" t="s">
        <v>18107</v>
      </c>
      <c r="BW64" s="5" t="s">
        <v>174</v>
      </c>
      <c r="BX64" s="5"/>
      <c r="BY64" s="5" t="s">
        <v>18112</v>
      </c>
      <c r="BZ64" s="5" t="s">
        <v>18121</v>
      </c>
      <c r="CA64" s="5" t="s">
        <v>18128</v>
      </c>
      <c r="CB64" s="5"/>
      <c r="CC64"/>
      <c r="CD64" s="5"/>
      <c r="CE64" s="5" t="s">
        <v>18221</v>
      </c>
      <c r="CF64" s="5" t="s">
        <v>16562</v>
      </c>
      <c r="CG64" s="5" t="s">
        <v>18222</v>
      </c>
      <c r="CH64" s="5" t="s">
        <v>18109</v>
      </c>
      <c r="CI64" s="5"/>
      <c r="CJ64" s="5" t="s">
        <v>18167</v>
      </c>
      <c r="CK64" s="5" t="s">
        <v>14356</v>
      </c>
      <c r="CL64"/>
      <c r="CM64" s="5"/>
      <c r="CN64" s="5"/>
      <c r="CO64" s="5" t="s">
        <v>18381</v>
      </c>
      <c r="CP64" s="5" t="s">
        <v>18386</v>
      </c>
      <c r="CQ64" s="5"/>
      <c r="CR64" s="5" t="s">
        <v>18393</v>
      </c>
      <c r="CS64" s="5"/>
      <c r="CT64" s="5"/>
      <c r="CU64"/>
      <c r="CV64" s="5"/>
      <c r="CW64" s="5" t="s">
        <v>18494</v>
      </c>
      <c r="CX64" s="5" t="s">
        <v>18499</v>
      </c>
      <c r="CY64" s="5"/>
      <c r="CZ64" s="5"/>
      <c r="DA64" s="5"/>
      <c r="DB64" s="5"/>
      <c r="DC64" s="5"/>
    </row>
    <row r="65" spans="1:107" x14ac:dyDescent="0.35">
      <c r="A65" s="3">
        <v>18</v>
      </c>
      <c r="B65" s="4"/>
      <c r="C65" s="4"/>
      <c r="D65" s="4" t="s">
        <v>17043</v>
      </c>
      <c r="E65" s="4"/>
      <c r="F65" s="4"/>
      <c r="G65" s="4"/>
      <c r="H65" s="4"/>
      <c r="I65"/>
      <c r="J65" s="3">
        <v>18</v>
      </c>
      <c r="K65" s="4"/>
      <c r="L65" s="4"/>
      <c r="M65" s="4" t="s">
        <v>223</v>
      </c>
      <c r="N65" s="4"/>
      <c r="O65" s="4" t="s">
        <v>17185</v>
      </c>
      <c r="P65" s="4"/>
      <c r="Q65" s="4"/>
      <c r="R65"/>
      <c r="S65" s="3">
        <v>18</v>
      </c>
      <c r="T65" s="4" t="s">
        <v>17298</v>
      </c>
      <c r="U65" s="4"/>
      <c r="V65" s="4" t="s">
        <v>223</v>
      </c>
      <c r="W65" s="4"/>
      <c r="X65" s="4"/>
      <c r="Y65" s="4" t="s">
        <v>17321</v>
      </c>
      <c r="Z65" s="4" t="s">
        <v>17327</v>
      </c>
      <c r="AA65"/>
      <c r="AB65" s="3">
        <v>18</v>
      </c>
      <c r="AC65" s="4"/>
      <c r="AD65" s="4"/>
      <c r="AE65" s="4"/>
      <c r="AF65" s="4"/>
      <c r="AG65" s="4" t="s">
        <v>17466</v>
      </c>
      <c r="AH65" s="4" t="s">
        <v>17427</v>
      </c>
      <c r="AI65" s="4"/>
      <c r="AJ65"/>
      <c r="AK65" s="3">
        <v>18</v>
      </c>
      <c r="AL65" s="4"/>
      <c r="AM65" s="4" t="s">
        <v>11652</v>
      </c>
      <c r="AN65" s="4" t="s">
        <v>223</v>
      </c>
      <c r="AO65" s="4" t="s">
        <v>17520</v>
      </c>
      <c r="AP65" s="4" t="s">
        <v>17538</v>
      </c>
      <c r="AQ65" s="4" t="s">
        <v>17542</v>
      </c>
      <c r="AR65" s="4" t="s">
        <v>17551</v>
      </c>
      <c r="AS65"/>
      <c r="AT65" s="4">
        <v>18</v>
      </c>
      <c r="AU65" s="4"/>
      <c r="AV65" s="4" t="s">
        <v>17632</v>
      </c>
      <c r="AW65" s="4" t="s">
        <v>223</v>
      </c>
      <c r="AX65" s="4"/>
      <c r="AY65" s="4" t="s">
        <v>17704</v>
      </c>
      <c r="AZ65" s="4"/>
      <c r="BA65" s="4" t="s">
        <v>130</v>
      </c>
      <c r="BB65"/>
      <c r="BC65" s="4">
        <v>18</v>
      </c>
      <c r="BD65" s="4"/>
      <c r="BE65" s="4"/>
      <c r="BF65" s="4" t="s">
        <v>17826</v>
      </c>
      <c r="BG65" s="4"/>
      <c r="BH65" s="4" t="s">
        <v>17834</v>
      </c>
      <c r="BI65" s="4" t="s">
        <v>17828</v>
      </c>
      <c r="BJ65" s="4" t="s">
        <v>17844</v>
      </c>
      <c r="BK65"/>
      <c r="BL65" s="4">
        <v>18</v>
      </c>
      <c r="BM65" s="4"/>
      <c r="BN65" s="4" t="s">
        <v>14008</v>
      </c>
      <c r="BO65" s="4"/>
      <c r="BP65" s="4"/>
      <c r="BQ65" s="4" t="s">
        <v>17985</v>
      </c>
      <c r="BR65" s="4"/>
      <c r="BS65" s="4" t="s">
        <v>975</v>
      </c>
      <c r="BT65"/>
      <c r="BU65" s="4">
        <v>18</v>
      </c>
      <c r="BV65" s="4" t="s">
        <v>14493</v>
      </c>
      <c r="BW65" s="4" t="s">
        <v>18108</v>
      </c>
      <c r="BX65" s="4" t="s">
        <v>223</v>
      </c>
      <c r="BY65" s="4" t="s">
        <v>7988</v>
      </c>
      <c r="BZ65" s="4" t="s">
        <v>14356</v>
      </c>
      <c r="CA65" s="4" t="s">
        <v>18129</v>
      </c>
      <c r="CB65" s="4"/>
      <c r="CC65"/>
      <c r="CD65" s="4">
        <v>18</v>
      </c>
      <c r="CE65" s="4"/>
      <c r="CF65" s="4" t="s">
        <v>18217</v>
      </c>
      <c r="CG65" s="4" t="s">
        <v>223</v>
      </c>
      <c r="CH65" s="4"/>
      <c r="CI65" s="4"/>
      <c r="CJ65" s="4" t="s">
        <v>18236</v>
      </c>
      <c r="CK65" s="4"/>
      <c r="CL65"/>
      <c r="CM65" s="4">
        <v>18</v>
      </c>
      <c r="CN65" s="4" t="s">
        <v>18340</v>
      </c>
      <c r="CO65" s="4"/>
      <c r="CP65" s="4" t="s">
        <v>223</v>
      </c>
      <c r="CQ65" s="4"/>
      <c r="CR65" s="4" t="s">
        <v>14515</v>
      </c>
      <c r="CS65" s="4" t="s">
        <v>975</v>
      </c>
      <c r="CT65" s="4"/>
      <c r="CU65"/>
      <c r="CV65" s="4">
        <v>18</v>
      </c>
      <c r="CW65" s="4"/>
      <c r="CX65" s="4"/>
      <c r="CY65" s="4" t="s">
        <v>18506</v>
      </c>
      <c r="CZ65" s="4"/>
      <c r="DA65" s="4" t="s">
        <v>18512</v>
      </c>
      <c r="DB65" s="4"/>
      <c r="DC65" s="4" t="s">
        <v>7988</v>
      </c>
    </row>
    <row r="66" spans="1:107" x14ac:dyDescent="0.35">
      <c r="A66" s="6"/>
      <c r="B66" s="7"/>
      <c r="C66" s="7"/>
      <c r="D66" s="7" t="s">
        <v>17038</v>
      </c>
      <c r="E66" s="7" t="s">
        <v>17044</v>
      </c>
      <c r="F66" s="7"/>
      <c r="G66" s="7"/>
      <c r="H66" s="7"/>
      <c r="I66"/>
      <c r="J66" s="6"/>
      <c r="K66" s="7" t="s">
        <v>10498</v>
      </c>
      <c r="L66" s="7" t="s">
        <v>10498</v>
      </c>
      <c r="M66" s="7"/>
      <c r="N66" s="7"/>
      <c r="O66" s="7"/>
      <c r="P66" s="7"/>
      <c r="Q66" s="7"/>
      <c r="R66"/>
      <c r="S66" s="6"/>
      <c r="T66" s="7"/>
      <c r="U66" s="7"/>
      <c r="V66" s="7"/>
      <c r="W66" s="7" t="s">
        <v>16336</v>
      </c>
      <c r="X66" s="7"/>
      <c r="Y66" s="7" t="s">
        <v>14740</v>
      </c>
      <c r="Z66" s="7" t="s">
        <v>17328</v>
      </c>
      <c r="AA66"/>
      <c r="AB66" s="6"/>
      <c r="AC66" s="7"/>
      <c r="AD66" s="7"/>
      <c r="AE66" s="7" t="s">
        <v>14740</v>
      </c>
      <c r="AF66" s="7"/>
      <c r="AG66" s="7" t="s">
        <v>17422</v>
      </c>
      <c r="AH66" s="7" t="s">
        <v>17454</v>
      </c>
      <c r="AI66" s="7"/>
      <c r="AJ66"/>
      <c r="AK66" s="6"/>
      <c r="AL66" s="7"/>
      <c r="AM66" s="7"/>
      <c r="AN66" s="7"/>
      <c r="AO66" s="7"/>
      <c r="AP66" s="7"/>
      <c r="AQ66" s="7"/>
      <c r="AR66" s="7"/>
      <c r="AS66"/>
      <c r="AT66" s="7"/>
      <c r="AU66" s="7"/>
      <c r="AV66" s="7"/>
      <c r="AW66" s="7" t="s">
        <v>17686</v>
      </c>
      <c r="AX66" s="7"/>
      <c r="AY66" s="7" t="s">
        <v>17705</v>
      </c>
      <c r="AZ66" s="7" t="s">
        <v>17716</v>
      </c>
      <c r="BA66" s="7"/>
      <c r="BB66"/>
      <c r="BC66" s="7"/>
      <c r="BD66" s="7"/>
      <c r="BE66" s="7" t="s">
        <v>17820</v>
      </c>
      <c r="BF66" s="7" t="s">
        <v>17827</v>
      </c>
      <c r="BG66" s="7"/>
      <c r="BH66" s="7" t="s">
        <v>17835</v>
      </c>
      <c r="BI66" s="7"/>
      <c r="BJ66" s="7" t="s">
        <v>17847</v>
      </c>
      <c r="BK66"/>
      <c r="BL66" s="7"/>
      <c r="BM66" s="7"/>
      <c r="BN66" s="7" t="s">
        <v>17980</v>
      </c>
      <c r="BO66" s="7" t="s">
        <v>17976</v>
      </c>
      <c r="BP66" s="7"/>
      <c r="BQ66" s="7"/>
      <c r="BR66" s="7" t="s">
        <v>14740</v>
      </c>
      <c r="BS66" s="7" t="s">
        <v>17993</v>
      </c>
      <c r="BT66"/>
      <c r="BU66" s="7"/>
      <c r="BV66" s="7" t="s">
        <v>10055</v>
      </c>
      <c r="BW66" s="7" t="s">
        <v>14740</v>
      </c>
      <c r="BX66" s="7"/>
      <c r="BY66" s="7"/>
      <c r="BZ66" s="7"/>
      <c r="CA66" s="7" t="s">
        <v>18130</v>
      </c>
      <c r="CB66" s="7"/>
      <c r="CC66"/>
      <c r="CD66" s="7"/>
      <c r="CE66" s="7"/>
      <c r="CF66" s="7" t="s">
        <v>14740</v>
      </c>
      <c r="CG66" s="7"/>
      <c r="CH66" s="7"/>
      <c r="CI66" s="7"/>
      <c r="CJ66" s="7"/>
      <c r="CK66" s="7"/>
      <c r="CL66"/>
      <c r="CM66" s="7"/>
      <c r="CN66" s="7"/>
      <c r="CO66" s="7" t="s">
        <v>14740</v>
      </c>
      <c r="CP66" s="7"/>
      <c r="CQ66" s="7" t="s">
        <v>18350</v>
      </c>
      <c r="CR66" s="7" t="s">
        <v>18394</v>
      </c>
      <c r="CS66" s="7"/>
      <c r="CT66" s="7"/>
      <c r="CU66"/>
      <c r="CV66" s="7"/>
      <c r="CW66" s="7"/>
      <c r="CX66" s="7" t="s">
        <v>18502</v>
      </c>
      <c r="CY66" s="7" t="s">
        <v>18507</v>
      </c>
      <c r="CZ66" s="7"/>
      <c r="DA66" s="7" t="s">
        <v>18513</v>
      </c>
      <c r="DB66" s="7" t="s">
        <v>16085</v>
      </c>
      <c r="DC66" s="7"/>
    </row>
    <row r="67" spans="1:107" x14ac:dyDescent="0.35">
      <c r="A67" s="2">
        <v>20</v>
      </c>
      <c r="B67" s="5"/>
      <c r="C67" s="5"/>
      <c r="D67" s="5" t="s">
        <v>17047</v>
      </c>
      <c r="E67" s="5"/>
      <c r="F67" s="5"/>
      <c r="G67" s="5"/>
      <c r="H67" s="5"/>
      <c r="I67"/>
      <c r="J67" s="2">
        <v>20</v>
      </c>
      <c r="K67" s="5" t="s">
        <v>17168</v>
      </c>
      <c r="L67" s="5" t="s">
        <v>17168</v>
      </c>
      <c r="M67" s="5"/>
      <c r="N67" s="5"/>
      <c r="O67" s="5"/>
      <c r="P67" s="5"/>
      <c r="Q67" s="5"/>
      <c r="R67"/>
      <c r="S67" s="2">
        <v>20</v>
      </c>
      <c r="T67" s="5"/>
      <c r="U67" s="5"/>
      <c r="V67" s="5"/>
      <c r="W67" s="5"/>
      <c r="X67" s="5"/>
      <c r="Y67" s="5" t="s">
        <v>17322</v>
      </c>
      <c r="Z67" s="5"/>
      <c r="AA67"/>
      <c r="AB67" s="2">
        <v>20</v>
      </c>
      <c r="AC67" s="86"/>
      <c r="AD67" s="5" t="s">
        <v>17412</v>
      </c>
      <c r="AE67" s="5" t="s">
        <v>14784</v>
      </c>
      <c r="AF67" s="5"/>
      <c r="AG67" s="5" t="s">
        <v>14740</v>
      </c>
      <c r="AH67" s="5"/>
      <c r="AI67" s="5"/>
      <c r="AJ67"/>
      <c r="AK67" s="2">
        <v>20</v>
      </c>
      <c r="AL67" s="5"/>
      <c r="AM67" s="5"/>
      <c r="AN67" s="5"/>
      <c r="AO67" s="5" t="s">
        <v>1039</v>
      </c>
      <c r="AP67" s="5"/>
      <c r="AQ67" s="5" t="s">
        <v>17543</v>
      </c>
      <c r="AR67" s="5"/>
      <c r="AS67"/>
      <c r="AT67" s="5">
        <v>20</v>
      </c>
      <c r="AU67" s="5"/>
      <c r="AV67" s="5" t="s">
        <v>17662</v>
      </c>
      <c r="AW67" s="5" t="s">
        <v>17689</v>
      </c>
      <c r="AX67" s="5" t="s">
        <v>17681</v>
      </c>
      <c r="AY67" s="5" t="s">
        <v>17706</v>
      </c>
      <c r="AZ67" s="5" t="s">
        <v>17715</v>
      </c>
      <c r="BA67" s="5"/>
      <c r="BB67"/>
      <c r="BC67" s="5">
        <v>20</v>
      </c>
      <c r="BD67" s="5"/>
      <c r="BE67" s="5"/>
      <c r="BF67" s="5"/>
      <c r="BG67" s="5"/>
      <c r="BH67" s="5" t="s">
        <v>17841</v>
      </c>
      <c r="BI67" s="5"/>
      <c r="BJ67" s="5" t="s">
        <v>17846</v>
      </c>
      <c r="BK67"/>
      <c r="BL67" s="5">
        <v>20</v>
      </c>
      <c r="BM67" s="5"/>
      <c r="BN67" s="5" t="s">
        <v>17975</v>
      </c>
      <c r="BO67" s="5"/>
      <c r="BP67" s="5"/>
      <c r="BQ67" s="5"/>
      <c r="BR67" s="5" t="s">
        <v>14784</v>
      </c>
      <c r="BS67" s="5"/>
      <c r="BT67"/>
      <c r="BU67" s="5">
        <v>20</v>
      </c>
      <c r="BV67" s="5" t="s">
        <v>11719</v>
      </c>
      <c r="BW67" s="5" t="s">
        <v>14784</v>
      </c>
      <c r="BX67" s="5"/>
      <c r="BY67" s="5" t="s">
        <v>1039</v>
      </c>
      <c r="BZ67" s="5"/>
      <c r="CA67" s="5" t="s">
        <v>12220</v>
      </c>
      <c r="CB67" s="5"/>
      <c r="CC67"/>
      <c r="CD67" s="5">
        <v>20</v>
      </c>
      <c r="CE67" s="5"/>
      <c r="CF67" s="5" t="s">
        <v>14784</v>
      </c>
      <c r="CG67" s="5" t="s">
        <v>18225</v>
      </c>
      <c r="CH67" s="5"/>
      <c r="CI67" s="5"/>
      <c r="CJ67" s="5"/>
      <c r="CK67" s="5"/>
      <c r="CL67"/>
      <c r="CM67" s="5">
        <v>20</v>
      </c>
      <c r="CN67" s="9"/>
      <c r="CO67" s="5" t="s">
        <v>14784</v>
      </c>
      <c r="CP67" s="5"/>
      <c r="CQ67" s="5"/>
      <c r="CR67" s="5"/>
      <c r="CS67" s="5"/>
      <c r="CT67" s="5"/>
      <c r="CU67"/>
      <c r="CV67" s="5">
        <v>20</v>
      </c>
      <c r="CW67" s="5"/>
      <c r="CX67" s="5"/>
      <c r="CY67" s="5"/>
      <c r="CZ67" s="5"/>
      <c r="DA67" s="5"/>
      <c r="DB67" s="5"/>
      <c r="DC67" s="5"/>
    </row>
    <row r="68" spans="1:107" x14ac:dyDescent="0.35">
      <c r="A68" s="6"/>
      <c r="B68" s="7"/>
      <c r="C68" s="7"/>
      <c r="D68" s="7"/>
      <c r="E68" s="7"/>
      <c r="F68" s="7"/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/>
      <c r="U68" s="7"/>
      <c r="V68" s="7"/>
      <c r="W68" s="7"/>
      <c r="X68" s="7"/>
      <c r="Y68" s="7"/>
      <c r="Z68" s="7"/>
      <c r="AA68"/>
      <c r="AB68" s="6"/>
      <c r="AC68" s="7"/>
      <c r="AD68" s="7"/>
      <c r="AE68" s="7"/>
      <c r="AF68" s="7"/>
      <c r="AG68" s="7" t="s">
        <v>14784</v>
      </c>
      <c r="AH68" s="7"/>
      <c r="AI68" s="7"/>
      <c r="AJ68"/>
      <c r="AK68" s="6"/>
      <c r="AL68" s="7"/>
      <c r="AM68" s="7"/>
      <c r="AN68" s="7"/>
      <c r="AO68" s="7"/>
      <c r="AP68" s="7"/>
      <c r="AQ68" s="7" t="s">
        <v>17544</v>
      </c>
      <c r="AR68" s="7"/>
      <c r="AS68"/>
      <c r="AT68" s="7"/>
      <c r="AU68" s="7" t="s">
        <v>17683</v>
      </c>
      <c r="AV68" s="7" t="s">
        <v>17686</v>
      </c>
      <c r="AW68" s="7" t="s">
        <v>17690</v>
      </c>
      <c r="AX68" s="7"/>
      <c r="AY68" s="7" t="s">
        <v>14784</v>
      </c>
      <c r="AZ68" s="7" t="s">
        <v>17717</v>
      </c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/>
      <c r="BO68" s="7"/>
      <c r="BP68" s="7"/>
      <c r="BQ68" s="7"/>
      <c r="BR68" s="7"/>
      <c r="BS68" s="7"/>
      <c r="BT68"/>
      <c r="BU68" s="7"/>
      <c r="BV68" s="7"/>
      <c r="BW68" s="7"/>
      <c r="BX68" s="7"/>
      <c r="BY68" s="7"/>
      <c r="BZ68" s="7"/>
      <c r="CA68" s="7"/>
      <c r="CB68" s="7"/>
      <c r="CC68"/>
      <c r="CD68" s="7"/>
      <c r="CE68" s="7"/>
      <c r="CF68" s="7"/>
      <c r="CG68" s="7"/>
      <c r="CH68" s="7"/>
      <c r="CI68" s="7"/>
      <c r="CJ68" s="7" t="s">
        <v>18238</v>
      </c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/>
      <c r="CX68" s="7"/>
      <c r="CY68" s="7"/>
      <c r="CZ68" s="7"/>
      <c r="DA68" s="7" t="s">
        <v>18520</v>
      </c>
      <c r="DB68" s="7"/>
      <c r="DC68" s="7"/>
    </row>
    <row r="69" spans="1:107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x14ac:dyDescent="0.3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I70"/>
      <c r="J70"/>
      <c r="K70" s="1"/>
      <c r="L70" s="1"/>
      <c r="M70" s="1"/>
      <c r="N70" s="1"/>
      <c r="O70" s="1"/>
      <c r="P70" s="1"/>
      <c r="Q70" s="1"/>
      <c r="R70"/>
      <c r="S70"/>
      <c r="T70" s="3" t="s">
        <v>12</v>
      </c>
      <c r="U70" s="3" t="s">
        <v>13</v>
      </c>
      <c r="V70" s="3" t="s">
        <v>14</v>
      </c>
      <c r="W70" s="3"/>
      <c r="X70" s="3"/>
      <c r="Y70" s="3"/>
      <c r="Z70" s="3"/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/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S70"/>
      <c r="AT70"/>
      <c r="AU70" s="3" t="s">
        <v>12</v>
      </c>
      <c r="AV70" s="3" t="s">
        <v>13</v>
      </c>
      <c r="AW70" s="3" t="s">
        <v>14</v>
      </c>
      <c r="AX70" s="3"/>
      <c r="AY70" s="3"/>
      <c r="AZ70" s="3"/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/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/>
      <c r="CA70" s="3"/>
      <c r="CB70" s="3"/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L70"/>
      <c r="CM70"/>
      <c r="CN70" s="3" t="s">
        <v>12</v>
      </c>
      <c r="CO70" s="3" t="s">
        <v>13</v>
      </c>
      <c r="CP70" s="3"/>
      <c r="CQ70" s="3"/>
      <c r="CR70" s="3"/>
      <c r="CS70" s="2"/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/>
      <c r="DC70" s="3"/>
    </row>
    <row r="71" spans="1:107" x14ac:dyDescent="0.35">
      <c r="A71"/>
      <c r="B71" s="2">
        <f>H54+1</f>
        <v>25</v>
      </c>
      <c r="C71" s="2">
        <f t="shared" ref="C71:H71" si="40">B71+1</f>
        <v>26</v>
      </c>
      <c r="D71" s="2">
        <f t="shared" si="40"/>
        <v>27</v>
      </c>
      <c r="E71" s="2">
        <f t="shared" si="40"/>
        <v>28</v>
      </c>
      <c r="F71" s="2">
        <f t="shared" si="40"/>
        <v>29</v>
      </c>
      <c r="G71" s="2">
        <f t="shared" si="40"/>
        <v>30</v>
      </c>
      <c r="H71" s="2">
        <f t="shared" si="40"/>
        <v>31</v>
      </c>
      <c r="I71"/>
      <c r="J71"/>
      <c r="K71" s="1"/>
      <c r="L71" s="1"/>
      <c r="M71" s="1"/>
      <c r="N71" s="1"/>
      <c r="O71" s="1"/>
      <c r="P71" s="1"/>
      <c r="Q71" s="1"/>
      <c r="R71"/>
      <c r="S71"/>
      <c r="T71" s="2">
        <f>Z54+1</f>
        <v>29</v>
      </c>
      <c r="U71" s="2">
        <f>T71+1</f>
        <v>30</v>
      </c>
      <c r="V71" s="2">
        <f>U71+1</f>
        <v>31</v>
      </c>
      <c r="W71" s="2"/>
      <c r="X71" s="2"/>
      <c r="Y71" s="2"/>
      <c r="Z71" s="2"/>
      <c r="AA71"/>
      <c r="AB71"/>
      <c r="AC71" s="2">
        <f>AI54+1</f>
        <v>26</v>
      </c>
      <c r="AD71" s="2">
        <f>AC71+1</f>
        <v>27</v>
      </c>
      <c r="AE71" s="2">
        <f>AD71+1</f>
        <v>28</v>
      </c>
      <c r="AF71" s="2">
        <f>AE71+1</f>
        <v>29</v>
      </c>
      <c r="AG71" s="2">
        <f>AF71+1</f>
        <v>30</v>
      </c>
      <c r="AH71" s="2"/>
      <c r="AI71" s="2"/>
      <c r="AJ71"/>
      <c r="AK71"/>
      <c r="AL71" s="2">
        <f>AR54+1</f>
        <v>24</v>
      </c>
      <c r="AM71" s="2">
        <f t="shared" ref="AM71:AR71" si="41">AL71+1</f>
        <v>25</v>
      </c>
      <c r="AN71" s="2">
        <f t="shared" si="41"/>
        <v>26</v>
      </c>
      <c r="AO71" s="2">
        <f t="shared" si="41"/>
        <v>27</v>
      </c>
      <c r="AP71" s="2">
        <f t="shared" si="41"/>
        <v>28</v>
      </c>
      <c r="AQ71" s="2">
        <f t="shared" si="41"/>
        <v>29</v>
      </c>
      <c r="AR71" s="2">
        <f t="shared" si="41"/>
        <v>30</v>
      </c>
      <c r="AS71"/>
      <c r="AT71"/>
      <c r="AU71" s="2">
        <f>BA54+1</f>
        <v>28</v>
      </c>
      <c r="AV71" s="2">
        <f>AU71+1</f>
        <v>29</v>
      </c>
      <c r="AW71" s="2">
        <f>AV71+1</f>
        <v>30</v>
      </c>
      <c r="AX71" s="2"/>
      <c r="AY71" s="2"/>
      <c r="AZ71" s="2"/>
      <c r="BA71" s="2"/>
      <c r="BB71"/>
      <c r="BC71"/>
      <c r="BD71" s="2">
        <f>BJ54+1</f>
        <v>26</v>
      </c>
      <c r="BE71" s="2">
        <f>BD71+1</f>
        <v>27</v>
      </c>
      <c r="BF71" s="2">
        <f>BE71+1</f>
        <v>28</v>
      </c>
      <c r="BG71" s="2">
        <f>BF71+1</f>
        <v>29</v>
      </c>
      <c r="BH71" s="2">
        <f>BG71+1</f>
        <v>30</v>
      </c>
      <c r="BI71" s="2">
        <f>BH71+1</f>
        <v>31</v>
      </c>
      <c r="BJ71" s="2"/>
      <c r="BK71"/>
      <c r="BL71"/>
      <c r="BM71" s="2">
        <f>BS54+1</f>
        <v>23</v>
      </c>
      <c r="BN71" s="2">
        <f t="shared" ref="BN71:BS71" si="42">BM71+1</f>
        <v>24</v>
      </c>
      <c r="BO71" s="2">
        <f t="shared" si="42"/>
        <v>25</v>
      </c>
      <c r="BP71" s="2">
        <f t="shared" si="42"/>
        <v>26</v>
      </c>
      <c r="BQ71" s="2">
        <f t="shared" si="42"/>
        <v>27</v>
      </c>
      <c r="BR71" s="2">
        <f t="shared" si="42"/>
        <v>28</v>
      </c>
      <c r="BS71" s="2">
        <f t="shared" si="42"/>
        <v>29</v>
      </c>
      <c r="BT71"/>
      <c r="BU71"/>
      <c r="BV71" s="2">
        <f>CB54+1</f>
        <v>27</v>
      </c>
      <c r="BW71" s="2">
        <f>BV71+1</f>
        <v>28</v>
      </c>
      <c r="BX71" s="2">
        <f>BW71+1</f>
        <v>29</v>
      </c>
      <c r="BY71" s="2">
        <f t="shared" ref="BY71" si="43">BX71+1</f>
        <v>30</v>
      </c>
      <c r="BZ71" s="2"/>
      <c r="CA71" s="2"/>
      <c r="CB71" s="2"/>
      <c r="CC71"/>
      <c r="CD71"/>
      <c r="CE71" s="2">
        <f>CK54+1</f>
        <v>25</v>
      </c>
      <c r="CF71" s="2">
        <f>CE71+1</f>
        <v>26</v>
      </c>
      <c r="CG71" s="2">
        <f>CF71+1</f>
        <v>27</v>
      </c>
      <c r="CH71" s="2">
        <f>CG71+1</f>
        <v>28</v>
      </c>
      <c r="CI71" s="2">
        <f>CH71+1</f>
        <v>29</v>
      </c>
      <c r="CJ71" s="2">
        <f>CI71+1</f>
        <v>30</v>
      </c>
      <c r="CK71" s="2">
        <f t="shared" ref="CK71" si="44">CJ71+1</f>
        <v>31</v>
      </c>
      <c r="CL71"/>
      <c r="CM71"/>
      <c r="CN71" s="2">
        <f>CT54+1</f>
        <v>29</v>
      </c>
      <c r="CO71" s="2">
        <f t="shared" ref="CO71" si="45">CN71+1</f>
        <v>30</v>
      </c>
      <c r="CP71" s="2"/>
      <c r="CQ71" s="2"/>
      <c r="CR71" s="2"/>
      <c r="CS71" s="2"/>
      <c r="CT71" s="2"/>
      <c r="CU71"/>
      <c r="CV71"/>
      <c r="CW71" s="2">
        <f>DC54+1</f>
        <v>27</v>
      </c>
      <c r="CX71" s="2">
        <f>CW71+1</f>
        <v>28</v>
      </c>
      <c r="CY71" s="2">
        <f>CX71+1</f>
        <v>29</v>
      </c>
      <c r="CZ71" s="2">
        <f>CY71+1</f>
        <v>30</v>
      </c>
      <c r="DA71" s="2">
        <f t="shared" ref="DA71" si="46">CZ71+1</f>
        <v>31</v>
      </c>
      <c r="DB71" s="2"/>
      <c r="DC71" s="2"/>
    </row>
    <row r="72" spans="1:107" ht="16.5" customHeight="1" x14ac:dyDescent="0.35">
      <c r="A72" s="3">
        <v>8</v>
      </c>
      <c r="B72" s="4"/>
      <c r="C72" s="4"/>
      <c r="D72" s="4"/>
      <c r="E72" s="4"/>
      <c r="F72" s="4" t="s">
        <v>17072</v>
      </c>
      <c r="G72" s="4"/>
      <c r="H72" s="4"/>
      <c r="I72"/>
      <c r="J72" s="1"/>
      <c r="K72"/>
      <c r="L72"/>
      <c r="M72"/>
      <c r="N72"/>
      <c r="O72"/>
      <c r="P72"/>
      <c r="Q72"/>
      <c r="R72"/>
      <c r="S72" s="3">
        <v>8</v>
      </c>
      <c r="T72" s="4"/>
      <c r="U72" s="4"/>
      <c r="V72" s="4"/>
      <c r="W72" s="4"/>
      <c r="X72" s="4"/>
      <c r="Y72" s="4"/>
      <c r="Z72" s="4"/>
      <c r="AA72"/>
      <c r="AB72" s="3">
        <v>8</v>
      </c>
      <c r="AC72" s="90" t="s">
        <v>17440</v>
      </c>
      <c r="AD72" s="4"/>
      <c r="AE72" s="4"/>
      <c r="AF72" s="4"/>
      <c r="AG72" s="4" t="s">
        <v>25</v>
      </c>
      <c r="AH72" s="4"/>
      <c r="AI72" s="4"/>
      <c r="AJ72"/>
      <c r="AK72" s="3">
        <v>8</v>
      </c>
      <c r="AL72" s="4" t="s">
        <v>17336</v>
      </c>
      <c r="AM72" s="90" t="s">
        <v>17565</v>
      </c>
      <c r="AN72" s="4"/>
      <c r="AO72" s="4"/>
      <c r="AP72" s="4" t="s">
        <v>25</v>
      </c>
      <c r="AQ72" s="4"/>
      <c r="AR72" s="4" t="s">
        <v>14606</v>
      </c>
      <c r="AS72"/>
      <c r="AT72" s="4">
        <v>8</v>
      </c>
      <c r="AU72" s="4"/>
      <c r="AV72" s="4"/>
      <c r="AW72" s="90" t="s">
        <v>17739</v>
      </c>
      <c r="AX72" s="4"/>
      <c r="AY72" s="4"/>
      <c r="AZ72" s="4"/>
      <c r="BA72" s="4"/>
      <c r="BB72"/>
      <c r="BC72" s="4">
        <v>8</v>
      </c>
      <c r="BD72" s="4"/>
      <c r="BE72" s="4" t="s">
        <v>17855</v>
      </c>
      <c r="BF72" s="4" t="s">
        <v>17868</v>
      </c>
      <c r="BG72" s="4"/>
      <c r="BH72" s="4"/>
      <c r="BI72" s="4"/>
      <c r="BJ72" s="4"/>
      <c r="BK72"/>
      <c r="BL72" s="4">
        <v>8</v>
      </c>
      <c r="BM72" s="4"/>
      <c r="BN72" s="4"/>
      <c r="BO72" s="4"/>
      <c r="BP72" s="4"/>
      <c r="BQ72" s="4"/>
      <c r="BR72" s="4"/>
      <c r="BS72" s="4"/>
      <c r="BT72"/>
      <c r="BU72" s="4">
        <v>8</v>
      </c>
      <c r="BV72" s="90"/>
      <c r="BW72" s="4"/>
      <c r="BX72" s="4" t="s">
        <v>18137</v>
      </c>
      <c r="BY72" s="4"/>
      <c r="BZ72" s="4"/>
      <c r="CA72" s="4"/>
      <c r="CB72" s="4"/>
      <c r="CC72"/>
      <c r="CD72" s="4">
        <v>8</v>
      </c>
      <c r="CE72" s="4"/>
      <c r="CF72" s="4"/>
      <c r="CG72" s="4"/>
      <c r="CH72" s="4" t="s">
        <v>18254</v>
      </c>
      <c r="CI72" s="4" t="s">
        <v>18260</v>
      </c>
      <c r="CJ72" s="4" t="s">
        <v>18271</v>
      </c>
      <c r="CK72" s="4" t="s">
        <v>9126</v>
      </c>
      <c r="CL72"/>
      <c r="CM72" s="4">
        <v>8</v>
      </c>
      <c r="CN72" s="4"/>
      <c r="CO72" s="4"/>
      <c r="CP72" s="4"/>
      <c r="CQ72" s="4"/>
      <c r="CR72" s="4"/>
      <c r="CS72" s="90"/>
      <c r="CT72" s="4"/>
      <c r="CU72"/>
      <c r="CV72" s="4">
        <v>8</v>
      </c>
      <c r="CW72" s="4"/>
      <c r="CX72" s="4"/>
      <c r="CY72" s="4"/>
      <c r="CZ72" s="4"/>
      <c r="DA72" s="4" t="s">
        <v>25</v>
      </c>
      <c r="DB72" s="4"/>
      <c r="DC72" s="4"/>
    </row>
    <row r="73" spans="1:107" ht="11.25" customHeight="1" x14ac:dyDescent="0.35">
      <c r="A73" s="2"/>
      <c r="B73" s="5"/>
      <c r="C73" s="5"/>
      <c r="D73" s="5" t="s">
        <v>17067</v>
      </c>
      <c r="E73" s="5"/>
      <c r="F73" s="5" t="s">
        <v>17063</v>
      </c>
      <c r="G73" s="5" t="s">
        <v>13807</v>
      </c>
      <c r="H73" s="5"/>
      <c r="I73"/>
      <c r="J73" s="1"/>
      <c r="K73"/>
      <c r="L73"/>
      <c r="M73"/>
      <c r="N73"/>
      <c r="O73"/>
      <c r="P73"/>
      <c r="Q73"/>
      <c r="R73"/>
      <c r="S73" s="2"/>
      <c r="T73" s="5" t="s">
        <v>17330</v>
      </c>
      <c r="U73" s="5"/>
      <c r="V73" s="5"/>
      <c r="W73" s="5"/>
      <c r="X73" s="5"/>
      <c r="Y73" s="5"/>
      <c r="Z73" s="5"/>
      <c r="AA73"/>
      <c r="AB73" s="2"/>
      <c r="AC73" s="5" t="s">
        <v>17441</v>
      </c>
      <c r="AD73" s="5"/>
      <c r="AE73" s="5"/>
      <c r="AF73" s="5"/>
      <c r="AG73" s="5"/>
      <c r="AH73" s="5"/>
      <c r="AI73" s="5"/>
      <c r="AJ73"/>
      <c r="AK73" s="2"/>
      <c r="AL73" s="5" t="s">
        <v>17552</v>
      </c>
      <c r="AM73" s="5"/>
      <c r="AN73" s="5"/>
      <c r="AO73" s="5"/>
      <c r="AP73" s="5" t="s">
        <v>17571</v>
      </c>
      <c r="AQ73" s="5"/>
      <c r="AR73" s="5"/>
      <c r="AS73"/>
      <c r="AT73" s="5"/>
      <c r="AU73" s="5" t="s">
        <v>17713</v>
      </c>
      <c r="AV73" s="5" t="s">
        <v>17725</v>
      </c>
      <c r="AW73" s="5" t="s">
        <v>17745</v>
      </c>
      <c r="AX73" s="5"/>
      <c r="AY73" s="5"/>
      <c r="AZ73" s="5"/>
      <c r="BA73" s="5"/>
      <c r="BB73"/>
      <c r="BC73" s="5"/>
      <c r="BD73" s="5"/>
      <c r="BE73" s="5"/>
      <c r="BF73" s="5" t="s">
        <v>17869</v>
      </c>
      <c r="BG73" s="5" t="s">
        <v>17862</v>
      </c>
      <c r="BH73" s="5"/>
      <c r="BI73" s="5" t="s">
        <v>17964</v>
      </c>
      <c r="BJ73" s="5"/>
      <c r="BK73"/>
      <c r="BL73" s="5"/>
      <c r="BM73" s="5"/>
      <c r="BN73" s="5"/>
      <c r="BO73" s="5"/>
      <c r="BP73" s="5"/>
      <c r="BQ73" s="5"/>
      <c r="BR73" s="5"/>
      <c r="BS73" s="5"/>
      <c r="BT73"/>
      <c r="BU73" s="5"/>
      <c r="BV73" s="5"/>
      <c r="BW73" s="5" t="s">
        <v>18134</v>
      </c>
      <c r="BX73" s="5" t="s">
        <v>18138</v>
      </c>
      <c r="BY73" s="5"/>
      <c r="BZ73" s="5"/>
      <c r="CA73" s="5"/>
      <c r="CB73" s="5"/>
      <c r="CC73"/>
      <c r="CD73" s="5"/>
      <c r="CE73" s="5"/>
      <c r="CF73" s="5" t="s">
        <v>18245</v>
      </c>
      <c r="CG73" s="5"/>
      <c r="CH73" s="5" t="s">
        <v>18255</v>
      </c>
      <c r="CI73" s="5" t="s">
        <v>18262</v>
      </c>
      <c r="CJ73" s="5"/>
      <c r="CK73" s="5" t="s">
        <v>18260</v>
      </c>
      <c r="CL73"/>
      <c r="CM73" s="5"/>
      <c r="CN73" s="5" t="s">
        <v>18408</v>
      </c>
      <c r="CO73" s="5"/>
      <c r="CP73" s="5"/>
      <c r="CQ73" s="5"/>
      <c r="CR73" s="5"/>
      <c r="CS73" s="84"/>
      <c r="CT73" s="5"/>
      <c r="CU73"/>
      <c r="CV73" s="5"/>
      <c r="CW73" s="5"/>
      <c r="CX73" s="5" t="s">
        <v>38</v>
      </c>
      <c r="CY73" s="5"/>
      <c r="CZ73" s="5" t="s">
        <v>38</v>
      </c>
      <c r="DA73" s="5"/>
      <c r="DB73" s="5"/>
      <c r="DC73" s="5"/>
    </row>
    <row r="74" spans="1:107" ht="13.5" customHeight="1" x14ac:dyDescent="0.35">
      <c r="A74" s="3">
        <v>10</v>
      </c>
      <c r="B74" s="4" t="s">
        <v>11741</v>
      </c>
      <c r="C74" s="4"/>
      <c r="D74" s="4"/>
      <c r="E74" s="4"/>
      <c r="F74" s="4" t="s">
        <v>17070</v>
      </c>
      <c r="G74" s="4" t="s">
        <v>17054</v>
      </c>
      <c r="H74" s="4"/>
      <c r="I74"/>
      <c r="J74" s="1"/>
      <c r="K74"/>
      <c r="L74"/>
      <c r="M74"/>
      <c r="N74"/>
      <c r="O74"/>
      <c r="P74"/>
      <c r="Q74"/>
      <c r="R74"/>
      <c r="S74" s="3">
        <v>10</v>
      </c>
      <c r="T74" s="4"/>
      <c r="U74" s="4" t="s">
        <v>14250</v>
      </c>
      <c r="V74" s="4"/>
      <c r="W74" s="4"/>
      <c r="X74" s="4"/>
      <c r="Y74" s="4"/>
      <c r="Z74" s="4"/>
      <c r="AA74"/>
      <c r="AB74" s="3">
        <v>10</v>
      </c>
      <c r="AC74" s="4" t="s">
        <v>17437</v>
      </c>
      <c r="AD74" s="4" t="s">
        <v>15988</v>
      </c>
      <c r="AE74" s="4"/>
      <c r="AF74" s="4"/>
      <c r="AG74" s="4"/>
      <c r="AH74" s="4"/>
      <c r="AI74" s="4"/>
      <c r="AJ74"/>
      <c r="AK74" s="3">
        <v>10</v>
      </c>
      <c r="AL74" s="4" t="s">
        <v>17555</v>
      </c>
      <c r="AM74" s="4" t="s">
        <v>17559</v>
      </c>
      <c r="AN74" s="4" t="s">
        <v>17546</v>
      </c>
      <c r="AO74" s="4"/>
      <c r="AP74" s="4" t="s">
        <v>17570</v>
      </c>
      <c r="AQ74" s="4" t="s">
        <v>17575</v>
      </c>
      <c r="AR74" s="4"/>
      <c r="AS74"/>
      <c r="AT74" s="4">
        <v>10</v>
      </c>
      <c r="AU74" s="4" t="s">
        <v>17697</v>
      </c>
      <c r="AV74" s="4" t="s">
        <v>17726</v>
      </c>
      <c r="AW74" s="4"/>
      <c r="AX74" s="4"/>
      <c r="AY74" s="4"/>
      <c r="AZ74" s="4"/>
      <c r="BA74" s="4"/>
      <c r="BB74"/>
      <c r="BC74" s="4">
        <v>10</v>
      </c>
      <c r="BD74" s="36" t="s">
        <v>17720</v>
      </c>
      <c r="BE74" s="4"/>
      <c r="BF74" s="4"/>
      <c r="BG74" s="4" t="s">
        <v>17863</v>
      </c>
      <c r="BH74" s="4"/>
      <c r="BI74" s="4"/>
      <c r="BJ74" s="4"/>
      <c r="BK74"/>
      <c r="BL74" s="4">
        <v>10</v>
      </c>
      <c r="BM74" s="4" t="s">
        <v>17994</v>
      </c>
      <c r="BN74" s="4"/>
      <c r="BO74" s="4" t="s">
        <v>18024</v>
      </c>
      <c r="BP74" s="4"/>
      <c r="BQ74" s="4"/>
      <c r="BR74" s="4" t="s">
        <v>18013</v>
      </c>
      <c r="BS74" s="4"/>
      <c r="BT74"/>
      <c r="BU74" s="4">
        <v>10</v>
      </c>
      <c r="BV74" s="4"/>
      <c r="BW74" s="4" t="s">
        <v>14217</v>
      </c>
      <c r="BX74" s="4" t="s">
        <v>18139</v>
      </c>
      <c r="BY74" s="4" t="s">
        <v>14489</v>
      </c>
      <c r="BZ74" s="4"/>
      <c r="CA74" s="4"/>
      <c r="CB74" s="4"/>
      <c r="CC74"/>
      <c r="CD74" s="4">
        <v>10</v>
      </c>
      <c r="CE74" s="10"/>
      <c r="CF74" s="4"/>
      <c r="CG74" s="4"/>
      <c r="CH74" s="4"/>
      <c r="CI74" s="4" t="s">
        <v>18261</v>
      </c>
      <c r="CJ74" s="4" t="s">
        <v>18272</v>
      </c>
      <c r="CK74" s="4" t="s">
        <v>18275</v>
      </c>
      <c r="CL74"/>
      <c r="CM74" s="4">
        <v>10</v>
      </c>
      <c r="CN74" s="4"/>
      <c r="CO74" s="4"/>
      <c r="CP74" s="4"/>
      <c r="CQ74" s="4"/>
      <c r="CR74" s="4"/>
      <c r="CS74" s="4"/>
      <c r="CT74" s="4"/>
      <c r="CU74"/>
      <c r="CV74" s="4">
        <v>10</v>
      </c>
      <c r="CW74" s="4"/>
      <c r="CX74" s="4" t="s">
        <v>8527</v>
      </c>
      <c r="CY74" s="4" t="s">
        <v>1236</v>
      </c>
      <c r="CZ74" s="4" t="s">
        <v>18528</v>
      </c>
      <c r="DA74" s="4" t="s">
        <v>8527</v>
      </c>
      <c r="DB74" s="4"/>
      <c r="DC74" s="4"/>
    </row>
    <row r="75" spans="1:107" x14ac:dyDescent="0.35">
      <c r="A75" s="6"/>
      <c r="B75" s="7" t="s">
        <v>17059</v>
      </c>
      <c r="C75" s="7"/>
      <c r="D75" s="7"/>
      <c r="E75" s="7" t="s">
        <v>17066</v>
      </c>
      <c r="F75" s="7" t="s">
        <v>14224</v>
      </c>
      <c r="G75" s="7" t="s">
        <v>17071</v>
      </c>
      <c r="H75" s="7"/>
      <c r="I75"/>
      <c r="J75" s="1"/>
      <c r="K75"/>
      <c r="L75"/>
      <c r="M75"/>
      <c r="N75"/>
      <c r="O75"/>
      <c r="P75"/>
      <c r="Q75"/>
      <c r="R75"/>
      <c r="S75" s="6"/>
      <c r="T75" s="7"/>
      <c r="U75" s="7" t="s">
        <v>11652</v>
      </c>
      <c r="V75" s="7" t="s">
        <v>38</v>
      </c>
      <c r="W75" s="5"/>
      <c r="X75" s="7"/>
      <c r="Y75" s="7"/>
      <c r="Z75" s="7"/>
      <c r="AA75"/>
      <c r="AB75" s="6"/>
      <c r="AC75" s="7" t="s">
        <v>17436</v>
      </c>
      <c r="AD75" s="7"/>
      <c r="AE75" s="7"/>
      <c r="AF75" s="7" t="s">
        <v>17451</v>
      </c>
      <c r="AG75" s="7"/>
      <c r="AH75" s="7"/>
      <c r="AI75" s="7"/>
      <c r="AJ75"/>
      <c r="AK75" s="6"/>
      <c r="AL75" s="7" t="s">
        <v>17554</v>
      </c>
      <c r="AM75" s="7"/>
      <c r="AN75" s="7"/>
      <c r="AO75" s="7" t="s">
        <v>17566</v>
      </c>
      <c r="AP75" s="7" t="s">
        <v>15621</v>
      </c>
      <c r="AQ75" s="7"/>
      <c r="AR75" s="7"/>
      <c r="AS75"/>
      <c r="AT75" s="7"/>
      <c r="AU75" s="7"/>
      <c r="AV75" s="7" t="s">
        <v>17731</v>
      </c>
      <c r="AW75" s="7" t="s">
        <v>17733</v>
      </c>
      <c r="AX75" s="7"/>
      <c r="AY75" s="7"/>
      <c r="AZ75" s="7"/>
      <c r="BA75" s="7"/>
      <c r="BB75"/>
      <c r="BC75" s="7"/>
      <c r="BD75" s="7" t="s">
        <v>17849</v>
      </c>
      <c r="BE75" s="7"/>
      <c r="BF75" s="7"/>
      <c r="BG75" s="7" t="s">
        <v>17864</v>
      </c>
      <c r="BH75" s="7" t="s">
        <v>17875</v>
      </c>
      <c r="BI75" s="7" t="s">
        <v>17965</v>
      </c>
      <c r="BJ75" s="7"/>
      <c r="BK75"/>
      <c r="BL75" s="7"/>
      <c r="BM75" s="7"/>
      <c r="BN75" s="7" t="s">
        <v>12498</v>
      </c>
      <c r="BO75" s="7" t="s">
        <v>18008</v>
      </c>
      <c r="BP75" s="7" t="s">
        <v>12498</v>
      </c>
      <c r="BQ75" s="7"/>
      <c r="BR75" s="7" t="s">
        <v>18016</v>
      </c>
      <c r="BS75" s="7"/>
      <c r="BT75"/>
      <c r="BU75" s="7"/>
      <c r="BV75" s="7" t="s">
        <v>18132</v>
      </c>
      <c r="BW75" s="7"/>
      <c r="BX75" s="7" t="s">
        <v>18140</v>
      </c>
      <c r="BY75" s="7" t="s">
        <v>18142</v>
      </c>
      <c r="BZ75" s="7"/>
      <c r="CA75" s="7"/>
      <c r="CB75" s="7"/>
      <c r="CC75"/>
      <c r="CD75" s="7"/>
      <c r="CE75" s="7"/>
      <c r="CF75" s="7"/>
      <c r="CG75" s="7"/>
      <c r="CH75" s="7" t="s">
        <v>18256</v>
      </c>
      <c r="CI75" s="7" t="s">
        <v>18263</v>
      </c>
      <c r="CJ75" s="7"/>
      <c r="CK75" s="7" t="s">
        <v>18276</v>
      </c>
      <c r="CL75"/>
      <c r="CM75" s="7"/>
      <c r="CN75" s="7" t="s">
        <v>18400</v>
      </c>
      <c r="CO75" s="7"/>
      <c r="CP75" s="7"/>
      <c r="CQ75" s="7"/>
      <c r="CR75" s="7"/>
      <c r="CS75" s="7"/>
      <c r="CT75" s="7"/>
      <c r="CU75"/>
      <c r="CV75" s="7"/>
      <c r="CW75" s="7"/>
      <c r="CX75" s="7" t="s">
        <v>17317</v>
      </c>
      <c r="CY75" s="7"/>
      <c r="CZ75" s="7" t="s">
        <v>18529</v>
      </c>
      <c r="DA75" s="7"/>
      <c r="DB75" s="7"/>
      <c r="DC75" s="7"/>
    </row>
    <row r="76" spans="1:107" x14ac:dyDescent="0.35">
      <c r="A76" s="2">
        <v>12</v>
      </c>
      <c r="B76" s="5"/>
      <c r="C76" s="5" t="s">
        <v>17039</v>
      </c>
      <c r="D76" s="5"/>
      <c r="E76" s="5"/>
      <c r="F76" s="5"/>
      <c r="G76" s="5" t="s">
        <v>17076</v>
      </c>
      <c r="H76" s="5"/>
      <c r="I76"/>
      <c r="J76" s="1"/>
      <c r="K76"/>
      <c r="L76"/>
      <c r="M76"/>
      <c r="N76"/>
      <c r="O76"/>
      <c r="P76"/>
      <c r="Q76"/>
      <c r="R76"/>
      <c r="S76" s="2">
        <v>12</v>
      </c>
      <c r="T76" s="5"/>
      <c r="U76" s="5"/>
      <c r="V76" s="5"/>
      <c r="W76" s="4"/>
      <c r="X76" s="5"/>
      <c r="Y76" s="5"/>
      <c r="Z76" s="5"/>
      <c r="AA76"/>
      <c r="AB76" s="2">
        <v>12</v>
      </c>
      <c r="AC76" s="5"/>
      <c r="AD76" s="5"/>
      <c r="AE76" s="5"/>
      <c r="AF76" s="5" t="s">
        <v>14644</v>
      </c>
      <c r="AG76" s="5"/>
      <c r="AH76" s="5"/>
      <c r="AI76" s="5"/>
      <c r="AJ76"/>
      <c r="AK76" s="2">
        <v>12</v>
      </c>
      <c r="AL76" s="5" t="s">
        <v>17553</v>
      </c>
      <c r="AM76" s="5" t="s">
        <v>17545</v>
      </c>
      <c r="AN76" s="5"/>
      <c r="AO76" s="5"/>
      <c r="AP76" s="5" t="s">
        <v>15813</v>
      </c>
      <c r="AQ76" s="5"/>
      <c r="AR76" s="5" t="s">
        <v>17577</v>
      </c>
      <c r="AS76"/>
      <c r="AT76" s="5">
        <v>12</v>
      </c>
      <c r="AU76" s="5"/>
      <c r="AV76" s="5"/>
      <c r="AW76" s="5"/>
      <c r="AX76" s="5"/>
      <c r="AY76" s="5"/>
      <c r="AZ76" s="5"/>
      <c r="BA76" s="5"/>
      <c r="BB76"/>
      <c r="BC76" s="5">
        <v>12</v>
      </c>
      <c r="BD76" s="5"/>
      <c r="BE76" s="5" t="s">
        <v>17856</v>
      </c>
      <c r="BF76" s="5" t="s">
        <v>17870</v>
      </c>
      <c r="BG76" s="5" t="s">
        <v>17865</v>
      </c>
      <c r="BH76" s="5" t="s">
        <v>17876</v>
      </c>
      <c r="BI76" s="5"/>
      <c r="BJ76" s="5"/>
      <c r="BK76"/>
      <c r="BL76" s="5">
        <v>12</v>
      </c>
      <c r="BM76" s="5"/>
      <c r="BN76" s="5"/>
      <c r="BO76" s="5"/>
      <c r="BP76" s="5" t="s">
        <v>17999</v>
      </c>
      <c r="BQ76" s="5"/>
      <c r="BR76" s="5"/>
      <c r="BS76" s="5" t="s">
        <v>18019</v>
      </c>
      <c r="BT76"/>
      <c r="BU76" s="5">
        <v>12</v>
      </c>
      <c r="BV76" s="5"/>
      <c r="BW76" s="5"/>
      <c r="BX76" s="5"/>
      <c r="BY76" s="5" t="s">
        <v>18143</v>
      </c>
      <c r="BZ76" s="5"/>
      <c r="CA76" s="5"/>
      <c r="CB76" s="5"/>
      <c r="CC76"/>
      <c r="CD76" s="5">
        <v>12</v>
      </c>
      <c r="CE76" s="5"/>
      <c r="CF76" s="5"/>
      <c r="CG76" s="5"/>
      <c r="CH76" s="5" t="s">
        <v>18257</v>
      </c>
      <c r="CI76" s="5" t="s">
        <v>18264</v>
      </c>
      <c r="CJ76" s="5" t="s">
        <v>18264</v>
      </c>
      <c r="CK76" s="5" t="s">
        <v>18277</v>
      </c>
      <c r="CL76"/>
      <c r="CM76" s="5">
        <v>12</v>
      </c>
      <c r="CN76" s="5"/>
      <c r="CO76" s="5" t="s">
        <v>17068</v>
      </c>
      <c r="CP76" s="5"/>
      <c r="CQ76" s="5"/>
      <c r="CR76" s="5"/>
      <c r="CS76" s="5"/>
      <c r="CT76" s="5"/>
      <c r="CU76"/>
      <c r="CV76" s="5">
        <v>12</v>
      </c>
      <c r="CW76" s="5"/>
      <c r="CX76" s="5" t="s">
        <v>14965</v>
      </c>
      <c r="CY76" s="5"/>
      <c r="CZ76" s="5"/>
      <c r="DA76" s="5"/>
      <c r="DB76" s="5"/>
      <c r="DC76" s="5"/>
    </row>
    <row r="77" spans="1:107" x14ac:dyDescent="0.35">
      <c r="A77" s="2"/>
      <c r="B77" s="5"/>
      <c r="C77" s="5"/>
      <c r="D77" s="5"/>
      <c r="E77" s="5" t="s">
        <v>38</v>
      </c>
      <c r="F77" s="5" t="s">
        <v>17073</v>
      </c>
      <c r="G77" s="5"/>
      <c r="H77" s="5" t="s">
        <v>17078</v>
      </c>
      <c r="I77"/>
      <c r="J77" s="1"/>
      <c r="K77"/>
      <c r="L77"/>
      <c r="M77"/>
      <c r="N77"/>
      <c r="O77"/>
      <c r="P77"/>
      <c r="Q77"/>
      <c r="R77"/>
      <c r="S77" s="2"/>
      <c r="T77" s="5"/>
      <c r="U77" s="5"/>
      <c r="V77" s="5"/>
      <c r="W77" s="5"/>
      <c r="X77" s="5"/>
      <c r="Y77" s="5"/>
      <c r="Z77" s="5"/>
      <c r="AA77"/>
      <c r="AB77" s="2"/>
      <c r="AC77" s="5" t="s">
        <v>17438</v>
      </c>
      <c r="AD77" s="5" t="s">
        <v>17447</v>
      </c>
      <c r="AE77" s="5" t="s">
        <v>38</v>
      </c>
      <c r="AF77" s="5"/>
      <c r="AG77" s="5"/>
      <c r="AH77" s="5"/>
      <c r="AI77" s="5"/>
      <c r="AJ77"/>
      <c r="AK77" s="2"/>
      <c r="AL77" s="5"/>
      <c r="AM77" s="5"/>
      <c r="AN77" s="5"/>
      <c r="AO77" s="5" t="s">
        <v>17567</v>
      </c>
      <c r="AP77" s="5"/>
      <c r="AQ77" s="5"/>
      <c r="AR77" s="5"/>
      <c r="AS77"/>
      <c r="AT77" s="5"/>
      <c r="AU77" s="5" t="s">
        <v>7263</v>
      </c>
      <c r="AV77" s="5"/>
      <c r="AW77" s="5"/>
      <c r="AX77" s="5"/>
      <c r="AY77" s="5"/>
      <c r="AZ77" s="5"/>
      <c r="BA77" s="5"/>
      <c r="BB77"/>
      <c r="BC77" s="5"/>
      <c r="BD77" s="5" t="s">
        <v>11680</v>
      </c>
      <c r="BE77" s="101" t="s">
        <v>17861</v>
      </c>
      <c r="BF77" s="5" t="s">
        <v>17871</v>
      </c>
      <c r="BG77" s="5"/>
      <c r="BH77" s="5"/>
      <c r="BI77" s="5"/>
      <c r="BJ77" s="5"/>
      <c r="BK77"/>
      <c r="BL77" s="5"/>
      <c r="BM77" s="5"/>
      <c r="BN77" s="5"/>
      <c r="BO77" s="5"/>
      <c r="BP77" s="5"/>
      <c r="BQ77" s="5" t="s">
        <v>18009</v>
      </c>
      <c r="BR77" s="5"/>
      <c r="BS77" s="5"/>
      <c r="BT77"/>
      <c r="BU77" s="5"/>
      <c r="BV77" s="5"/>
      <c r="BW77" s="5"/>
      <c r="BX77" s="5"/>
      <c r="BY77" s="5" t="s">
        <v>18144</v>
      </c>
      <c r="BZ77" s="5"/>
      <c r="CA77" s="5"/>
      <c r="CB77" s="5"/>
      <c r="CC77"/>
      <c r="CD77" s="5"/>
      <c r="CE77" s="5" t="s">
        <v>14262</v>
      </c>
      <c r="CF77" s="5"/>
      <c r="CG77" s="5" t="s">
        <v>18250</v>
      </c>
      <c r="CH77" s="5"/>
      <c r="CI77" s="5" t="s">
        <v>18265</v>
      </c>
      <c r="CJ77" s="5"/>
      <c r="CK77" s="5"/>
      <c r="CL77"/>
      <c r="CM77" s="5"/>
      <c r="CN77" s="5" t="s">
        <v>18401</v>
      </c>
      <c r="CO77" s="11" t="s">
        <v>14402</v>
      </c>
      <c r="CP77" s="5"/>
      <c r="CQ77" s="5"/>
      <c r="CR77" s="5"/>
      <c r="CS77" s="5"/>
      <c r="CT77" s="5"/>
      <c r="CU77"/>
      <c r="CV77" s="5"/>
      <c r="CW77" s="5" t="s">
        <v>18516</v>
      </c>
      <c r="CX77" s="5" t="s">
        <v>18522</v>
      </c>
      <c r="CY77" s="5"/>
      <c r="CZ77" s="5"/>
      <c r="DA77" s="5"/>
      <c r="DB77" s="5"/>
      <c r="DC77" s="5"/>
    </row>
    <row r="78" spans="1:107" x14ac:dyDescent="0.35">
      <c r="A78" s="3">
        <v>14</v>
      </c>
      <c r="B78" s="4"/>
      <c r="C78" s="4" t="s">
        <v>17061</v>
      </c>
      <c r="D78" s="4"/>
      <c r="E78" s="4" t="s">
        <v>17069</v>
      </c>
      <c r="F78" s="4" t="s">
        <v>17089</v>
      </c>
      <c r="G78" s="4" t="s">
        <v>17077</v>
      </c>
      <c r="H78" s="4" t="s">
        <v>17081</v>
      </c>
      <c r="I78"/>
      <c r="J78" s="1"/>
      <c r="K78"/>
      <c r="L78"/>
      <c r="M78"/>
      <c r="N78"/>
      <c r="O78"/>
      <c r="P78"/>
      <c r="Q78"/>
      <c r="R78"/>
      <c r="S78" s="3">
        <v>14</v>
      </c>
      <c r="T78" s="4" t="s">
        <v>17331</v>
      </c>
      <c r="U78" s="4"/>
      <c r="V78" s="4"/>
      <c r="W78" s="4"/>
      <c r="X78" s="4"/>
      <c r="Y78" s="4"/>
      <c r="Z78" s="4"/>
      <c r="AA78"/>
      <c r="AB78" s="3">
        <v>14</v>
      </c>
      <c r="AC78" s="4"/>
      <c r="AD78" s="4" t="s">
        <v>17446</v>
      </c>
      <c r="AE78" s="4" t="s">
        <v>17448</v>
      </c>
      <c r="AF78" s="4" t="s">
        <v>17462</v>
      </c>
      <c r="AG78" s="4" t="s">
        <v>38</v>
      </c>
      <c r="AH78" s="4"/>
      <c r="AI78" s="4"/>
      <c r="AJ78"/>
      <c r="AK78" s="3">
        <v>14</v>
      </c>
      <c r="AL78" s="4"/>
      <c r="AM78" s="4" t="s">
        <v>10123</v>
      </c>
      <c r="AN78" s="4" t="s">
        <v>17558</v>
      </c>
      <c r="AO78" s="4" t="s">
        <v>17569</v>
      </c>
      <c r="AP78" s="4" t="s">
        <v>17572</v>
      </c>
      <c r="AQ78" s="4" t="s">
        <v>121</v>
      </c>
      <c r="AR78" s="4"/>
      <c r="AS78"/>
      <c r="AT78" s="4">
        <v>14</v>
      </c>
      <c r="AU78" s="4"/>
      <c r="AV78" s="4"/>
      <c r="AW78" s="4" t="s">
        <v>17736</v>
      </c>
      <c r="AX78" s="4"/>
      <c r="AY78" s="4"/>
      <c r="AZ78" s="4"/>
      <c r="BA78" s="4"/>
      <c r="BB78"/>
      <c r="BC78" s="4">
        <v>14</v>
      </c>
      <c r="BD78" s="4" t="s">
        <v>17850</v>
      </c>
      <c r="BE78" s="4" t="s">
        <v>17860</v>
      </c>
      <c r="BF78" s="4"/>
      <c r="BG78" s="4" t="s">
        <v>17866</v>
      </c>
      <c r="BH78" s="4" t="s">
        <v>17877</v>
      </c>
      <c r="BI78" s="4"/>
      <c r="BJ78" s="4"/>
      <c r="BK78"/>
      <c r="BL78" s="4">
        <v>14</v>
      </c>
      <c r="BM78" s="4"/>
      <c r="BN78" s="4" t="s">
        <v>17995</v>
      </c>
      <c r="BO78" s="4" t="s">
        <v>38</v>
      </c>
      <c r="BP78" s="4"/>
      <c r="BQ78" s="4" t="s">
        <v>10572</v>
      </c>
      <c r="BR78" s="4"/>
      <c r="BS78" s="4" t="s">
        <v>18020</v>
      </c>
      <c r="BT78"/>
      <c r="BU78" s="4">
        <v>14</v>
      </c>
      <c r="BV78" s="4"/>
      <c r="BW78" s="4"/>
      <c r="BX78" s="4"/>
      <c r="BY78" s="4" t="s">
        <v>18145</v>
      </c>
      <c r="BZ78" s="4"/>
      <c r="CA78" s="4"/>
      <c r="CB78" s="4"/>
      <c r="CC78"/>
      <c r="CD78" s="4">
        <v>14</v>
      </c>
      <c r="CE78" s="4" t="s">
        <v>18244</v>
      </c>
      <c r="CF78" s="4"/>
      <c r="CG78" s="4" t="s">
        <v>18251</v>
      </c>
      <c r="CH78" s="4"/>
      <c r="CI78" s="4"/>
      <c r="CJ78" s="4"/>
      <c r="CK78" s="4" t="s">
        <v>18278</v>
      </c>
      <c r="CL78"/>
      <c r="CM78" s="4">
        <v>14</v>
      </c>
      <c r="CN78" s="4" t="s">
        <v>18399</v>
      </c>
      <c r="CO78" s="4" t="s">
        <v>18404</v>
      </c>
      <c r="CP78" s="4"/>
      <c r="CQ78" s="4"/>
      <c r="CR78" s="4"/>
      <c r="CS78" s="4"/>
      <c r="CT78" s="4"/>
      <c r="CU78"/>
      <c r="CV78" s="4">
        <v>14</v>
      </c>
      <c r="CW78" s="4"/>
      <c r="CX78" s="4" t="s">
        <v>18521</v>
      </c>
      <c r="CY78" s="4" t="s">
        <v>18525</v>
      </c>
      <c r="CZ78" s="4" t="s">
        <v>18531</v>
      </c>
      <c r="DA78" s="4" t="s">
        <v>18532</v>
      </c>
      <c r="DB78" s="4"/>
      <c r="DC78" s="4"/>
    </row>
    <row r="79" spans="1:107" x14ac:dyDescent="0.35">
      <c r="A79" s="6"/>
      <c r="B79" s="7"/>
      <c r="C79" s="7"/>
      <c r="D79" s="7" t="s">
        <v>17064</v>
      </c>
      <c r="E79" s="7" t="s">
        <v>11741</v>
      </c>
      <c r="F79" s="7" t="s">
        <v>17074</v>
      </c>
      <c r="G79" s="7" t="s">
        <v>9050</v>
      </c>
      <c r="H79" s="7" t="s">
        <v>17079</v>
      </c>
      <c r="I79"/>
      <c r="J79" s="1"/>
      <c r="K79"/>
      <c r="L79"/>
      <c r="M79"/>
      <c r="N79"/>
      <c r="O79"/>
      <c r="P79"/>
      <c r="Q79"/>
      <c r="R79"/>
      <c r="S79" s="6"/>
      <c r="T79" s="7" t="s">
        <v>17040</v>
      </c>
      <c r="U79" s="7" t="s">
        <v>17335</v>
      </c>
      <c r="V79" s="7" t="s">
        <v>38</v>
      </c>
      <c r="W79" s="7"/>
      <c r="X79" s="7"/>
      <c r="Y79" s="7"/>
      <c r="Z79" s="7"/>
      <c r="AA79"/>
      <c r="AB79" s="6"/>
      <c r="AC79" s="7" t="s">
        <v>17439</v>
      </c>
      <c r="AD79" s="7" t="s">
        <v>17445</v>
      </c>
      <c r="AE79" s="7" t="s">
        <v>17449</v>
      </c>
      <c r="AF79" s="7" t="s">
        <v>17459</v>
      </c>
      <c r="AG79" s="7" t="s">
        <v>17463</v>
      </c>
      <c r="AH79" s="7"/>
      <c r="AI79" s="7"/>
      <c r="AJ79"/>
      <c r="AK79" s="6"/>
      <c r="AL79" s="7" t="s">
        <v>17556</v>
      </c>
      <c r="AM79" s="7" t="s">
        <v>16487</v>
      </c>
      <c r="AN79" s="7" t="s">
        <v>17562</v>
      </c>
      <c r="AO79" s="7"/>
      <c r="AP79" s="7" t="s">
        <v>17573</v>
      </c>
      <c r="AQ79" s="7" t="s">
        <v>17576</v>
      </c>
      <c r="AR79" s="7"/>
      <c r="AS79"/>
      <c r="AT79" s="7"/>
      <c r="AU79" s="7" t="s">
        <v>16538</v>
      </c>
      <c r="AV79" s="7" t="s">
        <v>17727</v>
      </c>
      <c r="AW79" s="7" t="s">
        <v>17735</v>
      </c>
      <c r="AX79" s="7"/>
      <c r="AY79" s="7"/>
      <c r="AZ79" s="7"/>
      <c r="BA79" s="7"/>
      <c r="BB79"/>
      <c r="BC79" s="7"/>
      <c r="BD79" s="7" t="s">
        <v>17851</v>
      </c>
      <c r="BE79" s="7"/>
      <c r="BF79" s="7"/>
      <c r="BG79" s="7"/>
      <c r="BH79" s="7" t="s">
        <v>17878</v>
      </c>
      <c r="BI79" s="7"/>
      <c r="BJ79" s="7"/>
      <c r="BK79"/>
      <c r="BL79" s="7"/>
      <c r="BM79" s="7" t="s">
        <v>17998</v>
      </c>
      <c r="BN79" s="7"/>
      <c r="BO79" s="7"/>
      <c r="BP79" s="7"/>
      <c r="BQ79" s="7"/>
      <c r="BR79" s="7" t="s">
        <v>38</v>
      </c>
      <c r="BS79" s="7"/>
      <c r="BT79"/>
      <c r="BU79" s="7"/>
      <c r="BV79" s="7" t="s">
        <v>11638</v>
      </c>
      <c r="BW79" s="7" t="s">
        <v>18135</v>
      </c>
      <c r="BX79" s="7"/>
      <c r="BY79" s="7"/>
      <c r="BZ79" s="7"/>
      <c r="CA79" s="7"/>
      <c r="CB79" s="7"/>
      <c r="CC79"/>
      <c r="CD79" s="7"/>
      <c r="CE79" s="7" t="s">
        <v>18243</v>
      </c>
      <c r="CF79" s="7" t="s">
        <v>18246</v>
      </c>
      <c r="CG79" s="7" t="s">
        <v>18249</v>
      </c>
      <c r="CH79" s="7" t="s">
        <v>18258</v>
      </c>
      <c r="CI79" s="7" t="s">
        <v>18266</v>
      </c>
      <c r="CJ79" s="7" t="s">
        <v>18269</v>
      </c>
      <c r="CK79" s="7" t="s">
        <v>18270</v>
      </c>
      <c r="CL79"/>
      <c r="CM79" s="7"/>
      <c r="CN79" s="7" t="s">
        <v>11638</v>
      </c>
      <c r="CO79" s="7" t="s">
        <v>38</v>
      </c>
      <c r="CP79" s="7"/>
      <c r="CQ79" s="7"/>
      <c r="CR79" s="7"/>
      <c r="CS79" s="7"/>
      <c r="CT79" s="7"/>
      <c r="CU79"/>
      <c r="CV79" s="7"/>
      <c r="CW79" s="7" t="s">
        <v>18519</v>
      </c>
      <c r="CX79" s="7"/>
      <c r="CY79" s="7"/>
      <c r="CZ79" s="7" t="s">
        <v>18530</v>
      </c>
      <c r="DA79" s="7"/>
      <c r="DB79" s="7"/>
      <c r="DC79" s="7"/>
    </row>
    <row r="80" spans="1:107" x14ac:dyDescent="0.35">
      <c r="A80" s="2">
        <v>16</v>
      </c>
      <c r="B80" s="5" t="s">
        <v>17058</v>
      </c>
      <c r="C80" s="5"/>
      <c r="D80" s="5" t="s">
        <v>16341</v>
      </c>
      <c r="E80" s="5"/>
      <c r="F80" s="5"/>
      <c r="G80" s="5"/>
      <c r="H80" s="5" t="s">
        <v>17080</v>
      </c>
      <c r="I80"/>
      <c r="J80" s="1"/>
      <c r="K80"/>
      <c r="L80"/>
      <c r="M80"/>
      <c r="N80"/>
      <c r="O80"/>
      <c r="P80"/>
      <c r="Q80"/>
      <c r="R80"/>
      <c r="S80" s="3">
        <v>16</v>
      </c>
      <c r="T80" s="5" t="s">
        <v>17333</v>
      </c>
      <c r="U80" s="5" t="s">
        <v>11741</v>
      </c>
      <c r="V80" s="5" t="s">
        <v>9050</v>
      </c>
      <c r="W80" s="5"/>
      <c r="X80" s="5"/>
      <c r="Y80" s="5"/>
      <c r="Z80" s="5"/>
      <c r="AA80"/>
      <c r="AB80" s="2">
        <v>16</v>
      </c>
      <c r="AC80" s="5" t="s">
        <v>14604</v>
      </c>
      <c r="AD80" s="5" t="s">
        <v>17442</v>
      </c>
      <c r="AE80" s="5" t="s">
        <v>17450</v>
      </c>
      <c r="AF80" s="5" t="s">
        <v>17460</v>
      </c>
      <c r="AG80" s="5" t="s">
        <v>17464</v>
      </c>
      <c r="AH80" s="5"/>
      <c r="AI80" s="5"/>
      <c r="AJ80"/>
      <c r="AK80" s="2">
        <v>16</v>
      </c>
      <c r="AL80" s="5"/>
      <c r="AM80" s="5" t="s">
        <v>17561</v>
      </c>
      <c r="AN80" s="5" t="s">
        <v>17563</v>
      </c>
      <c r="AO80" s="5"/>
      <c r="AP80" s="5" t="s">
        <v>17574</v>
      </c>
      <c r="AQ80" s="5"/>
      <c r="AR80" s="5" t="s">
        <v>17578</v>
      </c>
      <c r="AS80"/>
      <c r="AT80" s="5">
        <v>16</v>
      </c>
      <c r="AU80" s="5" t="s">
        <v>333</v>
      </c>
      <c r="AV80" s="5"/>
      <c r="AW80" s="5"/>
      <c r="AX80" s="5"/>
      <c r="AY80" s="5"/>
      <c r="AZ80" s="5"/>
      <c r="BA80" s="5"/>
      <c r="BB80"/>
      <c r="BC80" s="5">
        <v>16</v>
      </c>
      <c r="BD80" s="5" t="s">
        <v>17824</v>
      </c>
      <c r="BE80" s="5" t="s">
        <v>17857</v>
      </c>
      <c r="BF80" s="5"/>
      <c r="BG80" s="5" t="s">
        <v>17867</v>
      </c>
      <c r="BH80" s="5" t="s">
        <v>17879</v>
      </c>
      <c r="BI80" s="5"/>
      <c r="BJ80" s="5"/>
      <c r="BK80"/>
      <c r="BL80" s="5">
        <v>16</v>
      </c>
      <c r="BM80" s="5" t="s">
        <v>18002</v>
      </c>
      <c r="BN80" s="5" t="s">
        <v>18003</v>
      </c>
      <c r="BO80" s="5"/>
      <c r="BP80" s="5" t="s">
        <v>11454</v>
      </c>
      <c r="BQ80" s="5" t="s">
        <v>18010</v>
      </c>
      <c r="BR80" s="5"/>
      <c r="BS80" s="5"/>
      <c r="BT80"/>
      <c r="BU80" s="5">
        <v>16</v>
      </c>
      <c r="BV80" s="5"/>
      <c r="BW80" s="5"/>
      <c r="BX80" s="5"/>
      <c r="BY80" s="5" t="s">
        <v>18146</v>
      </c>
      <c r="BZ80" s="5"/>
      <c r="CA80" s="5"/>
      <c r="CB80" s="5"/>
      <c r="CC80"/>
      <c r="CD80" s="5">
        <v>16</v>
      </c>
      <c r="CE80" s="5"/>
      <c r="CF80" s="5" t="s">
        <v>18247</v>
      </c>
      <c r="CG80" s="5"/>
      <c r="CH80" s="5"/>
      <c r="CI80" s="5" t="s">
        <v>18267</v>
      </c>
      <c r="CJ80" s="5"/>
      <c r="CK80" s="5"/>
      <c r="CL80"/>
      <c r="CM80" s="5">
        <v>16</v>
      </c>
      <c r="CN80" s="5"/>
      <c r="CO80" s="5" t="s">
        <v>18405</v>
      </c>
      <c r="CP80" s="5"/>
      <c r="CQ80" s="5"/>
      <c r="CR80" s="5"/>
      <c r="CS80" s="5"/>
      <c r="CT80" s="5"/>
      <c r="CU80"/>
      <c r="CV80" s="5">
        <v>16</v>
      </c>
      <c r="CW80" s="5" t="s">
        <v>18518</v>
      </c>
      <c r="CX80" s="5" t="s">
        <v>18523</v>
      </c>
      <c r="CY80" s="5" t="s">
        <v>18526</v>
      </c>
      <c r="CZ80" s="5" t="s">
        <v>537</v>
      </c>
      <c r="DA80" s="5"/>
      <c r="DB80" s="5"/>
      <c r="DC80" s="5"/>
    </row>
    <row r="81" spans="1:108" x14ac:dyDescent="0.35">
      <c r="A81" s="2"/>
      <c r="B81" s="5"/>
      <c r="C81" s="5" t="s">
        <v>17060</v>
      </c>
      <c r="D81" s="5"/>
      <c r="E81" s="5"/>
      <c r="F81" s="5" t="s">
        <v>17075</v>
      </c>
      <c r="G81" s="5"/>
      <c r="H81" s="5"/>
      <c r="I81"/>
      <c r="J81" s="1"/>
      <c r="K81"/>
      <c r="L81"/>
      <c r="M81"/>
      <c r="N81"/>
      <c r="O81"/>
      <c r="P81"/>
      <c r="Q81"/>
      <c r="R81"/>
      <c r="S81" s="2"/>
      <c r="T81" s="5" t="s">
        <v>11741</v>
      </c>
      <c r="U81" s="5"/>
      <c r="V81" s="5"/>
      <c r="W81" s="5"/>
      <c r="X81" s="5"/>
      <c r="Y81" s="5"/>
      <c r="Z81" s="5"/>
      <c r="AA81"/>
      <c r="AB81" s="2"/>
      <c r="AC81" s="5"/>
      <c r="AD81" s="5" t="s">
        <v>17443</v>
      </c>
      <c r="AE81" s="5" t="s">
        <v>10639</v>
      </c>
      <c r="AF81" s="5"/>
      <c r="AG81" s="5" t="s">
        <v>17465</v>
      </c>
      <c r="AH81" s="5"/>
      <c r="AI81" s="5"/>
      <c r="AJ81"/>
      <c r="AK81" s="2"/>
      <c r="AL81" s="5"/>
      <c r="AM81" s="5" t="s">
        <v>17560</v>
      </c>
      <c r="AN81" s="5"/>
      <c r="AO81" s="5" t="s">
        <v>10044</v>
      </c>
      <c r="AP81" s="5"/>
      <c r="AQ81" s="5"/>
      <c r="AR81" s="5" t="s">
        <v>2758</v>
      </c>
      <c r="AS81"/>
      <c r="AT81" s="5"/>
      <c r="AU81" s="5" t="s">
        <v>1405</v>
      </c>
      <c r="AV81" s="5" t="s">
        <v>17728</v>
      </c>
      <c r="AW81" s="5" t="s">
        <v>17732</v>
      </c>
      <c r="AX81" s="5"/>
      <c r="AY81" s="5"/>
      <c r="AZ81" s="5"/>
      <c r="BA81" s="5"/>
      <c r="BB81"/>
      <c r="BC81" s="5"/>
      <c r="BD81" s="5" t="s">
        <v>17852</v>
      </c>
      <c r="BE81" s="5" t="s">
        <v>17858</v>
      </c>
      <c r="BF81" s="5" t="s">
        <v>17873</v>
      </c>
      <c r="BG81" s="5" t="s">
        <v>17874</v>
      </c>
      <c r="BH81" s="5"/>
      <c r="BI81" s="5"/>
      <c r="BJ81" s="5"/>
      <c r="BK81"/>
      <c r="BL81" s="5"/>
      <c r="BM81" s="5"/>
      <c r="BN81" s="5" t="s">
        <v>370</v>
      </c>
      <c r="BO81" s="5" t="s">
        <v>18004</v>
      </c>
      <c r="BP81" s="5" t="s">
        <v>18015</v>
      </c>
      <c r="BQ81" s="5" t="s">
        <v>18011</v>
      </c>
      <c r="BR81" s="5" t="s">
        <v>18017</v>
      </c>
      <c r="BS81" s="5" t="s">
        <v>7263</v>
      </c>
      <c r="BT81"/>
      <c r="BU81" s="5"/>
      <c r="BV81" s="5"/>
      <c r="BW81" s="5"/>
      <c r="BX81" s="5"/>
      <c r="BY81" s="5"/>
      <c r="BZ81" s="5"/>
      <c r="CA81" s="5"/>
      <c r="CB81" s="5"/>
      <c r="CC81"/>
      <c r="CD81" s="5"/>
      <c r="CE81" s="5"/>
      <c r="CF81" s="5" t="s">
        <v>18248</v>
      </c>
      <c r="CG81" s="5" t="s">
        <v>18252</v>
      </c>
      <c r="CH81" s="5"/>
      <c r="CI81" s="5"/>
      <c r="CJ81" s="5" t="s">
        <v>18273</v>
      </c>
      <c r="CK81" s="5"/>
      <c r="CL81"/>
      <c r="CM81" s="5"/>
      <c r="CN81" s="5"/>
      <c r="CO81" s="5" t="s">
        <v>18406</v>
      </c>
      <c r="CP81" s="5"/>
      <c r="CQ81" s="5"/>
      <c r="CR81" s="5"/>
      <c r="CS81" s="5"/>
      <c r="CT81" s="5"/>
      <c r="CU81"/>
      <c r="CV81" s="5"/>
      <c r="CW81" s="5"/>
      <c r="CX81" s="5" t="s">
        <v>18524</v>
      </c>
      <c r="CY81" s="5"/>
      <c r="CZ81" s="5"/>
      <c r="DA81" s="5"/>
      <c r="DB81" s="5"/>
      <c r="DC81" s="5"/>
    </row>
    <row r="82" spans="1:108" x14ac:dyDescent="0.35">
      <c r="A82" s="3">
        <v>18</v>
      </c>
      <c r="B82" s="4"/>
      <c r="C82" s="4"/>
      <c r="D82" s="4" t="s">
        <v>17062</v>
      </c>
      <c r="E82" s="4"/>
      <c r="F82" s="4"/>
      <c r="G82" s="4"/>
      <c r="H82" s="4"/>
      <c r="I82"/>
      <c r="J82" s="1"/>
      <c r="K82"/>
      <c r="L82"/>
      <c r="M82"/>
      <c r="N82"/>
      <c r="O82"/>
      <c r="P82"/>
      <c r="Q82"/>
      <c r="R82"/>
      <c r="S82" s="3">
        <v>18</v>
      </c>
      <c r="T82" s="4"/>
      <c r="U82" s="4"/>
      <c r="V82" s="4" t="s">
        <v>223</v>
      </c>
      <c r="W82" s="4"/>
      <c r="X82" s="4"/>
      <c r="Y82" s="4"/>
      <c r="Z82" s="4"/>
      <c r="AA82"/>
      <c r="AB82" s="3">
        <v>18</v>
      </c>
      <c r="AC82" s="4"/>
      <c r="AD82" s="4" t="s">
        <v>12283</v>
      </c>
      <c r="AE82" s="4" t="s">
        <v>223</v>
      </c>
      <c r="AF82" s="4"/>
      <c r="AG82" s="4"/>
      <c r="AH82" s="4"/>
      <c r="AI82" s="4"/>
      <c r="AJ82"/>
      <c r="AK82" s="3">
        <v>18</v>
      </c>
      <c r="AL82" s="4" t="s">
        <v>12283</v>
      </c>
      <c r="AM82" s="4" t="s">
        <v>7763</v>
      </c>
      <c r="AN82" s="4" t="s">
        <v>17564</v>
      </c>
      <c r="AO82" s="4"/>
      <c r="AP82" s="4"/>
      <c r="AQ82" s="4"/>
      <c r="AR82" s="4" t="s">
        <v>17579</v>
      </c>
      <c r="AS82"/>
      <c r="AT82" s="4">
        <v>18</v>
      </c>
      <c r="AU82" s="4" t="s">
        <v>17691</v>
      </c>
      <c r="AV82" s="4" t="s">
        <v>17729</v>
      </c>
      <c r="AW82" s="4" t="s">
        <v>17734</v>
      </c>
      <c r="AX82" s="4"/>
      <c r="AY82" s="4"/>
      <c r="AZ82" s="4"/>
      <c r="BA82" s="4"/>
      <c r="BB82"/>
      <c r="BC82" s="4">
        <v>18</v>
      </c>
      <c r="BD82" s="4"/>
      <c r="BE82" s="4"/>
      <c r="BF82" s="4" t="s">
        <v>17872</v>
      </c>
      <c r="BG82" s="4"/>
      <c r="BH82" s="4"/>
      <c r="BI82" s="4"/>
      <c r="BJ82" s="4"/>
      <c r="BK82"/>
      <c r="BL82" s="4">
        <v>18</v>
      </c>
      <c r="BM82" s="4"/>
      <c r="BN82" s="4" t="s">
        <v>18001</v>
      </c>
      <c r="BO82" s="4" t="s">
        <v>18005</v>
      </c>
      <c r="BP82" s="4" t="s">
        <v>13244</v>
      </c>
      <c r="BQ82" s="4" t="s">
        <v>18012</v>
      </c>
      <c r="BR82" s="4"/>
      <c r="BS82" s="4"/>
      <c r="BT82"/>
      <c r="BU82" s="4">
        <v>18</v>
      </c>
      <c r="BV82" s="4" t="s">
        <v>18133</v>
      </c>
      <c r="BW82" s="4" t="s">
        <v>12987</v>
      </c>
      <c r="BX82" s="4" t="s">
        <v>18034</v>
      </c>
      <c r="BY82" s="4" t="s">
        <v>18147</v>
      </c>
      <c r="BZ82" s="4"/>
      <c r="CA82" s="4"/>
      <c r="CB82" s="4"/>
      <c r="CC82"/>
      <c r="CD82" s="4">
        <v>18</v>
      </c>
      <c r="CE82" s="4"/>
      <c r="CF82" s="4"/>
      <c r="CG82" s="4"/>
      <c r="CH82" s="4" t="s">
        <v>18259</v>
      </c>
      <c r="CI82" s="4"/>
      <c r="CJ82" s="4" t="s">
        <v>18274</v>
      </c>
      <c r="CK82" s="4" t="s">
        <v>18279</v>
      </c>
      <c r="CL82"/>
      <c r="CM82" s="4">
        <v>18</v>
      </c>
      <c r="CN82" s="4"/>
      <c r="CO82" s="4"/>
      <c r="CP82" s="4"/>
      <c r="CQ82" s="4"/>
      <c r="CR82" s="4"/>
      <c r="CS82" s="4"/>
      <c r="CT82" s="4"/>
      <c r="CU82"/>
      <c r="CV82" s="4">
        <v>18</v>
      </c>
      <c r="CW82" s="4" t="s">
        <v>18517</v>
      </c>
      <c r="CX82" s="4" t="s">
        <v>16478</v>
      </c>
      <c r="CY82" s="4" t="s">
        <v>18527</v>
      </c>
      <c r="CZ82" s="4"/>
      <c r="DA82" s="4"/>
      <c r="DB82" s="4"/>
      <c r="DC82" s="4"/>
    </row>
    <row r="83" spans="1:108" x14ac:dyDescent="0.35">
      <c r="A83" s="6"/>
      <c r="B83" s="7"/>
      <c r="C83" s="7"/>
      <c r="D83" s="7" t="s">
        <v>223</v>
      </c>
      <c r="E83" s="7"/>
      <c r="F83" s="7"/>
      <c r="G83" s="7"/>
      <c r="H83" s="7"/>
      <c r="I83"/>
      <c r="J83" s="1"/>
      <c r="K83"/>
      <c r="L83"/>
      <c r="M83"/>
      <c r="N83"/>
      <c r="O83"/>
      <c r="P83"/>
      <c r="Q83"/>
      <c r="R83"/>
      <c r="S83" s="6"/>
      <c r="T83" s="7"/>
      <c r="U83" s="7"/>
      <c r="V83" s="7"/>
      <c r="W83" s="7"/>
      <c r="X83" s="7"/>
      <c r="Y83" s="7"/>
      <c r="Z83" s="7"/>
      <c r="AA83"/>
      <c r="AB83" s="6"/>
      <c r="AC83" s="7"/>
      <c r="AD83" s="7"/>
      <c r="AE83" s="7"/>
      <c r="AF83" s="7"/>
      <c r="AG83" s="7" t="s">
        <v>14740</v>
      </c>
      <c r="AH83" s="7"/>
      <c r="AI83" s="7"/>
      <c r="AJ83"/>
      <c r="AK83" s="6"/>
      <c r="AL83" s="7" t="s">
        <v>17557</v>
      </c>
      <c r="AM83" s="7"/>
      <c r="AN83" s="7"/>
      <c r="AO83" s="7" t="s">
        <v>17568</v>
      </c>
      <c r="AP83" s="7"/>
      <c r="AQ83" s="7"/>
      <c r="AR83" s="7"/>
      <c r="AS83"/>
      <c r="AT83" s="7"/>
      <c r="AU83" s="7"/>
      <c r="AV83" s="7" t="s">
        <v>17714</v>
      </c>
      <c r="AW83" s="7" t="s">
        <v>17730</v>
      </c>
      <c r="AX83" s="7"/>
      <c r="AY83" s="7"/>
      <c r="AZ83" s="7"/>
      <c r="BA83" s="7"/>
      <c r="BB83"/>
      <c r="BC83" s="7"/>
      <c r="BD83" s="7" t="s">
        <v>17854</v>
      </c>
      <c r="BE83" s="100" t="s">
        <v>17859</v>
      </c>
      <c r="BF83" s="7"/>
      <c r="BG83" s="7"/>
      <c r="BH83" s="7" t="s">
        <v>1415</v>
      </c>
      <c r="BI83" s="7"/>
      <c r="BJ83" s="7"/>
      <c r="BK83"/>
      <c r="BL83" s="7"/>
      <c r="BM83" s="7"/>
      <c r="BN83" s="7"/>
      <c r="BO83" s="7" t="s">
        <v>18006</v>
      </c>
      <c r="BP83" s="7"/>
      <c r="BQ83" s="7" t="s">
        <v>14740</v>
      </c>
      <c r="BR83" s="7"/>
      <c r="BS83" s="7"/>
      <c r="BT83"/>
      <c r="BU83" s="7"/>
      <c r="BV83" s="7"/>
      <c r="BW83" s="7" t="s">
        <v>18136</v>
      </c>
      <c r="BX83" s="7"/>
      <c r="BY83" s="7" t="s">
        <v>18148</v>
      </c>
      <c r="BZ83" s="7"/>
      <c r="CA83" s="7"/>
      <c r="CB83" s="7"/>
      <c r="CC83"/>
      <c r="CD83" s="7"/>
      <c r="CE83" s="7"/>
      <c r="CF83" s="7"/>
      <c r="CG83" s="7"/>
      <c r="CH83" s="7" t="s">
        <v>18268</v>
      </c>
      <c r="CI83" s="7" t="s">
        <v>18268</v>
      </c>
      <c r="CJ83" s="7" t="s">
        <v>18268</v>
      </c>
      <c r="CK83" s="7" t="s">
        <v>18268</v>
      </c>
      <c r="CL83"/>
      <c r="CM83" s="7"/>
      <c r="CN83" s="7"/>
      <c r="CO83" s="7" t="s">
        <v>14740</v>
      </c>
      <c r="CP83" s="7"/>
      <c r="CQ83" s="7"/>
      <c r="CR83" s="7"/>
      <c r="CS83" s="7"/>
      <c r="CT83" s="7"/>
      <c r="CU83"/>
      <c r="CV83" s="7"/>
      <c r="CW83" s="7"/>
      <c r="CX83" s="7"/>
      <c r="CY83" s="7"/>
      <c r="CZ83" s="7"/>
      <c r="DA83" s="7" t="s">
        <v>18533</v>
      </c>
      <c r="DB83" s="7"/>
      <c r="DC83" s="7"/>
    </row>
    <row r="84" spans="1:108" x14ac:dyDescent="0.35">
      <c r="A84" s="2">
        <v>20</v>
      </c>
      <c r="B84" s="5"/>
      <c r="C84" s="5"/>
      <c r="D84" s="5" t="s">
        <v>17065</v>
      </c>
      <c r="E84" s="5" t="s">
        <v>1039</v>
      </c>
      <c r="F84" s="5"/>
      <c r="G84" s="5"/>
      <c r="H84" s="5"/>
      <c r="I84"/>
      <c r="J84" s="1"/>
      <c r="K84"/>
      <c r="L84"/>
      <c r="M84"/>
      <c r="N84"/>
      <c r="O84"/>
      <c r="P84"/>
      <c r="Q84"/>
      <c r="R84"/>
      <c r="S84" s="2">
        <v>20</v>
      </c>
      <c r="T84" s="5"/>
      <c r="U84" s="5"/>
      <c r="V84" s="5"/>
      <c r="W84" s="5"/>
      <c r="X84" s="5"/>
      <c r="Y84" s="5"/>
      <c r="Z84" s="5"/>
      <c r="AA84"/>
      <c r="AB84" s="2">
        <v>20</v>
      </c>
      <c r="AC84" s="5"/>
      <c r="AD84" s="5"/>
      <c r="AE84" s="5"/>
      <c r="AF84" s="5"/>
      <c r="AG84" s="5" t="s">
        <v>14784</v>
      </c>
      <c r="AH84" s="5"/>
      <c r="AI84" s="5"/>
      <c r="AJ84"/>
      <c r="AK84" s="2">
        <v>20</v>
      </c>
      <c r="AL84" s="5"/>
      <c r="AM84" s="5"/>
      <c r="AN84" s="5"/>
      <c r="AO84" s="5"/>
      <c r="AP84" s="5"/>
      <c r="AQ84" s="5"/>
      <c r="AR84" s="5"/>
      <c r="AS84"/>
      <c r="AT84" s="5">
        <v>20</v>
      </c>
      <c r="AU84" s="5" t="s">
        <v>11719</v>
      </c>
      <c r="AV84" s="5"/>
      <c r="AW84" s="5" t="s">
        <v>17737</v>
      </c>
      <c r="AX84" s="5"/>
      <c r="AY84" s="5"/>
      <c r="AZ84" s="5"/>
      <c r="BA84" s="5"/>
      <c r="BB84"/>
      <c r="BC84" s="5">
        <v>20</v>
      </c>
      <c r="BD84" s="5" t="s">
        <v>17853</v>
      </c>
      <c r="BE84" s="5"/>
      <c r="BF84" s="5" t="s">
        <v>1415</v>
      </c>
      <c r="BG84" s="5" t="s">
        <v>1415</v>
      </c>
      <c r="BH84" s="5"/>
      <c r="BI84" s="5"/>
      <c r="BJ84" s="5"/>
      <c r="BK84"/>
      <c r="BL84" s="5">
        <v>20</v>
      </c>
      <c r="BM84" s="5" t="s">
        <v>18000</v>
      </c>
      <c r="BN84" s="5"/>
      <c r="BO84" s="5" t="s">
        <v>18007</v>
      </c>
      <c r="BP84" s="5" t="s">
        <v>1039</v>
      </c>
      <c r="BQ84" s="5" t="s">
        <v>14784</v>
      </c>
      <c r="BR84" s="5"/>
      <c r="BS84" s="5"/>
      <c r="BT84"/>
      <c r="BU84" s="5">
        <v>20</v>
      </c>
      <c r="BV84" s="5"/>
      <c r="BW84" s="5"/>
      <c r="BX84" s="5"/>
      <c r="BY84" s="5"/>
      <c r="BZ84" s="5"/>
      <c r="CA84" s="5"/>
      <c r="CB84" s="5"/>
      <c r="CC84"/>
      <c r="CD84" s="5">
        <v>20</v>
      </c>
      <c r="CE84" s="5"/>
      <c r="CF84" s="5"/>
      <c r="CG84" s="5"/>
      <c r="CH84" s="5"/>
      <c r="CI84" s="5"/>
      <c r="CJ84" s="5"/>
      <c r="CK84" s="5"/>
      <c r="CL84"/>
      <c r="CM84" s="5">
        <v>20</v>
      </c>
      <c r="CN84" s="5"/>
      <c r="CO84" s="5" t="s">
        <v>14784</v>
      </c>
      <c r="CP84" s="5"/>
      <c r="CQ84" s="5"/>
      <c r="CR84" s="5"/>
      <c r="CS84" s="5"/>
      <c r="CT84" s="5"/>
      <c r="CU84"/>
      <c r="CV84" s="5">
        <v>20</v>
      </c>
      <c r="CW84" s="5"/>
      <c r="CX84" s="5"/>
      <c r="CY84" s="5"/>
      <c r="CZ84" s="5"/>
      <c r="DA84" s="5" t="s">
        <v>3605</v>
      </c>
      <c r="DB84" s="5"/>
      <c r="DC84" s="5"/>
    </row>
    <row r="85" spans="1:108" x14ac:dyDescent="0.35">
      <c r="A85" s="6"/>
      <c r="B85" s="7"/>
      <c r="C85" s="7"/>
      <c r="D85" s="7"/>
      <c r="E85" s="7"/>
      <c r="F85" s="7"/>
      <c r="G85" s="7"/>
      <c r="H85" s="7"/>
      <c r="I85"/>
      <c r="J85" s="1"/>
      <c r="K85"/>
      <c r="L85"/>
      <c r="M85"/>
      <c r="N85"/>
      <c r="O85"/>
      <c r="P85"/>
      <c r="Q85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/>
      <c r="AE85" s="7"/>
      <c r="AF85" s="7"/>
      <c r="AG85" s="7"/>
      <c r="AH85" s="7"/>
      <c r="AI85" s="7"/>
      <c r="AJ85"/>
      <c r="AK85" s="6"/>
      <c r="AL85" s="7"/>
      <c r="AM85" s="7"/>
      <c r="AN85" s="7"/>
      <c r="AO85" s="7"/>
      <c r="AP85" s="7"/>
      <c r="AQ85" s="7"/>
      <c r="AR85" s="7"/>
      <c r="AS85"/>
      <c r="AT85" s="7"/>
      <c r="AU85" s="7" t="s">
        <v>17724</v>
      </c>
      <c r="AV85" s="7"/>
      <c r="AW85" s="7" t="s">
        <v>17738</v>
      </c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/>
      <c r="BJ85" s="7"/>
      <c r="BK85"/>
      <c r="BL85" s="7"/>
      <c r="BM85" s="7"/>
      <c r="BN85" s="7"/>
      <c r="BO85" s="7"/>
      <c r="BP85" s="7"/>
      <c r="BQ85" s="7"/>
      <c r="BR85" s="7"/>
      <c r="BS85" s="7"/>
      <c r="BT85"/>
      <c r="BU85" s="7"/>
      <c r="BV85" s="7"/>
      <c r="BW85" s="7"/>
      <c r="BX85" s="7"/>
      <c r="BY85" s="7" t="s">
        <v>18149</v>
      </c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/>
      <c r="CY85" s="7"/>
      <c r="CZ85" s="7"/>
      <c r="DA85" s="7" t="s">
        <v>18534</v>
      </c>
      <c r="DB85" s="7"/>
      <c r="DC85" s="7"/>
    </row>
    <row r="86" spans="1:108" x14ac:dyDescent="0.3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 s="38" t="s">
        <v>17456</v>
      </c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8" x14ac:dyDescent="0.3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/>
      <c r="T87" s="1"/>
      <c r="U87" s="1"/>
      <c r="V87" s="1"/>
      <c r="W87" s="1"/>
      <c r="X87" s="1"/>
      <c r="Y87" s="1"/>
      <c r="Z87" s="1"/>
      <c r="AA87" s="40" t="s">
        <v>17453</v>
      </c>
      <c r="AB87" s="40"/>
      <c r="AC87" s="220" t="s">
        <v>17457</v>
      </c>
      <c r="AD87" s="220"/>
      <c r="AE87" s="220" t="s">
        <v>17458</v>
      </c>
      <c r="AF87" s="220"/>
      <c r="AG87" s="13" t="s">
        <v>17452</v>
      </c>
      <c r="AH87" s="1"/>
      <c r="AI87" s="1"/>
      <c r="AJ87"/>
      <c r="AK87" s="96"/>
      <c r="AL87" s="3" t="s">
        <v>12</v>
      </c>
      <c r="AM87" s="3"/>
      <c r="AN87" s="3"/>
      <c r="AO87" s="3"/>
      <c r="AP87" s="3"/>
      <c r="AQ87" s="3"/>
      <c r="AR87" s="3"/>
      <c r="AS87"/>
      <c r="AT87"/>
      <c r="AU87"/>
      <c r="AV87"/>
      <c r="AW87"/>
      <c r="AX87"/>
      <c r="AY87"/>
      <c r="AZ87"/>
      <c r="BA87"/>
      <c r="BB87"/>
      <c r="BC87" s="1"/>
      <c r="BD87" s="1"/>
      <c r="BE87" s="1"/>
      <c r="BF87" s="1"/>
      <c r="BG87" s="1"/>
      <c r="BH87" s="1"/>
      <c r="BI87" s="1"/>
      <c r="BJ87"/>
      <c r="BK87"/>
      <c r="BL87" s="3" t="s">
        <v>12</v>
      </c>
      <c r="BM87" s="3" t="s">
        <v>12</v>
      </c>
      <c r="BN87" s="3" t="s">
        <v>13</v>
      </c>
      <c r="BO87" s="3"/>
      <c r="BP87" s="3"/>
      <c r="BQ87" s="3"/>
      <c r="BR87" s="3"/>
      <c r="BS87" s="3"/>
      <c r="BT87"/>
      <c r="BU87" s="1"/>
      <c r="BV87" s="1"/>
      <c r="BW87" s="1"/>
      <c r="BX87" s="1"/>
      <c r="BY87" s="1"/>
      <c r="BZ87" s="1"/>
      <c r="CA87" s="1"/>
      <c r="CB87"/>
      <c r="CC87"/>
      <c r="CD87" s="1"/>
      <c r="CE87" s="1"/>
      <c r="CF87" s="1"/>
      <c r="CG87" s="1"/>
      <c r="CH87" s="1"/>
      <c r="CI87" s="1"/>
      <c r="CJ87" s="1"/>
      <c r="CK87" s="1"/>
      <c r="CL87" s="1"/>
      <c r="CM87"/>
      <c r="CN87" s="1"/>
      <c r="CO87" s="1"/>
      <c r="CP87" s="1"/>
      <c r="CQ87" s="1"/>
      <c r="CR87" s="1"/>
      <c r="CS87" s="1"/>
      <c r="CT87" s="1"/>
      <c r="CU87" s="1"/>
      <c r="CV87"/>
      <c r="CW87"/>
      <c r="CX87" s="1"/>
      <c r="CY87" s="1"/>
      <c r="CZ87" s="1"/>
      <c r="DA87" s="1"/>
      <c r="DB87" s="1"/>
      <c r="DC87" s="1"/>
      <c r="DD87" s="1"/>
    </row>
    <row r="88" spans="1:108" x14ac:dyDescent="0.35">
      <c r="A88"/>
      <c r="B88" s="12" t="s">
        <v>16914</v>
      </c>
      <c r="C88" s="1"/>
      <c r="D88" s="1"/>
      <c r="E88" s="1"/>
      <c r="F88" s="1"/>
      <c r="G88" s="1"/>
      <c r="H88"/>
      <c r="I88"/>
      <c r="J88" s="1"/>
      <c r="K88" s="12"/>
      <c r="L88" s="1"/>
      <c r="M88" s="1"/>
      <c r="N88" s="1"/>
      <c r="O88" s="1"/>
      <c r="P88" s="1"/>
      <c r="Q88"/>
      <c r="R88"/>
      <c r="S88" s="1"/>
      <c r="T88" s="1"/>
      <c r="U88" s="1"/>
      <c r="V88" s="1"/>
      <c r="W88" s="1"/>
      <c r="X88" s="1"/>
      <c r="Y88" s="1"/>
      <c r="Z88" s="1"/>
      <c r="AA88" s="94"/>
      <c r="AB88" s="95" t="s">
        <v>9896</v>
      </c>
      <c r="AC88" s="92">
        <v>200000</v>
      </c>
      <c r="AD88" s="93">
        <f>0.2/1300</f>
        <v>1.5384615384615385E-4</v>
      </c>
      <c r="AE88" s="92">
        <v>350000</v>
      </c>
      <c r="AF88" s="93">
        <f>0.35/1300</f>
        <v>2.6923076923076922E-4</v>
      </c>
      <c r="AG88" s="40">
        <v>1300</v>
      </c>
      <c r="AH88"/>
      <c r="AI88"/>
      <c r="AJ88"/>
      <c r="AK88" s="97"/>
      <c r="AL88" s="2">
        <v>31</v>
      </c>
      <c r="AM88" s="2"/>
      <c r="AN88" s="2"/>
      <c r="AO88" s="2"/>
      <c r="AP88" s="2"/>
      <c r="AQ88" s="2"/>
      <c r="AR88" s="2"/>
      <c r="AS88"/>
      <c r="AT88" s="1"/>
      <c r="AU88" s="1"/>
      <c r="AV88" s="1"/>
      <c r="AW88" s="1"/>
      <c r="AX88" s="1"/>
      <c r="AY88" s="1"/>
      <c r="AZ88" s="1"/>
      <c r="BA88"/>
      <c r="BB88"/>
      <c r="BC88"/>
      <c r="BD88"/>
      <c r="BE88"/>
      <c r="BF88"/>
      <c r="BG88"/>
      <c r="BH88"/>
      <c r="BI88"/>
      <c r="BJ88"/>
      <c r="BK88"/>
      <c r="BL88" s="2">
        <f>BS71+1</f>
        <v>30</v>
      </c>
      <c r="BM88" s="2">
        <v>30</v>
      </c>
      <c r="BN88" s="2">
        <f t="shared" ref="BN88" si="47">BM88+1</f>
        <v>31</v>
      </c>
      <c r="BO88" s="2"/>
      <c r="BP88" s="2"/>
      <c r="BQ88" s="2"/>
      <c r="BR88" s="2"/>
      <c r="BS88" s="2"/>
      <c r="BT88" s="1"/>
      <c r="BU88" s="1"/>
      <c r="BV88" s="1"/>
      <c r="BW88" s="1"/>
      <c r="BX88" s="1"/>
      <c r="BY88" s="1"/>
      <c r="BZ88" s="1"/>
      <c r="CA88" s="1"/>
      <c r="CB88"/>
      <c r="CC88"/>
      <c r="CD88"/>
      <c r="CE88"/>
      <c r="CF88"/>
      <c r="CG88"/>
      <c r="CH88"/>
      <c r="CI88"/>
      <c r="CJ88"/>
      <c r="CK88"/>
      <c r="CL88"/>
      <c r="CM88"/>
      <c r="CN88" s="1"/>
      <c r="CO88" s="1"/>
      <c r="CP88" s="1"/>
      <c r="CQ88" s="1"/>
      <c r="CR88" s="1"/>
      <c r="CS88" s="1"/>
      <c r="CT88" s="1"/>
      <c r="CU88" s="1"/>
      <c r="CV88"/>
      <c r="CW88" s="1"/>
      <c r="CX88" s="1"/>
      <c r="CY88" s="1"/>
      <c r="CZ88" s="1"/>
      <c r="DA88" s="1"/>
      <c r="DB88" s="1"/>
      <c r="DC88" s="1"/>
    </row>
    <row r="89" spans="1:108" x14ac:dyDescent="0.35">
      <c r="A89" s="13"/>
      <c r="B89" s="13" t="s">
        <v>1699</v>
      </c>
      <c r="C89" s="13" t="s">
        <v>1700</v>
      </c>
      <c r="D89" s="13" t="s">
        <v>1701</v>
      </c>
      <c r="E89" s="13" t="s">
        <v>1702</v>
      </c>
      <c r="F89" s="13" t="s">
        <v>1703</v>
      </c>
      <c r="G89" s="13" t="s">
        <v>1704</v>
      </c>
      <c r="H89"/>
      <c r="I89"/>
      <c r="J89" s="1"/>
      <c r="K89" s="1"/>
      <c r="L89" s="1"/>
      <c r="M89" s="1"/>
      <c r="N89" s="1"/>
      <c r="O89" s="1"/>
      <c r="P89" s="1"/>
      <c r="Q89"/>
      <c r="R89" s="1"/>
      <c r="S89"/>
      <c r="T89"/>
      <c r="U89"/>
      <c r="V89"/>
      <c r="W89"/>
      <c r="X89"/>
      <c r="Y89"/>
      <c r="Z89"/>
      <c r="AA89" s="94"/>
      <c r="AB89" s="95" t="s">
        <v>9841</v>
      </c>
      <c r="AC89" s="92">
        <v>100000</v>
      </c>
      <c r="AD89" s="93">
        <f>0.1/67</f>
        <v>1.4925373134328358E-3</v>
      </c>
      <c r="AE89" s="92">
        <v>30000</v>
      </c>
      <c r="AF89" s="93">
        <f>0.03/67</f>
        <v>4.4776119402985075E-4</v>
      </c>
      <c r="AG89" s="40">
        <v>67</v>
      </c>
      <c r="AH89"/>
      <c r="AI89"/>
      <c r="AJ89" s="96"/>
      <c r="AK89" s="3">
        <v>8</v>
      </c>
      <c r="AL89" s="4"/>
      <c r="AM89" s="4"/>
      <c r="AN89" s="4"/>
      <c r="AO89" s="4"/>
      <c r="AP89" s="4"/>
      <c r="AQ89" s="4"/>
      <c r="AR89" s="4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 s="98"/>
      <c r="BL89" s="4">
        <v>8</v>
      </c>
      <c r="BM89" s="4"/>
      <c r="BN89" s="4"/>
      <c r="BO89" s="4"/>
      <c r="BP89" s="4"/>
      <c r="BQ89" s="4"/>
      <c r="BR89" s="4"/>
      <c r="BS89" s="4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8" ht="15" customHeight="1" x14ac:dyDescent="0.35">
      <c r="A90" s="216" t="s">
        <v>1705</v>
      </c>
      <c r="B90" s="14">
        <v>44075</v>
      </c>
      <c r="C90" s="14">
        <v>44121</v>
      </c>
      <c r="D90" s="14">
        <v>44549</v>
      </c>
      <c r="E90" s="14">
        <v>44233</v>
      </c>
      <c r="F90" s="14">
        <v>44296</v>
      </c>
      <c r="G90" s="14">
        <v>44383</v>
      </c>
      <c r="H90"/>
      <c r="I90"/>
      <c r="J90" s="204"/>
      <c r="K90" s="17"/>
      <c r="L90" s="17"/>
      <c r="M90" s="17"/>
      <c r="N90" s="17"/>
      <c r="O90" s="17"/>
      <c r="P90" s="17"/>
      <c r="Q90"/>
      <c r="R90" s="1"/>
      <c r="S90"/>
      <c r="T90"/>
      <c r="U90"/>
      <c r="V90"/>
      <c r="W90"/>
      <c r="X90"/>
      <c r="Y90"/>
      <c r="Z90"/>
      <c r="AA90"/>
      <c r="AB90" s="1"/>
      <c r="AC90"/>
      <c r="AD90"/>
      <c r="AE90"/>
      <c r="AF90"/>
      <c r="AG90"/>
      <c r="AH90"/>
      <c r="AI90"/>
      <c r="AJ90" s="96"/>
      <c r="AK90" s="2"/>
      <c r="AL90" s="5"/>
      <c r="AM90" s="5"/>
      <c r="AN90" s="5"/>
      <c r="AO90" s="5"/>
      <c r="AP90" s="5"/>
      <c r="AQ90" s="5"/>
      <c r="AR90" s="5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 s="89"/>
      <c r="BG90"/>
      <c r="BH90"/>
      <c r="BI90"/>
      <c r="BJ90"/>
      <c r="BK90" s="98"/>
      <c r="BL90" s="5"/>
      <c r="BM90" s="5" t="s">
        <v>18022</v>
      </c>
      <c r="BN90" s="5" t="s">
        <v>18028</v>
      </c>
      <c r="BO90" s="5"/>
      <c r="BP90" s="5"/>
      <c r="BQ90" s="5"/>
      <c r="BR90" s="5"/>
      <c r="BS90" s="5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8" x14ac:dyDescent="0.35">
      <c r="A91" s="217"/>
      <c r="B91" s="15"/>
      <c r="C91" s="15">
        <v>44137</v>
      </c>
      <c r="D91" s="15">
        <v>44200</v>
      </c>
      <c r="E91" s="15">
        <v>44249</v>
      </c>
      <c r="F91" s="15">
        <v>44312</v>
      </c>
      <c r="G91" s="15"/>
      <c r="H91"/>
      <c r="I91"/>
      <c r="J91" s="204"/>
      <c r="K91" s="17"/>
      <c r="L91" s="17"/>
      <c r="M91" s="17"/>
      <c r="N91" s="17"/>
      <c r="O91" s="17"/>
      <c r="P91" s="17"/>
      <c r="Q91"/>
      <c r="R91" s="1"/>
      <c r="S91"/>
      <c r="T91"/>
      <c r="U91"/>
      <c r="V91"/>
      <c r="W91"/>
      <c r="X91"/>
      <c r="Y91"/>
      <c r="Z91"/>
      <c r="AA91"/>
      <c r="AB91" s="1"/>
      <c r="AC91"/>
      <c r="AD91"/>
      <c r="AE91"/>
      <c r="AF91"/>
      <c r="AG91"/>
      <c r="AH91"/>
      <c r="AI91"/>
      <c r="AJ91" s="96"/>
      <c r="AK91" s="3">
        <v>10</v>
      </c>
      <c r="AL91" s="4"/>
      <c r="AM91" s="4"/>
      <c r="AN91" s="4"/>
      <c r="AO91" s="4"/>
      <c r="AP91" s="4"/>
      <c r="AQ91" s="4"/>
      <c r="AR91" s="4"/>
      <c r="AS91"/>
      <c r="AT91"/>
      <c r="AU91"/>
      <c r="AV91"/>
      <c r="AW91"/>
      <c r="AX91"/>
      <c r="AY91"/>
      <c r="AZ91"/>
      <c r="BA91"/>
      <c r="BB91" s="29"/>
      <c r="BC91"/>
      <c r="BD91"/>
      <c r="BE91"/>
      <c r="BF91" s="89"/>
      <c r="BG91"/>
      <c r="BH91"/>
      <c r="BI91"/>
      <c r="BJ91"/>
      <c r="BK91" s="98"/>
      <c r="BL91" s="4">
        <v>10</v>
      </c>
      <c r="BM91" s="4" t="s">
        <v>17996</v>
      </c>
      <c r="BN91" s="4"/>
      <c r="BO91" s="4"/>
      <c r="BP91" s="4"/>
      <c r="BQ91" s="4"/>
      <c r="BR91" s="4"/>
      <c r="BS91" s="4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8" ht="15" customHeight="1" x14ac:dyDescent="0.35">
      <c r="A92" s="216" t="s">
        <v>1709</v>
      </c>
      <c r="B92" s="14">
        <v>44075</v>
      </c>
      <c r="C92" s="14">
        <v>44121</v>
      </c>
      <c r="D92" s="14">
        <v>44184</v>
      </c>
      <c r="E92" s="14">
        <v>44247</v>
      </c>
      <c r="F92" s="14">
        <v>44310</v>
      </c>
      <c r="G92" s="14">
        <v>44383</v>
      </c>
      <c r="H92"/>
      <c r="I92"/>
      <c r="J92" s="204"/>
      <c r="K92" s="17"/>
      <c r="L92" s="17"/>
      <c r="M92" s="17"/>
      <c r="N92" s="17"/>
      <c r="O92" s="17"/>
      <c r="P92" s="17"/>
      <c r="Q92"/>
      <c r="R92" s="1"/>
      <c r="S92"/>
      <c r="T92"/>
      <c r="U92"/>
      <c r="V92"/>
      <c r="W92"/>
      <c r="X92"/>
      <c r="Y92"/>
      <c r="Z92"/>
      <c r="AA92"/>
      <c r="AB92" s="1"/>
      <c r="AC92"/>
      <c r="AD92"/>
      <c r="AE92"/>
      <c r="AF92"/>
      <c r="AG92"/>
      <c r="AH92"/>
      <c r="AI92"/>
      <c r="AJ92" s="96"/>
      <c r="AK92" s="6"/>
      <c r="AL92" s="7"/>
      <c r="AM92" s="7"/>
      <c r="AN92" s="7"/>
      <c r="AO92" s="7"/>
      <c r="AP92" s="7"/>
      <c r="AQ92" s="7"/>
      <c r="AR92" s="7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 s="89"/>
      <c r="BG92"/>
      <c r="BH92"/>
      <c r="BI92"/>
      <c r="BJ92"/>
      <c r="BK92" s="98"/>
      <c r="BL92" s="7"/>
      <c r="BM92" s="7" t="s">
        <v>18023</v>
      </c>
      <c r="BN92" s="7"/>
      <c r="BO92" s="7"/>
      <c r="BP92" s="7"/>
      <c r="BQ92" s="7"/>
      <c r="BR92" s="7"/>
      <c r="BS92" s="7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8" x14ac:dyDescent="0.35">
      <c r="A93" s="217"/>
      <c r="B93" s="15"/>
      <c r="C93" s="15">
        <v>44137</v>
      </c>
      <c r="D93" s="15">
        <v>44200</v>
      </c>
      <c r="E93" s="15">
        <v>44263</v>
      </c>
      <c r="F93" s="15">
        <v>43961</v>
      </c>
      <c r="G93" s="15"/>
      <c r="H93"/>
      <c r="I93"/>
      <c r="J93" s="204"/>
      <c r="K93" s="17"/>
      <c r="L93" s="17"/>
      <c r="M93" s="17"/>
      <c r="N93" s="17"/>
      <c r="O93" s="17"/>
      <c r="P93" s="17"/>
      <c r="Q93"/>
      <c r="R93" s="1"/>
      <c r="S93"/>
      <c r="T93"/>
      <c r="U93"/>
      <c r="V93"/>
      <c r="W93"/>
      <c r="X93"/>
      <c r="Y93"/>
      <c r="Z93"/>
      <c r="AA93"/>
      <c r="AB93" s="1"/>
      <c r="AC93"/>
      <c r="AD93"/>
      <c r="AE93"/>
      <c r="AF93"/>
      <c r="AG93"/>
      <c r="AH93"/>
      <c r="AI93"/>
      <c r="AJ93" s="96"/>
      <c r="AK93" s="2">
        <v>12</v>
      </c>
      <c r="AL93" s="5"/>
      <c r="AM93" s="5"/>
      <c r="AN93" s="5"/>
      <c r="AO93" s="5"/>
      <c r="AP93" s="5"/>
      <c r="AQ93" s="5"/>
      <c r="AR93" s="5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 s="89"/>
      <c r="BG93"/>
      <c r="BH93"/>
      <c r="BI93"/>
      <c r="BJ93"/>
      <c r="BK93" s="98"/>
      <c r="BL93" s="5">
        <v>12</v>
      </c>
      <c r="BM93" s="5"/>
      <c r="BN93" s="5" t="s">
        <v>18051</v>
      </c>
      <c r="BO93" s="5"/>
      <c r="BP93" s="5"/>
      <c r="BQ93" s="5"/>
      <c r="BR93" s="5"/>
      <c r="BS93" s="5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8" ht="15" customHeight="1" x14ac:dyDescent="0.35">
      <c r="A94" s="216" t="s">
        <v>1713</v>
      </c>
      <c r="B94" s="14">
        <v>44075</v>
      </c>
      <c r="C94" s="14">
        <v>44121</v>
      </c>
      <c r="D94" s="14">
        <v>44184</v>
      </c>
      <c r="E94" s="75">
        <v>44240</v>
      </c>
      <c r="F94" s="14">
        <v>44303</v>
      </c>
      <c r="G94" s="14">
        <v>44383</v>
      </c>
      <c r="H94"/>
      <c r="I94"/>
      <c r="J94" s="204"/>
      <c r="K94" s="17"/>
      <c r="L94" s="17"/>
      <c r="M94" s="17"/>
      <c r="N94" s="83"/>
      <c r="O94" s="17"/>
      <c r="P94" s="17"/>
      <c r="Q94"/>
      <c r="R94" s="1"/>
      <c r="S94"/>
      <c r="T94"/>
      <c r="U94"/>
      <c r="V94"/>
      <c r="W94"/>
      <c r="X94"/>
      <c r="Y94"/>
      <c r="Z94"/>
      <c r="AA94"/>
      <c r="AB94" s="1"/>
      <c r="AC94"/>
      <c r="AD94"/>
      <c r="AE94"/>
      <c r="AF94"/>
      <c r="AG94"/>
      <c r="AH94"/>
      <c r="AI94"/>
      <c r="AJ94" s="96"/>
      <c r="AK94" s="2"/>
      <c r="AL94" s="5"/>
      <c r="AM94" s="5"/>
      <c r="AN94" s="5"/>
      <c r="AO94" s="5"/>
      <c r="AP94" s="5"/>
      <c r="AQ94" s="5"/>
      <c r="AR94" s="5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 s="89"/>
      <c r="BG94"/>
      <c r="BH94"/>
      <c r="BI94"/>
      <c r="BJ94"/>
      <c r="BK94" s="98"/>
      <c r="BL94" s="5"/>
      <c r="BM94" s="5"/>
      <c r="BN94" s="5"/>
      <c r="BO94" s="5"/>
      <c r="BP94" s="5"/>
      <c r="BQ94" s="5"/>
      <c r="BR94" s="5"/>
      <c r="BS94" s="5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 s="35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8" x14ac:dyDescent="0.35">
      <c r="A95" s="217"/>
      <c r="B95" s="15"/>
      <c r="C95" s="15">
        <v>44137</v>
      </c>
      <c r="D95" s="15">
        <v>44200</v>
      </c>
      <c r="E95" s="76">
        <v>44256</v>
      </c>
      <c r="F95" s="15">
        <v>44319</v>
      </c>
      <c r="G95" s="15"/>
      <c r="H95" s="53"/>
      <c r="I95" s="53"/>
      <c r="J95" s="204"/>
      <c r="K95" s="17"/>
      <c r="L95" s="17"/>
      <c r="M95" s="17"/>
      <c r="N95" s="83"/>
      <c r="O95" s="17"/>
      <c r="P95" s="17"/>
      <c r="Q95"/>
      <c r="R95" s="1"/>
      <c r="S95"/>
      <c r="T95"/>
      <c r="U95"/>
      <c r="V95"/>
      <c r="W95"/>
      <c r="X95"/>
      <c r="Y95"/>
      <c r="Z95"/>
      <c r="AA95"/>
      <c r="AB95" s="1"/>
      <c r="AC95"/>
      <c r="AD95"/>
      <c r="AE95"/>
      <c r="AF95"/>
      <c r="AG95"/>
      <c r="AH95"/>
      <c r="AI95"/>
      <c r="AJ95" s="96"/>
      <c r="AK95" s="3">
        <v>14</v>
      </c>
      <c r="AL95" s="4"/>
      <c r="AM95" s="4"/>
      <c r="AN95" s="4"/>
      <c r="AO95" s="4"/>
      <c r="AP95" s="4"/>
      <c r="AQ95" s="4"/>
      <c r="AR95" s="4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 s="89"/>
      <c r="BG95"/>
      <c r="BH95"/>
      <c r="BI95"/>
      <c r="BJ95"/>
      <c r="BK95" s="98"/>
      <c r="BL95" s="4">
        <v>14</v>
      </c>
      <c r="BM95" s="4"/>
      <c r="BN95" s="4" t="s">
        <v>18029</v>
      </c>
      <c r="BO95" s="4"/>
      <c r="BP95" s="4"/>
      <c r="BQ95" s="4"/>
      <c r="BR95" s="4"/>
      <c r="BS95" s="4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8" x14ac:dyDescent="0.35">
      <c r="A96" s="218"/>
      <c r="B96" s="81"/>
      <c r="C96" s="81"/>
      <c r="D96" s="81"/>
      <c r="E96" s="82"/>
      <c r="F96" s="82"/>
      <c r="G96" s="81"/>
      <c r="H96" s="53"/>
      <c r="I96" s="53"/>
      <c r="J96" s="219"/>
      <c r="K96" s="17"/>
      <c r="L96" s="17"/>
      <c r="M96" s="17"/>
      <c r="N96" s="83"/>
      <c r="O96" s="83"/>
      <c r="P96" s="17"/>
      <c r="Q96"/>
      <c r="R96" s="1"/>
      <c r="S96"/>
      <c r="T96"/>
      <c r="U96"/>
      <c r="V96"/>
      <c r="W96"/>
      <c r="X96"/>
      <c r="Y96"/>
      <c r="Z96"/>
      <c r="AA96"/>
      <c r="AB96" s="1"/>
      <c r="AC96"/>
      <c r="AD96"/>
      <c r="AE96"/>
      <c r="AF96"/>
      <c r="AG96"/>
      <c r="AH96"/>
      <c r="AI96"/>
      <c r="AJ96" s="96"/>
      <c r="AK96" s="6"/>
      <c r="AL96" s="7" t="s">
        <v>17583</v>
      </c>
      <c r="AM96" s="7"/>
      <c r="AN96" s="7"/>
      <c r="AO96" s="7"/>
      <c r="AP96" s="7"/>
      <c r="AQ96" s="7"/>
      <c r="AR96" s="7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 s="98"/>
      <c r="BL96" s="7"/>
      <c r="BM96" s="7"/>
      <c r="BN96" s="7" t="s">
        <v>18030</v>
      </c>
      <c r="BO96" s="7"/>
      <c r="BP96" s="7"/>
      <c r="BQ96" s="7"/>
      <c r="BR96" s="7"/>
      <c r="BS96" s="7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8" x14ac:dyDescent="0.35">
      <c r="A97" s="219"/>
      <c r="B97" s="17"/>
      <c r="C97" s="17"/>
      <c r="D97" s="17"/>
      <c r="E97" s="83"/>
      <c r="F97" s="83"/>
      <c r="G97" s="17"/>
      <c r="H97" s="71"/>
      <c r="I97" s="71"/>
      <c r="J97" s="219"/>
      <c r="K97" s="17"/>
      <c r="L97" s="17"/>
      <c r="M97" s="17"/>
      <c r="N97" s="83"/>
      <c r="O97" s="83"/>
      <c r="P97" s="17"/>
      <c r="Q97"/>
      <c r="R97" s="1"/>
      <c r="S97"/>
      <c r="T97"/>
      <c r="U97"/>
      <c r="V97"/>
      <c r="W97"/>
      <c r="X97"/>
      <c r="Y97"/>
      <c r="Z97"/>
      <c r="AA97"/>
      <c r="AB97" s="1"/>
      <c r="AC97"/>
      <c r="AD97"/>
      <c r="AE97"/>
      <c r="AF97"/>
      <c r="AG97"/>
      <c r="AH97"/>
      <c r="AI97"/>
      <c r="AJ97" s="96"/>
      <c r="AK97" s="2">
        <v>16</v>
      </c>
      <c r="AL97" s="5" t="s">
        <v>38</v>
      </c>
      <c r="AM97" s="5"/>
      <c r="AN97" s="5"/>
      <c r="AO97" s="5"/>
      <c r="AP97" s="5"/>
      <c r="AQ97" s="5"/>
      <c r="AR97" s="5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 s="98"/>
      <c r="BL97" s="5">
        <v>16</v>
      </c>
      <c r="BM97" s="5" t="s">
        <v>18026</v>
      </c>
      <c r="BN97" s="5"/>
      <c r="BO97" s="5"/>
      <c r="BP97" s="5"/>
      <c r="BQ97" s="5"/>
      <c r="BR97" s="5"/>
      <c r="BS97" s="5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8" x14ac:dyDescent="0.35">
      <c r="A98"/>
      <c r="B98" s="1"/>
      <c r="C98"/>
      <c r="D98"/>
      <c r="E98"/>
      <c r="F98"/>
      <c r="G98"/>
      <c r="H98" s="55"/>
      <c r="I98"/>
      <c r="J98"/>
      <c r="K98"/>
      <c r="L98"/>
      <c r="M98"/>
      <c r="N98"/>
      <c r="O98"/>
      <c r="P98"/>
      <c r="Q98"/>
      <c r="R98" s="1"/>
      <c r="S98"/>
      <c r="T98"/>
      <c r="U98"/>
      <c r="V98"/>
      <c r="W98"/>
      <c r="X98"/>
      <c r="Y98"/>
      <c r="Z98"/>
      <c r="AA98"/>
      <c r="AB98" s="1"/>
      <c r="AC98"/>
      <c r="AD98"/>
      <c r="AE98"/>
      <c r="AF98"/>
      <c r="AG98"/>
      <c r="AH98"/>
      <c r="AI98"/>
      <c r="AJ98" s="96"/>
      <c r="AK98" s="2"/>
      <c r="AL98" s="5"/>
      <c r="AM98" s="5"/>
      <c r="AN98" s="5"/>
      <c r="AO98" s="5"/>
      <c r="AP98" s="5"/>
      <c r="AQ98" s="5"/>
      <c r="AR98" s="5"/>
      <c r="AS98"/>
      <c r="AT98"/>
      <c r="AU98"/>
      <c r="AV98"/>
      <c r="AW98"/>
      <c r="AX98"/>
      <c r="AY98"/>
      <c r="AZ98"/>
      <c r="BA98"/>
      <c r="BB98"/>
      <c r="BC98"/>
      <c r="BD98"/>
      <c r="BE98" s="1"/>
      <c r="BF98" s="1"/>
      <c r="BG98" s="1"/>
      <c r="BH98" s="99"/>
      <c r="BI98"/>
      <c r="BJ98"/>
      <c r="BK98" s="98"/>
      <c r="BL98" s="5"/>
      <c r="BM98" s="5"/>
      <c r="BN98" s="5" t="s">
        <v>18021</v>
      </c>
      <c r="BO98" s="5"/>
      <c r="BP98" s="5"/>
      <c r="BQ98" s="5"/>
      <c r="BR98" s="5"/>
      <c r="BS98" s="5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8" x14ac:dyDescent="0.35">
      <c r="A99" s="16" t="s">
        <v>8383</v>
      </c>
      <c r="B99" s="16"/>
      <c r="C99"/>
      <c r="D99"/>
      <c r="E99"/>
      <c r="F99"/>
      <c r="G99"/>
      <c r="H99"/>
      <c r="I99"/>
      <c r="J99"/>
      <c r="K99" s="1"/>
      <c r="L99" s="73">
        <f>2/11*33</f>
        <v>6</v>
      </c>
      <c r="M99"/>
      <c r="N99"/>
      <c r="O99"/>
      <c r="P99"/>
      <c r="Q99"/>
      <c r="R99" s="1"/>
      <c r="S99"/>
      <c r="T99"/>
      <c r="U99"/>
      <c r="V99"/>
      <c r="W99"/>
      <c r="X99"/>
      <c r="Y99"/>
      <c r="Z99"/>
      <c r="AA99"/>
      <c r="AB99" s="1"/>
      <c r="AC99"/>
      <c r="AD99"/>
      <c r="AE99"/>
      <c r="AF99"/>
      <c r="AG99"/>
      <c r="AH99"/>
      <c r="AI99"/>
      <c r="AJ99" s="96"/>
      <c r="AK99" s="3">
        <v>18</v>
      </c>
      <c r="AL99" s="4" t="s">
        <v>17584</v>
      </c>
      <c r="AM99" s="4"/>
      <c r="AN99" s="4"/>
      <c r="AO99" s="4"/>
      <c r="AP99" s="4"/>
      <c r="AQ99" s="4"/>
      <c r="AR99" s="4"/>
      <c r="AS99"/>
      <c r="AT99"/>
      <c r="AU99"/>
      <c r="AV99"/>
      <c r="AW99"/>
      <c r="AX99"/>
      <c r="AY99"/>
      <c r="AZ99"/>
      <c r="BA99"/>
      <c r="BB99"/>
      <c r="BC99"/>
      <c r="BD99"/>
      <c r="BE99" s="1"/>
      <c r="BF99" s="1"/>
      <c r="BG99" s="1"/>
      <c r="BH99" s="99"/>
      <c r="BI99"/>
      <c r="BJ99"/>
      <c r="BK99" s="98"/>
      <c r="BL99" s="4">
        <v>18</v>
      </c>
      <c r="BM99" s="4" t="s">
        <v>18025</v>
      </c>
      <c r="BN99" s="4" t="s">
        <v>9933</v>
      </c>
      <c r="BO99" s="4"/>
      <c r="BP99" s="4"/>
      <c r="BQ99" s="4"/>
      <c r="BR99" s="4"/>
      <c r="BS99" s="4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8" x14ac:dyDescent="0.35">
      <c r="A100" s="16" t="s">
        <v>8384</v>
      </c>
      <c r="B100" s="16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1"/>
      <c r="S100"/>
      <c r="T100"/>
      <c r="U100"/>
      <c r="V100"/>
      <c r="W100"/>
      <c r="X100"/>
      <c r="Y100"/>
      <c r="Z100"/>
      <c r="AA100"/>
      <c r="AB100" s="1"/>
      <c r="AC100"/>
      <c r="AD100"/>
      <c r="AE100"/>
      <c r="AF100"/>
      <c r="AG100"/>
      <c r="AH100"/>
      <c r="AI100"/>
      <c r="AJ100" s="96"/>
      <c r="AK100" s="6"/>
      <c r="AL100" s="7"/>
      <c r="AM100" s="7"/>
      <c r="AN100" s="7"/>
      <c r="AO100" s="7"/>
      <c r="AP100" s="7"/>
      <c r="AQ100" s="7"/>
      <c r="AR100" s="7"/>
      <c r="AS100"/>
      <c r="AT100"/>
      <c r="AU100"/>
      <c r="AV100"/>
      <c r="AW100"/>
      <c r="AX100"/>
      <c r="AY100"/>
      <c r="AZ100"/>
      <c r="BA100"/>
      <c r="BB100"/>
      <c r="BC100"/>
      <c r="BD100"/>
      <c r="BE100" s="1"/>
      <c r="BF100" s="1"/>
      <c r="BG100" s="1"/>
      <c r="BH100" s="99"/>
      <c r="BI100"/>
      <c r="BJ100"/>
      <c r="BK100" s="98"/>
      <c r="BL100" s="7"/>
      <c r="BM100" s="7" t="s">
        <v>18027</v>
      </c>
      <c r="BN100" s="7"/>
      <c r="BO100" s="7"/>
      <c r="BP100" s="7"/>
      <c r="BQ100" s="7"/>
      <c r="BR100" s="7"/>
      <c r="BS100" s="7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8" x14ac:dyDescent="0.35">
      <c r="A101" s="16" t="s">
        <v>8385</v>
      </c>
      <c r="B101" s="16"/>
      <c r="C101"/>
      <c r="D101"/>
      <c r="E101"/>
      <c r="F101"/>
      <c r="G101"/>
      <c r="H101" s="55"/>
      <c r="I101"/>
      <c r="J101"/>
      <c r="K101" s="1"/>
      <c r="L101" s="1"/>
      <c r="M101"/>
      <c r="N101"/>
      <c r="O101"/>
      <c r="P101"/>
      <c r="Q101"/>
      <c r="R101" s="1"/>
      <c r="S101"/>
      <c r="T101"/>
      <c r="U101"/>
      <c r="V101"/>
      <c r="W101"/>
      <c r="X101"/>
      <c r="Y101"/>
      <c r="Z101"/>
      <c r="AA101"/>
      <c r="AB101" s="1"/>
      <c r="AC101"/>
      <c r="AD101"/>
      <c r="AE101"/>
      <c r="AF101"/>
      <c r="AG101"/>
      <c r="AH101"/>
      <c r="AI101"/>
      <c r="AJ101" s="96"/>
      <c r="AK101" s="3">
        <v>20</v>
      </c>
      <c r="AL101" s="5"/>
      <c r="AM101" s="5"/>
      <c r="AN101" s="5"/>
      <c r="AO101" s="5"/>
      <c r="AP101" s="5"/>
      <c r="AQ101" s="5"/>
      <c r="AR101" s="5"/>
      <c r="AS101"/>
      <c r="AT101"/>
      <c r="AU101"/>
      <c r="AV101"/>
      <c r="AW101"/>
      <c r="AX101"/>
      <c r="AY101"/>
      <c r="AZ101"/>
      <c r="BA101"/>
      <c r="BB101"/>
      <c r="BC101"/>
      <c r="BD101"/>
      <c r="BE101" s="1"/>
      <c r="BF101" s="1"/>
      <c r="BG101" s="1"/>
      <c r="BH101" s="99"/>
      <c r="BI101"/>
      <c r="BJ101"/>
      <c r="BK101" s="98"/>
      <c r="BL101" s="5">
        <v>20</v>
      </c>
      <c r="BM101" s="5"/>
      <c r="BN101" s="5"/>
      <c r="BO101" s="5"/>
      <c r="BP101" s="5"/>
      <c r="BQ101" s="5"/>
      <c r="BR101" s="5"/>
      <c r="BS101" s="5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8" x14ac:dyDescent="0.3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 s="1"/>
      <c r="T102"/>
      <c r="U102"/>
      <c r="V102"/>
      <c r="W102"/>
      <c r="X102"/>
      <c r="Y102"/>
      <c r="Z102"/>
      <c r="AA102"/>
      <c r="AB102"/>
      <c r="AC102" s="1"/>
      <c r="AD102"/>
      <c r="AE102"/>
      <c r="AF102"/>
      <c r="AG102"/>
      <c r="AH102"/>
      <c r="AI102"/>
      <c r="AJ102" s="98"/>
      <c r="AK102" s="7"/>
      <c r="AL102" s="7"/>
      <c r="AM102" s="7"/>
      <c r="AN102" s="7"/>
      <c r="AO102" s="7"/>
      <c r="AP102" s="7"/>
      <c r="AQ102" s="7"/>
      <c r="AR102" s="7"/>
      <c r="AS102"/>
      <c r="AT102"/>
      <c r="AU102"/>
      <c r="AV102"/>
      <c r="AW102"/>
      <c r="AX102"/>
      <c r="AY102"/>
      <c r="AZ102"/>
      <c r="BA102"/>
      <c r="BB102"/>
      <c r="BC102"/>
      <c r="BD102"/>
      <c r="BE102" s="1"/>
      <c r="BF102" s="1"/>
      <c r="BG102" s="1"/>
      <c r="BH102" s="99"/>
      <c r="BI102"/>
      <c r="BJ102"/>
      <c r="BK102" s="98"/>
      <c r="BL102" s="7"/>
      <c r="BM102" s="7"/>
      <c r="BN102" s="7"/>
      <c r="BO102" s="7"/>
      <c r="BP102" s="7"/>
      <c r="BQ102" s="7"/>
      <c r="BR102" s="7"/>
      <c r="BS102" s="7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</row>
    <row r="103" spans="1:108" x14ac:dyDescent="0.35">
      <c r="A103"/>
      <c r="B103"/>
      <c r="C103" s="73"/>
      <c r="D103" s="73"/>
      <c r="E103" s="1"/>
      <c r="F103" s="1"/>
      <c r="G103" s="1"/>
      <c r="H103" s="1"/>
      <c r="I103" s="1"/>
      <c r="J103" s="1"/>
      <c r="K103"/>
      <c r="L103" s="1"/>
      <c r="M103" s="1"/>
      <c r="N103" s="1"/>
      <c r="O103" s="1"/>
      <c r="P103" s="1"/>
      <c r="Q103" s="1"/>
      <c r="R103" s="1"/>
      <c r="S103" s="1"/>
      <c r="T103"/>
      <c r="U103"/>
      <c r="V103" s="1"/>
      <c r="W103" s="1"/>
      <c r="X103" s="1"/>
      <c r="Y103" s="1"/>
      <c r="Z103" s="1"/>
      <c r="AA103" s="1"/>
      <c r="AB103" s="1"/>
      <c r="AC103"/>
      <c r="AD103"/>
      <c r="AE103" s="1"/>
      <c r="AF103" s="1"/>
      <c r="AG103" s="1"/>
      <c r="AH103" s="1"/>
      <c r="AI103" s="1"/>
      <c r="AJ103" s="1"/>
      <c r="AK103" s="1"/>
      <c r="AL103" s="1"/>
      <c r="AM103"/>
      <c r="AN103"/>
      <c r="AO103"/>
      <c r="AP103" s="1"/>
      <c r="AQ103" s="1"/>
      <c r="AR103" s="1"/>
      <c r="AS103" s="1"/>
      <c r="AT103" s="1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99"/>
      <c r="BI103" s="1"/>
      <c r="BJ103" s="1"/>
      <c r="BK103"/>
      <c r="BL103"/>
      <c r="BM103" s="1"/>
      <c r="BN103" s="1"/>
      <c r="BO103" s="1"/>
      <c r="BP103" s="1"/>
      <c r="BQ103" s="1"/>
      <c r="BR103" s="1"/>
      <c r="BS103" s="1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108" x14ac:dyDescent="0.35">
      <c r="A104"/>
      <c r="B104" s="1"/>
      <c r="C104" s="1"/>
      <c r="D104" s="73"/>
      <c r="E104" s="1"/>
      <c r="F104" s="1"/>
      <c r="G104" s="1"/>
      <c r="H104" s="1"/>
      <c r="I104" s="1"/>
      <c r="J104"/>
      <c r="K104"/>
      <c r="L104" s="1"/>
      <c r="M104" s="1"/>
      <c r="N104" s="1"/>
      <c r="O104" s="1"/>
      <c r="P104" s="1"/>
      <c r="Q104" s="1"/>
      <c r="R104" s="1"/>
      <c r="S104"/>
      <c r="T104"/>
      <c r="U104" s="1"/>
      <c r="V104" s="1"/>
      <c r="W104" s="1"/>
      <c r="X104" s="1"/>
      <c r="Y104" s="1"/>
      <c r="Z104" s="1"/>
      <c r="AA104" s="1"/>
      <c r="AB104"/>
      <c r="AC104"/>
      <c r="AD104" s="1"/>
      <c r="AE104" s="1"/>
      <c r="AF104" s="1"/>
      <c r="AG104" s="1"/>
      <c r="AH104" s="1"/>
      <c r="AI104" s="1"/>
      <c r="AJ104" s="1"/>
      <c r="AK104" s="38"/>
      <c r="AL104"/>
      <c r="AM104" s="1"/>
      <c r="AN104" s="1"/>
      <c r="AO104" s="1"/>
      <c r="AP104" s="1"/>
      <c r="AQ104" s="1"/>
      <c r="AR104" s="1"/>
      <c r="AS104" s="1"/>
      <c r="AT104" s="1"/>
      <c r="AU104" s="1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99"/>
      <c r="BI104" s="1"/>
      <c r="BJ104" s="1"/>
      <c r="BK104" s="1"/>
      <c r="BL104"/>
      <c r="BM104"/>
      <c r="BN104" s="1"/>
      <c r="BO104" s="1"/>
      <c r="BP104" s="1"/>
      <c r="BQ104" s="1"/>
      <c r="BR104" s="1"/>
      <c r="BS104" s="1"/>
      <c r="BT104" s="1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108" ht="15" customHeight="1" x14ac:dyDescent="0.35">
      <c r="A105"/>
      <c r="B105" s="1"/>
      <c r="C105" s="1"/>
      <c r="D105" s="1"/>
      <c r="E105"/>
      <c r="F105"/>
      <c r="G105"/>
      <c r="H105"/>
      <c r="I105"/>
      <c r="J105"/>
      <c r="K105" s="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"/>
      <c r="AL105"/>
      <c r="AM105" s="1"/>
      <c r="AN105" s="1"/>
      <c r="AO105" s="1"/>
      <c r="AP105" s="1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108" x14ac:dyDescent="0.35">
      <c r="A106"/>
      <c r="B106" s="1"/>
      <c r="C106" s="1"/>
      <c r="D106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108" ht="15" customHeight="1" x14ac:dyDescent="0.35">
      <c r="A107"/>
      <c r="B107" s="1"/>
      <c r="C107" s="1"/>
      <c r="D107" s="1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74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108" x14ac:dyDescent="0.35">
      <c r="A108" s="12"/>
      <c r="B108" s="1"/>
      <c r="C108" s="1"/>
      <c r="D108"/>
      <c r="E108"/>
      <c r="F108"/>
      <c r="G108"/>
      <c r="H108" s="1"/>
      <c r="I108"/>
      <c r="J108"/>
      <c r="K108" s="1"/>
      <c r="L108" s="1"/>
      <c r="M108"/>
      <c r="N108"/>
      <c r="O108"/>
      <c r="P108"/>
      <c r="Q108"/>
      <c r="R108"/>
      <c r="S108" s="1"/>
      <c r="T108"/>
      <c r="U108"/>
      <c r="V108">
        <f>76.3/(1.71*1.71)</f>
        <v>26.093498854348347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1"/>
      <c r="AT108"/>
      <c r="AU108" s="1"/>
      <c r="AV108" s="1"/>
      <c r="AW108" s="1"/>
      <c r="AX108" s="1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8" ht="15" customHeight="1" x14ac:dyDescent="0.35">
      <c r="A109" s="1"/>
      <c r="B109" s="1"/>
      <c r="C109" s="1"/>
      <c r="D109" s="1"/>
      <c r="E109" s="1"/>
      <c r="F109" s="1"/>
      <c r="G109" s="1"/>
      <c r="H109" s="1"/>
      <c r="I109"/>
      <c r="J109"/>
      <c r="K109" s="66"/>
      <c r="L109" s="73"/>
      <c r="M109"/>
      <c r="N109"/>
      <c r="O109"/>
      <c r="P109"/>
      <c r="Q109"/>
      <c r="R109"/>
      <c r="S109" s="1"/>
      <c r="T109"/>
      <c r="U109"/>
      <c r="V109">
        <v>82</v>
      </c>
      <c r="W109">
        <v>1.71</v>
      </c>
      <c r="X109" s="85">
        <f>V109/(W109*W109)</f>
        <v>28.042816593139772</v>
      </c>
      <c r="Y109"/>
      <c r="Z109"/>
      <c r="AA109"/>
      <c r="AB109"/>
      <c r="AC109" s="27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8" x14ac:dyDescent="0.35">
      <c r="A110" s="204"/>
      <c r="B110" s="1"/>
      <c r="C110" s="1"/>
      <c r="D110" s="17"/>
      <c r="E110" s="17"/>
      <c r="F110" s="17"/>
      <c r="G110" s="17"/>
      <c r="H110" s="1"/>
      <c r="I110"/>
      <c r="J110"/>
      <c r="K110" s="1"/>
      <c r="L110" s="1"/>
      <c r="M110"/>
      <c r="N110"/>
      <c r="O110"/>
      <c r="P110"/>
      <c r="Q110"/>
      <c r="R110"/>
      <c r="S110" s="1"/>
      <c r="T110"/>
      <c r="U110"/>
      <c r="V110">
        <v>76.3</v>
      </c>
      <c r="W110">
        <v>1.71</v>
      </c>
      <c r="X110" s="85">
        <f>V110/(W110*W110)</f>
        <v>26.093498854348347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 s="1"/>
      <c r="AS110"/>
      <c r="AT110" s="1"/>
      <c r="AU110" s="1"/>
      <c r="AV110" s="1"/>
      <c r="AW110" s="1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 s="35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</row>
    <row r="111" spans="1:108" x14ac:dyDescent="0.35">
      <c r="A111" s="204"/>
      <c r="B111" s="1"/>
      <c r="C111" s="1"/>
      <c r="D111" s="17"/>
      <c r="E111" s="1"/>
      <c r="F111" s="79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>
        <v>74</v>
      </c>
      <c r="W111">
        <v>1.71</v>
      </c>
      <c r="X111" s="85">
        <f>V111/(W111*W111)</f>
        <v>25.306932047467601</v>
      </c>
      <c r="Y111"/>
      <c r="Z111"/>
      <c r="AA111"/>
      <c r="AB111"/>
      <c r="AC111"/>
      <c r="AD111" s="85">
        <f>((8+3*(21)^(1/2))^(1/3)+(8-3*(21)^(1/2))^(1/3))</f>
        <v>0.99999999999999956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8" x14ac:dyDescent="0.35">
      <c r="A112" s="204"/>
      <c r="B112" s="1"/>
      <c r="C112" s="1"/>
      <c r="D112" s="17"/>
      <c r="E112" s="17"/>
      <c r="F112" s="17"/>
      <c r="G112" s="17"/>
      <c r="H112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>
        <v>76.3</v>
      </c>
      <c r="W112">
        <v>1.72</v>
      </c>
      <c r="X112" s="85">
        <f>V112/(W112*W112)</f>
        <v>25.790968090859927</v>
      </c>
      <c r="Y112"/>
      <c r="Z112"/>
      <c r="AA112"/>
      <c r="AB112"/>
      <c r="AC112"/>
      <c r="AD112" s="87">
        <f>((8+3*(21)^(1/2))^(1/3))</f>
        <v>2.7912878474779195</v>
      </c>
      <c r="AE112"/>
      <c r="AF112" s="88">
        <f>AD112*AD112*AD112</f>
        <v>21.747727084867506</v>
      </c>
      <c r="AG112"/>
      <c r="AH112" s="87">
        <f>8+3*(21)^(1/2)</f>
        <v>21.74772708486752</v>
      </c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 s="35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x14ac:dyDescent="0.35">
      <c r="A113" s="204"/>
      <c r="B113" s="1"/>
      <c r="C113" s="1"/>
      <c r="D113" s="17"/>
      <c r="E113" s="17"/>
      <c r="F113" s="17"/>
      <c r="G113" s="17"/>
      <c r="H113"/>
      <c r="I113"/>
      <c r="J113"/>
      <c r="K113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 s="1"/>
      <c r="AC113"/>
      <c r="AD113" s="87">
        <f>(8-3*(21)^(1/2))^(1/3)</f>
        <v>-1.7912878474779199</v>
      </c>
      <c r="AE113"/>
      <c r="AF113" s="88">
        <f>AD113*AD113*AD113</f>
        <v>-5.7477270848675195</v>
      </c>
      <c r="AG113"/>
      <c r="AH113">
        <f>8-3*(21)^(1/2)</f>
        <v>-5.7477270848675204</v>
      </c>
      <c r="AI113"/>
      <c r="AJ113"/>
      <c r="AK113" s="1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x14ac:dyDescent="0.35">
      <c r="A114" s="204"/>
      <c r="B114" s="1"/>
      <c r="C114" s="1"/>
      <c r="D114" s="17"/>
      <c r="E114" s="17"/>
      <c r="F114" s="17"/>
      <c r="G114" s="17"/>
      <c r="H114"/>
      <c r="I114"/>
      <c r="J114"/>
      <c r="K114" s="16"/>
      <c r="L114" s="16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 s="88">
        <f>AF112+AF113</f>
        <v>15.999999999999986</v>
      </c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x14ac:dyDescent="0.35">
      <c r="A115" s="204"/>
      <c r="B115" s="1"/>
      <c r="C115" s="16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>
        <f>3*(21)^(1/2)</f>
        <v>13.74772708486752</v>
      </c>
      <c r="AE115"/>
      <c r="AF115">
        <f>8+AD115</f>
        <v>21.74772708486752</v>
      </c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x14ac:dyDescent="0.35">
      <c r="A116" s="1"/>
      <c r="B116"/>
      <c r="C116"/>
      <c r="D116"/>
      <c r="E116"/>
      <c r="F116"/>
      <c r="G116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>
        <f>8-AD115</f>
        <v>-5.7477270848675204</v>
      </c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x14ac:dyDescent="0.35">
      <c r="A117" s="1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x14ac:dyDescent="0.35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 s="87">
        <f>((9+3*(22)^(1/2))^(1/3))</f>
        <v>2.8468004425747697</v>
      </c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x14ac:dyDescent="0.35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 s="87">
        <f>(9-3*(22)^(1/2))^(1/3)</f>
        <v>-1.7180597464306768</v>
      </c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x14ac:dyDescent="0.35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 s="87">
        <f>AD118+AD119</f>
        <v>1.1287406961440929</v>
      </c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x14ac:dyDescent="0.35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87">
        <f>((7+3*(20)^(1/2))^(1/3))</f>
        <v>2.7331267811974387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87">
        <f>(7-3*(20)^(1/2))^(1/3)</f>
        <v>-1.858220816199238</v>
      </c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 t="s">
        <v>12483</v>
      </c>
      <c r="BQ123"/>
      <c r="BR123"/>
      <c r="BS123"/>
      <c r="BT123"/>
      <c r="BU123"/>
      <c r="BV123"/>
      <c r="BW123" t="s">
        <v>8478</v>
      </c>
      <c r="BX123"/>
      <c r="BY123"/>
      <c r="BZ123"/>
      <c r="CA123"/>
      <c r="CB123"/>
    </row>
    <row r="124" spans="1:80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87">
        <f>AD122+AD123</f>
        <v>0.87490596499820072</v>
      </c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t="s">
        <v>3203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28"/>
      <c r="V126" s="29"/>
      <c r="W126"/>
      <c r="X126"/>
      <c r="Y126"/>
      <c r="Z126"/>
      <c r="AA126"/>
      <c r="AB126"/>
      <c r="AC126"/>
      <c r="AD126">
        <f>16+3*(5048-1893*21^(1/2))^(1/3)+3*(253-48*(21)^(1/2))^(1/3)</f>
        <v>-20.466309379657325</v>
      </c>
      <c r="AE126"/>
      <c r="AF126"/>
      <c r="AG126"/>
      <c r="AH126"/>
      <c r="AI126" t="s">
        <v>12697</v>
      </c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>
        <f>(-1000-375*21^(1/2))^(1/3)+(-1000+375*(21)^(1/2)^(1/3))</f>
        <v>-391.08108067550603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x14ac:dyDescent="0.35">
      <c r="U128" s="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</row>
    <row r="129" spans="21:58" x14ac:dyDescent="0.35">
      <c r="U129" s="28"/>
      <c r="V129" s="29"/>
      <c r="W129"/>
      <c r="X129"/>
      <c r="Y129"/>
      <c r="Z129"/>
      <c r="AA129"/>
      <c r="AB129"/>
      <c r="AC129"/>
      <c r="AD129"/>
      <c r="AE129">
        <f>(10096^(1/3))^(1/3)</f>
        <v>2.7855148778509391</v>
      </c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x14ac:dyDescent="0.35">
      <c r="U130"/>
      <c r="V130"/>
      <c r="W130"/>
      <c r="X130"/>
      <c r="Y130"/>
      <c r="Z130"/>
      <c r="AA130"/>
      <c r="AB130"/>
      <c r="AC130"/>
      <c r="AD130"/>
      <c r="AE130">
        <f>((1000)^(1/3))^(1/3)</f>
        <v>2.1544346900318834</v>
      </c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x14ac:dyDescent="0.35">
      <c r="U131"/>
      <c r="V131"/>
      <c r="W131"/>
      <c r="X131"/>
      <c r="Y131"/>
      <c r="Z131"/>
      <c r="AA131"/>
      <c r="AB131"/>
      <c r="AC131"/>
      <c r="AD131"/>
      <c r="AE131">
        <f>(1000)^(1/9)</f>
        <v>2.1544346900318838</v>
      </c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x14ac:dyDescent="0.3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x14ac:dyDescent="0.35">
      <c r="U133"/>
      <c r="V133"/>
      <c r="W133"/>
      <c r="X133"/>
      <c r="Y133"/>
      <c r="Z133"/>
      <c r="AA133"/>
      <c r="AB133"/>
      <c r="AC133"/>
      <c r="AD133">
        <f>16+3*(-1000-375*21^(1/2))^(1/3)+3*(-1000+375*21^(1/2))^(1/3)</f>
        <v>1.0000000000000036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x14ac:dyDescent="0.35">
      <c r="U134"/>
      <c r="V134"/>
      <c r="W134"/>
      <c r="X134"/>
      <c r="Y134"/>
      <c r="Z134"/>
      <c r="AA134"/>
      <c r="AB134"/>
      <c r="AC134"/>
      <c r="AD134">
        <f>3*(-1000-375*21^(1/2))^(1/3)</f>
        <v>-41.869317712168794</v>
      </c>
      <c r="AE134"/>
      <c r="AF134">
        <f>3*(-1000-375*21^(1/2))^(1/3)</f>
        <v>-41.869317712168794</v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x14ac:dyDescent="0.35">
      <c r="U135"/>
      <c r="V135"/>
      <c r="W135"/>
      <c r="X135"/>
      <c r="Y135"/>
      <c r="Z135"/>
      <c r="AA135"/>
      <c r="AB135"/>
      <c r="AC135"/>
      <c r="AD135">
        <f>3*(-1000+375*21^(1/2))^(1/3)</f>
        <v>26.869317712168797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x14ac:dyDescent="0.35">
      <c r="U136"/>
      <c r="V136"/>
      <c r="W136"/>
      <c r="X136"/>
      <c r="Y136"/>
      <c r="Z136"/>
      <c r="AA136"/>
      <c r="AB136"/>
      <c r="AC136"/>
      <c r="AD136">
        <f>AD135+AD134</f>
        <v>-14.999999999999996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x14ac:dyDescent="0.3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x14ac:dyDescent="0.3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x14ac:dyDescent="0.3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x14ac:dyDescent="0.3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x14ac:dyDescent="0.3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x14ac:dyDescent="0.3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x14ac:dyDescent="0.3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x14ac:dyDescent="0.35">
      <c r="AS144" s="1"/>
      <c r="AT144"/>
      <c r="AU144" s="1"/>
      <c r="AV144" s="1"/>
      <c r="AW144" s="1"/>
      <c r="AX144" s="1"/>
    </row>
    <row r="145" spans="45:50" x14ac:dyDescent="0.35">
      <c r="AS145" s="1"/>
      <c r="AT145"/>
      <c r="AU145" s="1"/>
      <c r="AV145" s="1"/>
      <c r="AW145" s="1"/>
      <c r="AX145" s="1"/>
    </row>
    <row r="146" spans="45:50" x14ac:dyDescent="0.35">
      <c r="AS146" s="1"/>
      <c r="AT146"/>
      <c r="AU146" s="1"/>
      <c r="AV146" s="1"/>
      <c r="AW146" s="1"/>
      <c r="AX146" s="1"/>
    </row>
    <row r="147" spans="45:50" x14ac:dyDescent="0.35">
      <c r="AS147" s="1"/>
      <c r="AT147"/>
      <c r="AU147" s="1"/>
      <c r="AV147" s="1"/>
      <c r="AW147" s="1"/>
      <c r="AX147" s="1"/>
    </row>
    <row r="148" spans="45:50" x14ac:dyDescent="0.35">
      <c r="AS148" s="1"/>
      <c r="AT148"/>
      <c r="AU148" s="1"/>
      <c r="AV148" s="1"/>
      <c r="AW148" s="1"/>
      <c r="AX148" s="1"/>
    </row>
    <row r="149" spans="45:50" x14ac:dyDescent="0.35">
      <c r="AS149" s="1"/>
      <c r="AT149"/>
      <c r="AU149" s="1"/>
      <c r="AV149" s="1"/>
      <c r="AW149" s="1"/>
      <c r="AX149" s="1"/>
    </row>
    <row r="150" spans="45:50" x14ac:dyDescent="0.35">
      <c r="AS150" s="1"/>
      <c r="AT150"/>
      <c r="AU150" s="1"/>
      <c r="AV150" s="1"/>
      <c r="AW150" s="1"/>
      <c r="AX150" s="1"/>
    </row>
    <row r="151" spans="45:50" x14ac:dyDescent="0.35">
      <c r="AS151" s="1"/>
      <c r="AT151"/>
      <c r="AU151" s="1"/>
      <c r="AV151" s="1"/>
      <c r="AW151" s="1"/>
      <c r="AX151" s="1"/>
    </row>
    <row r="152" spans="45:50" x14ac:dyDescent="0.35">
      <c r="AS152" s="1"/>
      <c r="AT152"/>
      <c r="AU152" s="1"/>
      <c r="AV152" s="1"/>
      <c r="AW152" s="1"/>
      <c r="AX152" s="1"/>
    </row>
    <row r="153" spans="45:50" x14ac:dyDescent="0.35">
      <c r="AS153" s="1"/>
      <c r="AT153"/>
      <c r="AU153" s="1"/>
      <c r="AV153" s="1"/>
      <c r="AW153" s="1"/>
      <c r="AX153" s="1"/>
    </row>
    <row r="154" spans="45:50" x14ac:dyDescent="0.35">
      <c r="AS154" s="1"/>
      <c r="AT154"/>
      <c r="AU154" s="1"/>
      <c r="AV154" s="1"/>
      <c r="AW154" s="1"/>
      <c r="AX154" s="1"/>
    </row>
    <row r="155" spans="45:50" x14ac:dyDescent="0.35">
      <c r="AS155" s="1"/>
      <c r="AT155"/>
      <c r="AU155" s="1"/>
      <c r="AV155" s="1"/>
      <c r="AW155" s="1"/>
      <c r="AX155" s="1"/>
    </row>
    <row r="156" spans="45:50" x14ac:dyDescent="0.35">
      <c r="AS156" s="1"/>
      <c r="AT156"/>
      <c r="AU156" s="1"/>
      <c r="AV156" s="1"/>
      <c r="AW156" s="1"/>
      <c r="AX156" s="1"/>
    </row>
    <row r="157" spans="45:50" x14ac:dyDescent="0.35">
      <c r="AS157" s="1"/>
      <c r="AT157"/>
      <c r="AU157" s="1"/>
      <c r="AV157" s="1"/>
      <c r="AW157" s="1"/>
      <c r="AX157" s="1"/>
    </row>
    <row r="158" spans="45:50" x14ac:dyDescent="0.35">
      <c r="AS158" s="1"/>
      <c r="AT158"/>
      <c r="AU158" s="1"/>
      <c r="AV158" s="1"/>
      <c r="AW158" s="1"/>
      <c r="AX158" s="1"/>
    </row>
    <row r="159" spans="45:50" x14ac:dyDescent="0.35">
      <c r="AS159" s="1"/>
      <c r="AT159"/>
      <c r="AU159" s="1"/>
      <c r="AV159" s="1"/>
      <c r="AW159" s="1"/>
      <c r="AX159" s="1"/>
    </row>
    <row r="160" spans="45:50" x14ac:dyDescent="0.35">
      <c r="AS160" s="1"/>
      <c r="AT160"/>
      <c r="AU160" s="1"/>
      <c r="AV160" s="1"/>
      <c r="AW160" s="1"/>
      <c r="AX160" s="1"/>
    </row>
    <row r="161" spans="45:50" x14ac:dyDescent="0.35">
      <c r="AS161" s="1"/>
      <c r="AT161"/>
      <c r="AU161" s="1"/>
      <c r="AV161" s="1"/>
      <c r="AW161" s="1"/>
      <c r="AX161" s="1"/>
    </row>
    <row r="162" spans="45:50" x14ac:dyDescent="0.35">
      <c r="AS162" s="1"/>
      <c r="AT162"/>
      <c r="AU162" s="1"/>
      <c r="AV162" s="1"/>
      <c r="AW162" s="1"/>
      <c r="AX162" s="1"/>
    </row>
    <row r="163" spans="45:50" x14ac:dyDescent="0.35">
      <c r="AS163" s="1"/>
      <c r="AT163"/>
      <c r="AU163" s="1"/>
      <c r="AV163" s="1"/>
      <c r="AW163" s="1"/>
      <c r="AX163" s="1"/>
    </row>
    <row r="164" spans="45:50" x14ac:dyDescent="0.35">
      <c r="AS164" s="1"/>
      <c r="AT164"/>
      <c r="AU164" s="1"/>
      <c r="AV164" s="1"/>
      <c r="AW164" s="1"/>
      <c r="AX164" s="1"/>
    </row>
    <row r="165" spans="45:50" x14ac:dyDescent="0.35">
      <c r="AS165" s="1"/>
      <c r="AT165"/>
      <c r="AU165" s="1"/>
      <c r="AV165" s="1"/>
      <c r="AW165" s="1"/>
      <c r="AX165" s="1"/>
    </row>
    <row r="166" spans="45:50" x14ac:dyDescent="0.35">
      <c r="AS166" s="1"/>
      <c r="AT166"/>
      <c r="AU166" s="1"/>
      <c r="AV166" s="1"/>
      <c r="AW166" s="1"/>
      <c r="AX166" s="1"/>
    </row>
    <row r="167" spans="45:50" x14ac:dyDescent="0.35">
      <c r="AS167" s="1"/>
      <c r="AT167"/>
      <c r="AU167" s="1"/>
      <c r="AV167" s="1"/>
      <c r="AW167" s="1"/>
      <c r="AX167" s="1"/>
    </row>
    <row r="168" spans="45:50" x14ac:dyDescent="0.35">
      <c r="AS168" s="1"/>
      <c r="AT168"/>
      <c r="AU168" s="1"/>
      <c r="AV168" s="1"/>
      <c r="AW168" s="1"/>
      <c r="AX168" s="1"/>
    </row>
    <row r="169" spans="45:50" x14ac:dyDescent="0.35">
      <c r="AS169" s="1"/>
      <c r="AT169"/>
      <c r="AU169" s="1"/>
      <c r="AV169" s="1"/>
      <c r="AW169" s="1"/>
      <c r="AX169" s="1"/>
    </row>
    <row r="170" spans="45:50" x14ac:dyDescent="0.35">
      <c r="AS170" s="1"/>
      <c r="AT170"/>
      <c r="AU170" s="1"/>
      <c r="AV170" s="1"/>
      <c r="AW170" s="1"/>
      <c r="AX170" s="1"/>
    </row>
    <row r="171" spans="45:50" x14ac:dyDescent="0.35">
      <c r="AS171" s="1"/>
      <c r="AT171"/>
      <c r="AU171" s="1"/>
      <c r="AV171" s="1"/>
      <c r="AW171" s="1"/>
      <c r="AX171" s="1"/>
    </row>
    <row r="172" spans="45:50" x14ac:dyDescent="0.35">
      <c r="AS172" s="1"/>
      <c r="AT172"/>
      <c r="AU172" s="1"/>
      <c r="AV172" s="1"/>
      <c r="AW172" s="1"/>
      <c r="AX172" s="1"/>
    </row>
    <row r="173" spans="45:50" x14ac:dyDescent="0.35">
      <c r="AS173" s="1"/>
      <c r="AT173"/>
      <c r="AU173" s="1"/>
      <c r="AV173" s="1"/>
      <c r="AW173" s="1"/>
      <c r="AX173" s="1"/>
    </row>
    <row r="174" spans="45:50" x14ac:dyDescent="0.35">
      <c r="AS174" s="1"/>
      <c r="AT174"/>
      <c r="AU174" s="1"/>
      <c r="AV174" s="1"/>
      <c r="AW174" s="1"/>
      <c r="AX174" s="1"/>
    </row>
    <row r="175" spans="45:50" x14ac:dyDescent="0.35">
      <c r="AS175" s="1"/>
      <c r="AT175"/>
      <c r="AU175" s="1"/>
      <c r="AV175" s="1"/>
      <c r="AW175" s="1"/>
      <c r="AX175" s="1"/>
    </row>
    <row r="176" spans="45:50" x14ac:dyDescent="0.35">
      <c r="AS176" s="1"/>
      <c r="AT176"/>
      <c r="AU176" s="1"/>
      <c r="AV176" s="1"/>
      <c r="AW176" s="1"/>
      <c r="AX176" s="1"/>
    </row>
    <row r="177" spans="45:50" x14ac:dyDescent="0.35">
      <c r="AS177" s="1"/>
      <c r="AT177"/>
      <c r="AU177" s="1"/>
      <c r="AV177" s="1"/>
      <c r="AW177" s="1"/>
      <c r="AX177" s="1"/>
    </row>
    <row r="178" spans="45:50" x14ac:dyDescent="0.35">
      <c r="AS178" s="1"/>
      <c r="AT178"/>
      <c r="AU178" s="1"/>
      <c r="AV178" s="1"/>
      <c r="AW178" s="1"/>
      <c r="AX178" s="1"/>
    </row>
    <row r="179" spans="45:50" x14ac:dyDescent="0.35">
      <c r="AS179" s="1"/>
      <c r="AT179"/>
      <c r="AU179" s="1"/>
      <c r="AV179" s="1"/>
      <c r="AW179" s="1"/>
      <c r="AX179" s="1"/>
    </row>
    <row r="180" spans="45:50" x14ac:dyDescent="0.35">
      <c r="AS180" s="1"/>
      <c r="AT180"/>
      <c r="AU180" s="1"/>
      <c r="AV180" s="1"/>
      <c r="AW180" s="1"/>
      <c r="AX180" s="1"/>
    </row>
    <row r="181" spans="45:50" x14ac:dyDescent="0.35">
      <c r="AS181" s="1"/>
      <c r="AT181"/>
      <c r="AU181" s="1"/>
      <c r="AV181" s="1"/>
      <c r="AW181" s="1"/>
      <c r="AX181" s="1"/>
    </row>
    <row r="182" spans="45:50" x14ac:dyDescent="0.35">
      <c r="AS182" s="1"/>
      <c r="AT182"/>
      <c r="AU182" s="1"/>
      <c r="AV182" s="1"/>
      <c r="AW182" s="1"/>
      <c r="AX182" s="1"/>
    </row>
    <row r="183" spans="45:50" x14ac:dyDescent="0.35">
      <c r="AS183" s="1"/>
      <c r="AT183"/>
      <c r="AU183" s="1"/>
      <c r="AV183" s="1"/>
      <c r="AW183" s="1"/>
      <c r="AX183" s="1"/>
    </row>
    <row r="184" spans="45:50" x14ac:dyDescent="0.35">
      <c r="AS184" s="1"/>
      <c r="AT184"/>
      <c r="AU184" s="1"/>
      <c r="AV184" s="1"/>
      <c r="AW184" s="1"/>
      <c r="AX184" s="1"/>
    </row>
    <row r="185" spans="45:50" x14ac:dyDescent="0.35">
      <c r="AS185" s="1"/>
      <c r="AT185"/>
      <c r="AU185" s="1"/>
      <c r="AV185" s="1"/>
      <c r="AW185" s="1"/>
      <c r="AX185" s="1"/>
    </row>
    <row r="186" spans="45:50" x14ac:dyDescent="0.35">
      <c r="AS186" s="1"/>
      <c r="AT186"/>
      <c r="AU186" s="1"/>
      <c r="AV186" s="1"/>
      <c r="AW186" s="1"/>
      <c r="AX186" s="1"/>
    </row>
    <row r="187" spans="45:50" x14ac:dyDescent="0.35">
      <c r="AS187" s="1"/>
      <c r="AT187"/>
      <c r="AU187" s="1"/>
      <c r="AV187" s="1"/>
      <c r="AW187" s="1"/>
      <c r="AX187" s="1"/>
    </row>
    <row r="188" spans="45:50" x14ac:dyDescent="0.35">
      <c r="AS188" s="1"/>
      <c r="AT188"/>
      <c r="AU188" s="1"/>
      <c r="AV188" s="1"/>
      <c r="AW188" s="1"/>
      <c r="AX188" s="1"/>
    </row>
    <row r="189" spans="45:50" x14ac:dyDescent="0.35">
      <c r="AS189" s="1"/>
      <c r="AT189"/>
      <c r="AU189" s="1"/>
      <c r="AV189" s="1"/>
      <c r="AW189" s="1"/>
      <c r="AX189" s="1"/>
    </row>
    <row r="190" spans="45:50" x14ac:dyDescent="0.35">
      <c r="AS190" s="1"/>
      <c r="AT190"/>
      <c r="AU190" s="1"/>
      <c r="AV190" s="1"/>
      <c r="AW190" s="1"/>
      <c r="AX190" s="1"/>
    </row>
    <row r="191" spans="45:50" x14ac:dyDescent="0.35">
      <c r="AS191" s="1"/>
      <c r="AT191"/>
      <c r="AU191" s="1"/>
      <c r="AV191" s="1"/>
      <c r="AW191" s="1"/>
      <c r="AX191" s="1"/>
    </row>
    <row r="192" spans="45:50" x14ac:dyDescent="0.35">
      <c r="AS192"/>
      <c r="AT192"/>
      <c r="AU192" s="1"/>
      <c r="AV192" s="1"/>
      <c r="AW192" s="1"/>
      <c r="AX192" s="1"/>
    </row>
  </sheetData>
  <mergeCells count="25">
    <mergeCell ref="AC87:AD87"/>
    <mergeCell ref="AE87:AF87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  <mergeCell ref="A90:A91"/>
    <mergeCell ref="J90:J91"/>
    <mergeCell ref="A92:A93"/>
    <mergeCell ref="J92:J93"/>
    <mergeCell ref="A94:A95"/>
    <mergeCell ref="J94:J95"/>
    <mergeCell ref="A96:A97"/>
    <mergeCell ref="J96:J97"/>
    <mergeCell ref="A110:A111"/>
    <mergeCell ref="A112:A113"/>
    <mergeCell ref="A114:A1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192"/>
  <sheetViews>
    <sheetView topLeftCell="I52" zoomScale="85" zoomScaleNormal="85" workbookViewId="0">
      <selection activeCell="I11" sqref="I11"/>
    </sheetView>
  </sheetViews>
  <sheetFormatPr baseColWidth="10" defaultColWidth="11.453125" defaultRowHeight="14.5" x14ac:dyDescent="0.35"/>
  <cols>
    <col min="1" max="1" width="5.36328125" style="42" customWidth="1"/>
    <col min="2" max="8" width="11.453125" style="41"/>
    <col min="9" max="9" width="5.90625" style="41" customWidth="1"/>
    <col min="10" max="10" width="5.36328125" style="42" customWidth="1"/>
    <col min="11" max="17" width="11.453125" style="41"/>
    <col min="18" max="18" width="5.90625" style="41" customWidth="1"/>
    <col min="19" max="19" width="5.08984375" style="42" customWidth="1"/>
    <col min="20" max="26" width="11.453125" style="41"/>
    <col min="27" max="27" width="5.90625" style="41" customWidth="1"/>
    <col min="28" max="28" width="5.453125" style="42" customWidth="1"/>
    <col min="29" max="31" width="11.453125" style="41"/>
    <col min="32" max="32" width="14.54296875" style="41" bestFit="1" customWidth="1"/>
    <col min="33" max="35" width="11.453125" style="41"/>
    <col min="36" max="36" width="5.90625" style="41" customWidth="1"/>
    <col min="37" max="37" width="5" style="42" customWidth="1"/>
    <col min="38" max="44" width="11.453125" style="41"/>
    <col min="45" max="45" width="5" style="41" customWidth="1"/>
    <col min="46" max="46" width="5.36328125" style="41" customWidth="1"/>
    <col min="47" max="53" width="11.453125" style="41"/>
    <col min="54" max="54" width="5.54296875" style="41" customWidth="1"/>
    <col min="55" max="55" width="5.90625" style="41" customWidth="1"/>
    <col min="56" max="59" width="11.453125" style="41"/>
    <col min="60" max="60" width="11.6328125" style="41" customWidth="1"/>
    <col min="61" max="62" width="11.453125" style="41"/>
    <col min="63" max="63" width="5.36328125" style="41" customWidth="1"/>
    <col min="64" max="64" width="6.453125" style="41" customWidth="1"/>
    <col min="65" max="71" width="11.453125" style="41"/>
    <col min="72" max="72" width="5.453125" style="41" customWidth="1"/>
    <col min="73" max="73" width="4.6328125" style="41" customWidth="1"/>
    <col min="74" max="80" width="11.453125" style="41"/>
    <col min="81" max="81" width="5.54296875" style="41" customWidth="1"/>
    <col min="82" max="82" width="6" style="41" customWidth="1"/>
    <col min="83" max="89" width="11.453125" style="41"/>
    <col min="90" max="90" width="5" style="41" customWidth="1"/>
    <col min="91" max="91" width="5.54296875" style="41" customWidth="1"/>
    <col min="92" max="98" width="11.453125" style="41"/>
    <col min="99" max="99" width="7" style="41" customWidth="1"/>
    <col min="100" max="100" width="4.90625" style="41" customWidth="1"/>
    <col min="101" max="16384" width="11.453125" style="41"/>
  </cols>
  <sheetData>
    <row r="1" spans="1:111" x14ac:dyDescent="0.35">
      <c r="A1" s="213" t="s">
        <v>14647</v>
      </c>
      <c r="B1" s="214"/>
      <c r="C1" s="214"/>
      <c r="D1" s="214"/>
      <c r="E1" s="214"/>
      <c r="F1" s="214"/>
      <c r="G1" s="214"/>
      <c r="H1" s="215"/>
      <c r="I1"/>
      <c r="J1" s="213" t="s">
        <v>14649</v>
      </c>
      <c r="K1" s="214"/>
      <c r="L1" s="214"/>
      <c r="M1" s="214"/>
      <c r="N1" s="214"/>
      <c r="O1" s="214"/>
      <c r="P1" s="214"/>
      <c r="Q1" s="215"/>
      <c r="R1"/>
      <c r="S1" s="213" t="s">
        <v>14648</v>
      </c>
      <c r="T1" s="214"/>
      <c r="U1" s="214"/>
      <c r="V1" s="214"/>
      <c r="W1" s="214"/>
      <c r="X1" s="214"/>
      <c r="Y1" s="214"/>
      <c r="Z1" s="215"/>
      <c r="AA1"/>
      <c r="AB1" s="213" t="s">
        <v>14650</v>
      </c>
      <c r="AC1" s="214"/>
      <c r="AD1" s="214"/>
      <c r="AE1" s="214"/>
      <c r="AF1" s="214"/>
      <c r="AG1" s="214"/>
      <c r="AH1" s="214"/>
      <c r="AI1" s="215"/>
      <c r="AJ1"/>
      <c r="AK1" s="213" t="s">
        <v>14651</v>
      </c>
      <c r="AL1" s="214"/>
      <c r="AM1" s="214"/>
      <c r="AN1" s="214"/>
      <c r="AO1" s="214"/>
      <c r="AP1" s="214"/>
      <c r="AQ1" s="214"/>
      <c r="AR1" s="215"/>
      <c r="AS1"/>
      <c r="AT1" s="213" t="s">
        <v>14652</v>
      </c>
      <c r="AU1" s="214"/>
      <c r="AV1" s="214"/>
      <c r="AW1" s="214"/>
      <c r="AX1" s="214"/>
      <c r="AY1" s="214"/>
      <c r="AZ1" s="214"/>
      <c r="BA1" s="215"/>
      <c r="BB1"/>
      <c r="BC1" s="213" t="s">
        <v>14653</v>
      </c>
      <c r="BD1" s="214"/>
      <c r="BE1" s="214"/>
      <c r="BF1" s="214"/>
      <c r="BG1" s="214"/>
      <c r="BH1" s="214"/>
      <c r="BI1" s="214"/>
      <c r="BJ1" s="215"/>
      <c r="BK1"/>
      <c r="BL1" s="213" t="s">
        <v>16375</v>
      </c>
      <c r="BM1" s="214"/>
      <c r="BN1" s="214"/>
      <c r="BO1" s="214"/>
      <c r="BP1" s="214"/>
      <c r="BQ1" s="214"/>
      <c r="BR1" s="214"/>
      <c r="BS1" s="215"/>
      <c r="BT1"/>
      <c r="BU1" s="213" t="s">
        <v>14654</v>
      </c>
      <c r="BV1" s="214"/>
      <c r="BW1" s="214"/>
      <c r="BX1" s="214"/>
      <c r="BY1" s="214"/>
      <c r="BZ1" s="214"/>
      <c r="CA1" s="214"/>
      <c r="CB1" s="215"/>
      <c r="CC1"/>
      <c r="CD1" s="213" t="s">
        <v>14655</v>
      </c>
      <c r="CE1" s="214"/>
      <c r="CF1" s="214"/>
      <c r="CG1" s="214"/>
      <c r="CH1" s="214"/>
      <c r="CI1" s="214"/>
      <c r="CJ1" s="214"/>
      <c r="CK1" s="215"/>
      <c r="CL1"/>
      <c r="CM1" s="213" t="s">
        <v>14656</v>
      </c>
      <c r="CN1" s="214"/>
      <c r="CO1" s="214"/>
      <c r="CP1" s="214"/>
      <c r="CQ1" s="214"/>
      <c r="CR1" s="214"/>
      <c r="CS1" s="214"/>
      <c r="CT1" s="215"/>
      <c r="CU1"/>
      <c r="CV1" s="213" t="s">
        <v>14657</v>
      </c>
      <c r="CW1" s="214"/>
      <c r="CX1" s="214"/>
      <c r="CY1" s="214"/>
      <c r="CZ1" s="214"/>
      <c r="DA1" s="214"/>
      <c r="DB1" s="214"/>
      <c r="DC1" s="215"/>
    </row>
    <row r="2" spans="1:111" x14ac:dyDescent="0.35">
      <c r="A2"/>
      <c r="B2" s="3"/>
      <c r="C2" s="3"/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/>
      <c r="J2"/>
      <c r="K2" s="3"/>
      <c r="L2" s="3"/>
      <c r="M2" s="3"/>
      <c r="N2" s="3"/>
      <c r="O2" s="3"/>
      <c r="P2" s="3" t="s">
        <v>17</v>
      </c>
      <c r="Q2" s="3" t="s">
        <v>18</v>
      </c>
      <c r="R2"/>
      <c r="S2"/>
      <c r="T2" s="3"/>
      <c r="U2" s="3"/>
      <c r="V2" s="3"/>
      <c r="W2" s="3"/>
      <c r="X2" s="3"/>
      <c r="Y2" s="3"/>
      <c r="Z2" s="3" t="s">
        <v>18</v>
      </c>
      <c r="AA2"/>
      <c r="AB2"/>
      <c r="AC2" s="3"/>
      <c r="AD2" s="3"/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/>
      <c r="AO2" s="3"/>
      <c r="AP2" s="3" t="s">
        <v>16</v>
      </c>
      <c r="AQ2" s="3" t="s">
        <v>17</v>
      </c>
      <c r="AR2" s="3" t="s">
        <v>18</v>
      </c>
      <c r="AS2"/>
      <c r="AT2"/>
      <c r="AU2" s="3" t="s">
        <v>12</v>
      </c>
      <c r="AV2" s="3" t="s">
        <v>13</v>
      </c>
      <c r="AW2" s="3" t="s">
        <v>14</v>
      </c>
      <c r="AX2" s="3" t="s">
        <v>15</v>
      </c>
      <c r="AY2" s="3" t="s">
        <v>16</v>
      </c>
      <c r="AZ2" s="2" t="s">
        <v>17</v>
      </c>
      <c r="BA2" s="2" t="s">
        <v>18</v>
      </c>
      <c r="BB2"/>
      <c r="BC2"/>
      <c r="BD2" s="3"/>
      <c r="BE2" s="3"/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K2"/>
      <c r="BL2"/>
      <c r="BM2" s="3"/>
      <c r="BN2" s="3"/>
      <c r="BO2" s="3"/>
      <c r="BP2" s="3"/>
      <c r="BQ2" s="3"/>
      <c r="BR2" s="2" t="s">
        <v>17</v>
      </c>
      <c r="BS2" s="2" t="s">
        <v>18</v>
      </c>
      <c r="BT2"/>
      <c r="BU2"/>
      <c r="BV2" s="3"/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C2"/>
      <c r="CD2"/>
      <c r="CE2" s="3"/>
      <c r="CF2" s="3"/>
      <c r="CG2" s="3"/>
      <c r="CH2" s="3" t="s">
        <v>15</v>
      </c>
      <c r="CI2" s="3" t="s">
        <v>16</v>
      </c>
      <c r="CJ2" s="3" t="s">
        <v>17</v>
      </c>
      <c r="CK2" s="3" t="s">
        <v>18</v>
      </c>
      <c r="CL2"/>
      <c r="CM2"/>
      <c r="CN2" s="3"/>
      <c r="CO2" s="3"/>
      <c r="CP2" s="3"/>
      <c r="CQ2" s="3"/>
      <c r="CR2" s="3"/>
      <c r="CS2" s="3"/>
      <c r="CT2" s="2" t="s">
        <v>18</v>
      </c>
      <c r="CU2"/>
      <c r="CV2"/>
      <c r="CW2" s="3"/>
      <c r="CX2" s="3" t="s">
        <v>13</v>
      </c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1:111" x14ac:dyDescent="0.35">
      <c r="A3"/>
      <c r="B3" s="2"/>
      <c r="C3" s="2"/>
      <c r="D3" s="2">
        <v>1</v>
      </c>
      <c r="E3" s="2">
        <f>D3+1</f>
        <v>2</v>
      </c>
      <c r="F3" s="2">
        <f>E3+1</f>
        <v>3</v>
      </c>
      <c r="G3" s="2">
        <f>F3+1</f>
        <v>4</v>
      </c>
      <c r="H3" s="2">
        <f>G3+1</f>
        <v>5</v>
      </c>
      <c r="I3"/>
      <c r="J3"/>
      <c r="K3" s="2"/>
      <c r="L3" s="2"/>
      <c r="M3" s="2"/>
      <c r="N3" s="2"/>
      <c r="O3" s="2"/>
      <c r="P3" s="2">
        <v>1</v>
      </c>
      <c r="Q3" s="2">
        <f>P3+1</f>
        <v>2</v>
      </c>
      <c r="R3"/>
      <c r="S3"/>
      <c r="T3" s="2"/>
      <c r="U3" s="2"/>
      <c r="V3" s="2"/>
      <c r="W3" s="2"/>
      <c r="X3" s="2"/>
      <c r="Y3" s="2"/>
      <c r="Z3" s="2">
        <v>1</v>
      </c>
      <c r="AA3"/>
      <c r="AB3"/>
      <c r="AC3" s="2"/>
      <c r="AD3" s="2"/>
      <c r="AE3" s="2">
        <v>1</v>
      </c>
      <c r="AF3" s="2">
        <f>AE3+1</f>
        <v>2</v>
      </c>
      <c r="AG3" s="2">
        <f>AF3+1</f>
        <v>3</v>
      </c>
      <c r="AH3" s="2">
        <f>AG3+1</f>
        <v>4</v>
      </c>
      <c r="AI3" s="2">
        <f>AH3+1</f>
        <v>5</v>
      </c>
      <c r="AJ3"/>
      <c r="AK3"/>
      <c r="AL3" s="2"/>
      <c r="AM3" s="2"/>
      <c r="AN3" s="2"/>
      <c r="AO3" s="2"/>
      <c r="AP3" s="2">
        <v>1</v>
      </c>
      <c r="AQ3" s="2">
        <f>AP3+1</f>
        <v>2</v>
      </c>
      <c r="AR3" s="2">
        <f>AQ3+1</f>
        <v>3</v>
      </c>
      <c r="AS3"/>
      <c r="AT3"/>
      <c r="AU3" s="2">
        <v>1</v>
      </c>
      <c r="AV3" s="2">
        <f t="shared" ref="AV3:BA3" si="0">AU3+1</f>
        <v>2</v>
      </c>
      <c r="AW3" s="2">
        <f t="shared" si="0"/>
        <v>3</v>
      </c>
      <c r="AX3" s="2">
        <f t="shared" si="0"/>
        <v>4</v>
      </c>
      <c r="AY3" s="2">
        <f t="shared" si="0"/>
        <v>5</v>
      </c>
      <c r="AZ3" s="2">
        <f t="shared" si="0"/>
        <v>6</v>
      </c>
      <c r="BA3" s="2">
        <f t="shared" si="0"/>
        <v>7</v>
      </c>
      <c r="BB3"/>
      <c r="BC3"/>
      <c r="BD3" s="2"/>
      <c r="BE3" s="2"/>
      <c r="BF3" s="2">
        <v>1</v>
      </c>
      <c r="BG3" s="2">
        <f>BF3+1</f>
        <v>2</v>
      </c>
      <c r="BH3" s="2">
        <f>BG3+1</f>
        <v>3</v>
      </c>
      <c r="BI3" s="2">
        <f>BH3+1</f>
        <v>4</v>
      </c>
      <c r="BJ3" s="2">
        <f>BI3+1</f>
        <v>5</v>
      </c>
      <c r="BK3"/>
      <c r="BL3"/>
      <c r="BM3" s="2"/>
      <c r="BN3" s="2"/>
      <c r="BO3" s="2"/>
      <c r="BP3" s="2"/>
      <c r="BQ3" s="2"/>
      <c r="BR3" s="2">
        <v>1</v>
      </c>
      <c r="BS3" s="2">
        <f>BR3+1</f>
        <v>2</v>
      </c>
      <c r="BT3"/>
      <c r="BU3"/>
      <c r="BV3" s="2"/>
      <c r="BW3" s="2">
        <f t="shared" ref="BW3:CB3" si="1">BV3+1</f>
        <v>1</v>
      </c>
      <c r="BX3" s="2">
        <f t="shared" si="1"/>
        <v>2</v>
      </c>
      <c r="BY3" s="2">
        <f t="shared" si="1"/>
        <v>3</v>
      </c>
      <c r="BZ3" s="2">
        <f t="shared" si="1"/>
        <v>4</v>
      </c>
      <c r="CA3" s="2">
        <f t="shared" si="1"/>
        <v>5</v>
      </c>
      <c r="CB3" s="2">
        <f t="shared" si="1"/>
        <v>6</v>
      </c>
      <c r="CC3"/>
      <c r="CD3"/>
      <c r="CE3" s="2"/>
      <c r="CF3" s="2"/>
      <c r="CG3" s="2"/>
      <c r="CH3" s="2">
        <v>1</v>
      </c>
      <c r="CI3" s="2">
        <f>CH3+1</f>
        <v>2</v>
      </c>
      <c r="CJ3" s="2">
        <f>CI3+1</f>
        <v>3</v>
      </c>
      <c r="CK3" s="2">
        <f>CJ3+1</f>
        <v>4</v>
      </c>
      <c r="CL3"/>
      <c r="CM3"/>
      <c r="CN3" s="2"/>
      <c r="CO3" s="2"/>
      <c r="CP3" s="2"/>
      <c r="CQ3" s="2"/>
      <c r="CR3" s="2"/>
      <c r="CS3" s="2"/>
      <c r="CT3" s="2">
        <v>1</v>
      </c>
      <c r="CU3"/>
      <c r="CV3"/>
      <c r="CW3" s="2">
        <v>0</v>
      </c>
      <c r="CX3" s="2">
        <v>1</v>
      </c>
      <c r="CY3" s="2">
        <f>CX3+1</f>
        <v>2</v>
      </c>
      <c r="CZ3" s="2">
        <f>CY3+1</f>
        <v>3</v>
      </c>
      <c r="DA3" s="2">
        <f>CZ3+1</f>
        <v>4</v>
      </c>
      <c r="DB3" s="2">
        <f>DA3+1</f>
        <v>5</v>
      </c>
      <c r="DC3" s="2">
        <f>DB3+1</f>
        <v>6</v>
      </c>
    </row>
    <row r="4" spans="1:111" x14ac:dyDescent="0.35">
      <c r="A4" s="3">
        <v>8</v>
      </c>
      <c r="B4" s="4"/>
      <c r="C4" s="4"/>
      <c r="D4" s="4"/>
      <c r="E4" s="4"/>
      <c r="F4" s="4" t="s">
        <v>25</v>
      </c>
      <c r="G4" s="4"/>
      <c r="H4" s="4"/>
      <c r="I4"/>
      <c r="J4" s="3">
        <v>8</v>
      </c>
      <c r="K4" s="4"/>
      <c r="L4" s="4"/>
      <c r="M4" s="4"/>
      <c r="N4" s="4"/>
      <c r="O4" s="4"/>
      <c r="P4" s="4"/>
      <c r="Q4" s="4"/>
      <c r="R4"/>
      <c r="S4" s="3">
        <v>8</v>
      </c>
      <c r="T4" s="4"/>
      <c r="U4" s="4"/>
      <c r="V4" s="4"/>
      <c r="W4" s="4"/>
      <c r="X4" s="4"/>
      <c r="Y4" s="4"/>
      <c r="Z4" s="4"/>
      <c r="AA4"/>
      <c r="AB4" s="3">
        <v>8</v>
      </c>
      <c r="AC4" s="4"/>
      <c r="AD4" s="4"/>
      <c r="AE4" s="4"/>
      <c r="AF4" s="4"/>
      <c r="AG4" s="4"/>
      <c r="AH4" s="4"/>
      <c r="AI4" s="4"/>
      <c r="AJ4"/>
      <c r="AK4" s="3">
        <v>8</v>
      </c>
      <c r="AL4" s="4"/>
      <c r="AM4" s="4"/>
      <c r="AN4" s="4"/>
      <c r="AO4" s="4"/>
      <c r="AP4" s="4"/>
      <c r="AQ4" s="4"/>
      <c r="AR4" s="4"/>
      <c r="AS4"/>
      <c r="AT4" s="4">
        <v>8</v>
      </c>
      <c r="AU4" s="4" t="s">
        <v>16086</v>
      </c>
      <c r="AV4" s="4"/>
      <c r="AW4" s="4" t="s">
        <v>275</v>
      </c>
      <c r="AX4" s="4"/>
      <c r="AY4" s="4" t="s">
        <v>25</v>
      </c>
      <c r="AZ4" s="4"/>
      <c r="BA4" s="4" t="s">
        <v>16116</v>
      </c>
      <c r="BB4"/>
      <c r="BC4" s="4">
        <v>8</v>
      </c>
      <c r="BD4" s="4"/>
      <c r="BE4" s="4"/>
      <c r="BF4" s="4" t="s">
        <v>12569</v>
      </c>
      <c r="BG4" s="4" t="s">
        <v>615</v>
      </c>
      <c r="BH4" s="4" t="s">
        <v>16239</v>
      </c>
      <c r="BI4" s="4" t="s">
        <v>16246</v>
      </c>
      <c r="BJ4" s="4"/>
      <c r="BK4"/>
      <c r="BL4" s="4">
        <v>8</v>
      </c>
      <c r="BM4" s="4"/>
      <c r="BN4" s="4"/>
      <c r="BO4" s="4"/>
      <c r="BP4" s="4"/>
      <c r="BQ4" s="4"/>
      <c r="BR4" s="4" t="s">
        <v>615</v>
      </c>
      <c r="BS4" s="4"/>
      <c r="BT4"/>
      <c r="BU4" s="4">
        <v>8</v>
      </c>
      <c r="BV4" s="4"/>
      <c r="BW4" s="4"/>
      <c r="BX4" s="4"/>
      <c r="BY4" s="4"/>
      <c r="BZ4" s="4" t="s">
        <v>25</v>
      </c>
      <c r="CA4" s="4" t="s">
        <v>16524</v>
      </c>
      <c r="CB4" s="4"/>
      <c r="CC4"/>
      <c r="CD4" s="4">
        <v>8</v>
      </c>
      <c r="CE4" s="4"/>
      <c r="CF4" s="4"/>
      <c r="CG4" s="4"/>
      <c r="CH4" s="4" t="s">
        <v>16632</v>
      </c>
      <c r="CI4" s="4" t="s">
        <v>16638</v>
      </c>
      <c r="CJ4" s="4"/>
      <c r="CK4" s="4" t="s">
        <v>16650</v>
      </c>
      <c r="CL4"/>
      <c r="CM4" s="4">
        <v>8</v>
      </c>
      <c r="CN4" s="4"/>
      <c r="CO4" s="4"/>
      <c r="CP4" s="4"/>
      <c r="CQ4" s="4"/>
      <c r="CR4" s="4"/>
      <c r="CS4" s="4"/>
      <c r="CT4" s="4" t="s">
        <v>615</v>
      </c>
      <c r="CU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11" x14ac:dyDescent="0.35">
      <c r="A5" s="2"/>
      <c r="B5" s="5"/>
      <c r="C5" s="5"/>
      <c r="D5" s="5"/>
      <c r="E5" s="5"/>
      <c r="F5" s="5" t="s">
        <v>13426</v>
      </c>
      <c r="G5" s="5"/>
      <c r="H5" s="5"/>
      <c r="I5"/>
      <c r="J5" s="2"/>
      <c r="K5" s="5"/>
      <c r="L5" s="5"/>
      <c r="M5" s="5"/>
      <c r="N5" s="5"/>
      <c r="O5" s="5"/>
      <c r="P5" s="5"/>
      <c r="Q5" s="5"/>
      <c r="R5"/>
      <c r="S5" s="2"/>
      <c r="T5" s="5"/>
      <c r="U5" s="5"/>
      <c r="V5" s="5"/>
      <c r="W5" s="5"/>
      <c r="X5" s="5"/>
      <c r="Y5" s="5"/>
      <c r="Z5" s="5" t="s">
        <v>38</v>
      </c>
      <c r="AA5"/>
      <c r="AB5" s="2"/>
      <c r="AC5" s="5"/>
      <c r="AD5" s="5"/>
      <c r="AE5" s="5"/>
      <c r="AF5" s="5"/>
      <c r="AG5" s="5"/>
      <c r="AH5" s="5" t="s">
        <v>15900</v>
      </c>
      <c r="AI5" s="5"/>
      <c r="AJ5"/>
      <c r="AK5" s="2"/>
      <c r="AL5" s="5"/>
      <c r="AM5" s="5"/>
      <c r="AN5" s="5"/>
      <c r="AO5" s="5"/>
      <c r="AP5" s="5" t="s">
        <v>15979</v>
      </c>
      <c r="AQ5" s="5" t="s">
        <v>15928</v>
      </c>
      <c r="AR5" s="5"/>
      <c r="AS5"/>
      <c r="AT5" s="5"/>
      <c r="AU5" s="5"/>
      <c r="AV5" s="5"/>
      <c r="AW5" s="5"/>
      <c r="AX5" s="5"/>
      <c r="AY5" s="5" t="s">
        <v>16106</v>
      </c>
      <c r="AZ5" s="5"/>
      <c r="BA5" s="5" t="s">
        <v>13696</v>
      </c>
      <c r="BB5"/>
      <c r="BC5" s="5"/>
      <c r="BD5" s="5"/>
      <c r="BE5" s="5"/>
      <c r="BF5" s="5" t="s">
        <v>16228</v>
      </c>
      <c r="BG5" s="5" t="s">
        <v>16233</v>
      </c>
      <c r="BH5" s="5"/>
      <c r="BI5" s="5" t="s">
        <v>16248</v>
      </c>
      <c r="BJ5" s="5"/>
      <c r="BK5"/>
      <c r="BL5" s="5"/>
      <c r="BM5" s="5"/>
      <c r="BN5" s="5"/>
      <c r="BO5" s="5"/>
      <c r="BP5" s="5"/>
      <c r="BQ5" s="5"/>
      <c r="BR5" s="5"/>
      <c r="BS5" s="5"/>
      <c r="BT5"/>
      <c r="BU5" s="5"/>
      <c r="BV5" s="5"/>
      <c r="BW5" s="5" t="s">
        <v>16513</v>
      </c>
      <c r="BX5" s="5" t="s">
        <v>16491</v>
      </c>
      <c r="BY5" s="5"/>
      <c r="BZ5" s="5" t="s">
        <v>16526</v>
      </c>
      <c r="CA5" s="5" t="s">
        <v>16523</v>
      </c>
      <c r="CB5" s="5"/>
      <c r="CC5"/>
      <c r="CD5" s="5"/>
      <c r="CE5" s="5"/>
      <c r="CF5" s="5"/>
      <c r="CG5" s="5"/>
      <c r="CH5" s="5" t="s">
        <v>16622</v>
      </c>
      <c r="CI5" s="5" t="s">
        <v>25</v>
      </c>
      <c r="CJ5" s="5"/>
      <c r="CK5" s="5"/>
      <c r="CL5"/>
      <c r="CM5" s="5"/>
      <c r="CN5" s="5"/>
      <c r="CO5" s="5"/>
      <c r="CP5" s="5"/>
      <c r="CQ5" s="5"/>
      <c r="CR5" s="5"/>
      <c r="CS5" s="5"/>
      <c r="CT5" s="5"/>
      <c r="CU5"/>
      <c r="CV5" s="5"/>
      <c r="CW5" s="5"/>
      <c r="CX5" s="5" t="s">
        <v>16763</v>
      </c>
      <c r="CY5" s="5"/>
      <c r="CZ5" s="5"/>
      <c r="DA5" s="5" t="s">
        <v>16871</v>
      </c>
      <c r="DB5" s="5"/>
      <c r="DC5" s="5"/>
    </row>
    <row r="6" spans="1:111" x14ac:dyDescent="0.35">
      <c r="A6" s="3">
        <v>10</v>
      </c>
      <c r="B6" s="4"/>
      <c r="C6" s="4"/>
      <c r="D6" s="4"/>
      <c r="E6" s="4"/>
      <c r="F6" s="4" t="s">
        <v>15550</v>
      </c>
      <c r="G6" s="4" t="s">
        <v>38</v>
      </c>
      <c r="H6" s="4"/>
      <c r="I6"/>
      <c r="J6" s="3">
        <v>10</v>
      </c>
      <c r="K6" s="4"/>
      <c r="L6" s="4"/>
      <c r="M6" s="4"/>
      <c r="N6" s="4"/>
      <c r="O6" s="4"/>
      <c r="P6" s="4"/>
      <c r="Q6" s="4" t="s">
        <v>38</v>
      </c>
      <c r="R6"/>
      <c r="S6" s="3">
        <v>10</v>
      </c>
      <c r="T6" s="4"/>
      <c r="U6" s="4"/>
      <c r="V6" s="4"/>
      <c r="W6" s="4"/>
      <c r="X6" s="4"/>
      <c r="Y6" s="4"/>
      <c r="Z6" s="4" t="s">
        <v>15765</v>
      </c>
      <c r="AA6"/>
      <c r="AB6" s="3">
        <v>10</v>
      </c>
      <c r="AC6" s="4"/>
      <c r="AD6" s="4"/>
      <c r="AE6" s="4"/>
      <c r="AF6" s="4" t="s">
        <v>15897</v>
      </c>
      <c r="AG6" s="4"/>
      <c r="AH6" s="4"/>
      <c r="AI6" s="4"/>
      <c r="AJ6"/>
      <c r="AK6" s="3">
        <v>10</v>
      </c>
      <c r="AL6" s="4"/>
      <c r="AM6" s="4"/>
      <c r="AN6" s="4"/>
      <c r="AO6" s="4"/>
      <c r="AP6" s="4"/>
      <c r="AQ6" s="4"/>
      <c r="AR6" s="4"/>
      <c r="AS6"/>
      <c r="AT6" s="4">
        <v>10</v>
      </c>
      <c r="AU6" s="4"/>
      <c r="AV6" s="4" t="s">
        <v>16088</v>
      </c>
      <c r="AW6" s="4" t="s">
        <v>16094</v>
      </c>
      <c r="AX6" s="4"/>
      <c r="AY6" s="4" t="s">
        <v>16107</v>
      </c>
      <c r="AZ6" s="4"/>
      <c r="BA6" s="4" t="s">
        <v>16117</v>
      </c>
      <c r="BB6"/>
      <c r="BC6" s="4">
        <v>10</v>
      </c>
      <c r="BD6" s="4"/>
      <c r="BE6" s="4"/>
      <c r="BF6" s="4" t="s">
        <v>16229</v>
      </c>
      <c r="BG6" s="4" t="s">
        <v>16221</v>
      </c>
      <c r="BH6" s="4"/>
      <c r="BI6" s="4" t="s">
        <v>16249</v>
      </c>
      <c r="BJ6" s="4"/>
      <c r="BK6"/>
      <c r="BL6" s="4">
        <v>10</v>
      </c>
      <c r="BM6" s="4"/>
      <c r="BN6" s="4"/>
      <c r="BO6" s="4"/>
      <c r="BP6" s="4"/>
      <c r="BQ6" s="4"/>
      <c r="BR6" s="4"/>
      <c r="BS6" s="4" t="s">
        <v>16377</v>
      </c>
      <c r="BT6"/>
      <c r="BU6" s="4">
        <v>10</v>
      </c>
      <c r="BV6" s="4"/>
      <c r="BW6" s="4"/>
      <c r="BX6" s="4"/>
      <c r="BY6" s="4" t="s">
        <v>16519</v>
      </c>
      <c r="BZ6" s="4" t="s">
        <v>38</v>
      </c>
      <c r="CA6" s="4"/>
      <c r="CB6" s="4"/>
      <c r="CC6"/>
      <c r="CD6" s="4">
        <v>10</v>
      </c>
      <c r="CE6" s="4"/>
      <c r="CF6" s="4"/>
      <c r="CG6" s="4"/>
      <c r="CH6" s="4"/>
      <c r="CI6" s="4" t="s">
        <v>13891</v>
      </c>
      <c r="CJ6" s="4"/>
      <c r="CK6" s="4"/>
      <c r="CL6"/>
      <c r="CM6" s="4">
        <v>10</v>
      </c>
      <c r="CN6" s="4"/>
      <c r="CO6" s="4"/>
      <c r="CP6" s="4"/>
      <c r="CQ6" s="4"/>
      <c r="CR6" s="4"/>
      <c r="CS6" s="4"/>
      <c r="CT6" s="4"/>
      <c r="CU6"/>
      <c r="CV6" s="4">
        <v>10</v>
      </c>
      <c r="CW6" s="4"/>
      <c r="CX6" s="4" t="s">
        <v>16830</v>
      </c>
      <c r="CY6" s="4"/>
      <c r="CZ6" s="4" t="s">
        <v>16867</v>
      </c>
      <c r="DA6" s="4" t="s">
        <v>14217</v>
      </c>
      <c r="DB6" s="4"/>
      <c r="DC6" s="4" t="s">
        <v>16902</v>
      </c>
    </row>
    <row r="7" spans="1:111" x14ac:dyDescent="0.35">
      <c r="A7" s="6"/>
      <c r="B7" s="7"/>
      <c r="C7" s="7"/>
      <c r="D7" s="7" t="s">
        <v>15545</v>
      </c>
      <c r="E7" s="7" t="s">
        <v>38</v>
      </c>
      <c r="F7" s="7"/>
      <c r="G7" s="7"/>
      <c r="H7" s="7"/>
      <c r="I7"/>
      <c r="J7" s="6"/>
      <c r="K7" s="7"/>
      <c r="L7" s="7"/>
      <c r="M7" s="7"/>
      <c r="N7" s="7"/>
      <c r="O7" s="7"/>
      <c r="P7" s="7" t="s">
        <v>15654</v>
      </c>
      <c r="Q7" s="7" t="s">
        <v>14843</v>
      </c>
      <c r="R7"/>
      <c r="S7" s="6"/>
      <c r="T7" s="7"/>
      <c r="U7" s="7"/>
      <c r="V7" s="7"/>
      <c r="W7" s="7"/>
      <c r="X7" s="7"/>
      <c r="Y7" s="7"/>
      <c r="Z7" s="7"/>
      <c r="AA7"/>
      <c r="AB7" s="6"/>
      <c r="AC7" s="7"/>
      <c r="AD7" s="7"/>
      <c r="AE7" s="7"/>
      <c r="AF7" s="7"/>
      <c r="AG7" s="7"/>
      <c r="AH7" s="7"/>
      <c r="AI7" s="7" t="s">
        <v>15905</v>
      </c>
      <c r="AJ7"/>
      <c r="AK7" s="6"/>
      <c r="AL7" s="7"/>
      <c r="AM7" s="7"/>
      <c r="AN7" s="7"/>
      <c r="AO7" s="7"/>
      <c r="AP7" s="7"/>
      <c r="AQ7" s="7"/>
      <c r="AR7" s="7"/>
      <c r="AS7"/>
      <c r="AT7" s="7"/>
      <c r="AU7" s="7"/>
      <c r="AV7" s="7"/>
      <c r="AW7" s="7" t="s">
        <v>16095</v>
      </c>
      <c r="AX7" s="7"/>
      <c r="AY7" s="7" t="s">
        <v>15968</v>
      </c>
      <c r="AZ7" s="7"/>
      <c r="BA7" s="7"/>
      <c r="BB7"/>
      <c r="BC7" s="7"/>
      <c r="BD7" s="7"/>
      <c r="BE7" s="7"/>
      <c r="BF7" s="7"/>
      <c r="BG7" s="7" t="s">
        <v>16234</v>
      </c>
      <c r="BH7" s="7" t="s">
        <v>16243</v>
      </c>
      <c r="BI7" s="7"/>
      <c r="BJ7" s="7"/>
      <c r="BK7"/>
      <c r="BL7" s="7"/>
      <c r="BM7" s="7"/>
      <c r="BN7" s="7"/>
      <c r="BO7" s="7"/>
      <c r="BP7" s="7"/>
      <c r="BQ7" s="7"/>
      <c r="BR7" s="7"/>
      <c r="BS7" s="7"/>
      <c r="BT7"/>
      <c r="BU7" s="7"/>
      <c r="BV7" s="7"/>
      <c r="BW7" s="7" t="s">
        <v>195</v>
      </c>
      <c r="BX7" s="7" t="s">
        <v>9199</v>
      </c>
      <c r="BY7" s="7"/>
      <c r="BZ7" s="7" t="s">
        <v>16556</v>
      </c>
      <c r="CA7" s="7"/>
      <c r="CB7" s="7"/>
      <c r="CC7"/>
      <c r="CD7" s="7"/>
      <c r="CE7" s="7"/>
      <c r="CF7" s="7"/>
      <c r="CG7" s="7"/>
      <c r="CH7" s="7" t="s">
        <v>16634</v>
      </c>
      <c r="CI7" s="7"/>
      <c r="CJ7" s="7" t="s">
        <v>16641</v>
      </c>
      <c r="CK7" s="7" t="s">
        <v>11209</v>
      </c>
      <c r="CL7"/>
      <c r="CM7" s="7"/>
      <c r="CN7" s="7"/>
      <c r="CO7" s="7"/>
      <c r="CP7" s="7"/>
      <c r="CQ7" s="7"/>
      <c r="CR7" s="7"/>
      <c r="CS7" s="7"/>
      <c r="CT7" s="7"/>
      <c r="CU7"/>
      <c r="CV7" s="7"/>
      <c r="CW7" s="7"/>
      <c r="CX7" s="7" t="s">
        <v>12485</v>
      </c>
      <c r="CY7" s="7" t="s">
        <v>71</v>
      </c>
      <c r="CZ7" s="7" t="s">
        <v>16866</v>
      </c>
      <c r="DA7" s="7" t="s">
        <v>16903</v>
      </c>
      <c r="DB7" s="7"/>
      <c r="DC7" s="7" t="s">
        <v>16874</v>
      </c>
    </row>
    <row r="8" spans="1:111" x14ac:dyDescent="0.35">
      <c r="A8" s="2">
        <v>12</v>
      </c>
      <c r="B8" s="5"/>
      <c r="C8" s="5"/>
      <c r="D8" s="5" t="s">
        <v>15546</v>
      </c>
      <c r="E8" s="5"/>
      <c r="F8" s="5"/>
      <c r="G8" s="5" t="s">
        <v>15562</v>
      </c>
      <c r="H8" s="5" t="s">
        <v>15555</v>
      </c>
      <c r="I8"/>
      <c r="J8" s="2">
        <v>12</v>
      </c>
      <c r="K8" s="5"/>
      <c r="L8" s="5"/>
      <c r="M8" s="5"/>
      <c r="N8" s="5"/>
      <c r="O8" s="5"/>
      <c r="P8" s="5" t="s">
        <v>15655</v>
      </c>
      <c r="Q8" s="5"/>
      <c r="R8"/>
      <c r="S8" s="2">
        <v>12</v>
      </c>
      <c r="T8" s="5"/>
      <c r="U8" s="5"/>
      <c r="V8" s="5"/>
      <c r="W8" s="5"/>
      <c r="X8" s="5"/>
      <c r="Y8" s="5"/>
      <c r="Z8" s="4" t="s">
        <v>15783</v>
      </c>
      <c r="AA8"/>
      <c r="AB8" s="2">
        <v>12</v>
      </c>
      <c r="AC8" s="5"/>
      <c r="AD8" s="5"/>
      <c r="AE8" s="5" t="s">
        <v>15893</v>
      </c>
      <c r="AF8" s="5"/>
      <c r="AG8" s="5"/>
      <c r="AH8" s="5"/>
      <c r="AI8" s="5"/>
      <c r="AJ8"/>
      <c r="AK8" s="2">
        <v>12</v>
      </c>
      <c r="AL8" s="5"/>
      <c r="AM8" s="5"/>
      <c r="AN8" s="5"/>
      <c r="AO8" s="5"/>
      <c r="AP8" s="5"/>
      <c r="AQ8" s="5"/>
      <c r="AR8" s="5"/>
      <c r="AS8"/>
      <c r="AT8" s="5">
        <v>12</v>
      </c>
      <c r="AU8" s="5"/>
      <c r="AV8" s="5" t="s">
        <v>15974</v>
      </c>
      <c r="AW8" s="5" t="s">
        <v>16096</v>
      </c>
      <c r="AX8" s="5"/>
      <c r="AY8" s="5"/>
      <c r="AZ8" s="5"/>
      <c r="BA8" s="5" t="s">
        <v>16118</v>
      </c>
      <c r="BB8"/>
      <c r="BC8" s="5">
        <v>12</v>
      </c>
      <c r="BD8" s="5"/>
      <c r="BE8" s="5"/>
      <c r="BF8" s="5" t="s">
        <v>16230</v>
      </c>
      <c r="BG8" s="5" t="s">
        <v>16235</v>
      </c>
      <c r="BH8" s="5" t="s">
        <v>3728</v>
      </c>
      <c r="BI8" s="5" t="s">
        <v>3728</v>
      </c>
      <c r="BJ8" s="5" t="s">
        <v>16259</v>
      </c>
      <c r="BK8"/>
      <c r="BL8" s="5">
        <v>12</v>
      </c>
      <c r="BM8" s="5"/>
      <c r="BN8" s="5"/>
      <c r="BO8" s="5"/>
      <c r="BP8" s="5"/>
      <c r="BQ8" s="5"/>
      <c r="BR8" s="5"/>
      <c r="BS8" s="5" t="s">
        <v>16378</v>
      </c>
      <c r="BT8"/>
      <c r="BU8" s="5">
        <v>12</v>
      </c>
      <c r="BV8" s="5"/>
      <c r="BW8" s="5"/>
      <c r="BX8" s="5"/>
      <c r="BY8" s="5"/>
      <c r="BZ8" s="5" t="s">
        <v>16555</v>
      </c>
      <c r="CA8" s="5" t="s">
        <v>16529</v>
      </c>
      <c r="CB8" s="5" t="s">
        <v>6946</v>
      </c>
      <c r="CC8"/>
      <c r="CD8" s="5">
        <v>12</v>
      </c>
      <c r="CE8" s="5"/>
      <c r="CF8" s="5"/>
      <c r="CG8" s="5"/>
      <c r="CH8" s="4" t="s">
        <v>9337</v>
      </c>
      <c r="CI8" s="5"/>
      <c r="CJ8" s="5" t="s">
        <v>15277</v>
      </c>
      <c r="CK8" s="5" t="s">
        <v>11689</v>
      </c>
      <c r="CL8"/>
      <c r="CM8" s="5">
        <v>12</v>
      </c>
      <c r="CN8" s="5"/>
      <c r="CO8" s="5"/>
      <c r="CP8" s="5"/>
      <c r="CQ8" s="5"/>
      <c r="CR8" s="5"/>
      <c r="CS8" s="5"/>
      <c r="CT8" s="5"/>
      <c r="CU8"/>
      <c r="CV8" s="5">
        <v>12</v>
      </c>
      <c r="CW8" s="5"/>
      <c r="CX8" s="5" t="s">
        <v>16855</v>
      </c>
      <c r="CY8" s="5"/>
      <c r="CZ8" s="5"/>
      <c r="DA8" s="5"/>
      <c r="DB8" s="5"/>
      <c r="DC8" s="5"/>
    </row>
    <row r="9" spans="1:111" x14ac:dyDescent="0.35">
      <c r="A9" s="2"/>
      <c r="B9" s="5"/>
      <c r="C9" s="5"/>
      <c r="D9" s="5"/>
      <c r="E9" s="5"/>
      <c r="F9" s="5"/>
      <c r="G9" s="5"/>
      <c r="H9" s="5"/>
      <c r="I9"/>
      <c r="J9" s="2"/>
      <c r="K9" s="5"/>
      <c r="L9" s="5"/>
      <c r="M9" s="5"/>
      <c r="N9" s="5"/>
      <c r="O9" s="5"/>
      <c r="P9" s="5"/>
      <c r="Q9" s="5"/>
      <c r="R9"/>
      <c r="S9" s="2"/>
      <c r="T9" s="5"/>
      <c r="U9" s="5"/>
      <c r="V9" s="5"/>
      <c r="W9" s="5"/>
      <c r="X9" s="5"/>
      <c r="Y9" s="5"/>
      <c r="Z9" s="7" t="s">
        <v>15784</v>
      </c>
      <c r="AA9"/>
      <c r="AB9" s="2"/>
      <c r="AC9" s="5"/>
      <c r="AD9" s="5"/>
      <c r="AE9" s="5"/>
      <c r="AF9" s="5"/>
      <c r="AG9" s="5"/>
      <c r="AH9" s="5"/>
      <c r="AI9" s="5"/>
      <c r="AJ9"/>
      <c r="AK9" s="2"/>
      <c r="AL9" s="5"/>
      <c r="AM9" s="5"/>
      <c r="AN9" s="5"/>
      <c r="AO9" s="5"/>
      <c r="AP9" s="5"/>
      <c r="AQ9" s="5"/>
      <c r="AR9" s="5"/>
      <c r="AS9"/>
      <c r="AT9" s="5"/>
      <c r="AU9" s="5"/>
      <c r="AV9" s="5"/>
      <c r="AW9" s="5" t="s">
        <v>16097</v>
      </c>
      <c r="AX9" s="5" t="s">
        <v>16103</v>
      </c>
      <c r="AY9" s="5" t="s">
        <v>38</v>
      </c>
      <c r="AZ9" s="5"/>
      <c r="BA9" s="5"/>
      <c r="BB9"/>
      <c r="BC9" s="5"/>
      <c r="BD9" s="5"/>
      <c r="BE9" s="5"/>
      <c r="BF9" s="5"/>
      <c r="BG9" s="5"/>
      <c r="BH9" s="5"/>
      <c r="BI9" s="5"/>
      <c r="BJ9" s="5"/>
      <c r="BK9"/>
      <c r="BL9" s="5"/>
      <c r="BM9" s="5"/>
      <c r="BN9" s="5"/>
      <c r="BO9" s="5"/>
      <c r="BP9" s="5"/>
      <c r="BQ9" s="5"/>
      <c r="BR9" s="5"/>
      <c r="BS9" s="5"/>
      <c r="BT9"/>
      <c r="BU9" s="5"/>
      <c r="BV9" s="5"/>
      <c r="BW9" s="5"/>
      <c r="BX9" s="5"/>
      <c r="BY9" s="5"/>
      <c r="BZ9" s="5"/>
      <c r="CA9" s="5"/>
      <c r="CB9" s="5" t="s">
        <v>11689</v>
      </c>
      <c r="CC9"/>
      <c r="CD9" s="5"/>
      <c r="CE9" s="5"/>
      <c r="CF9" s="5"/>
      <c r="CG9" s="5"/>
      <c r="CH9" s="7"/>
      <c r="CI9" s="5" t="s">
        <v>7702</v>
      </c>
      <c r="CJ9" s="5"/>
      <c r="CK9" s="5"/>
      <c r="CL9"/>
      <c r="CM9" s="5"/>
      <c r="CN9" s="5"/>
      <c r="CO9" s="5"/>
      <c r="CP9" s="5"/>
      <c r="CQ9" s="5"/>
      <c r="CR9" s="5"/>
      <c r="CS9" s="5"/>
      <c r="CT9" s="5"/>
      <c r="CU9"/>
      <c r="CV9" s="5"/>
      <c r="CW9" s="5"/>
      <c r="CX9" s="5" t="s">
        <v>16856</v>
      </c>
      <c r="CY9" s="5" t="s">
        <v>16363</v>
      </c>
      <c r="CZ9" s="5" t="s">
        <v>16868</v>
      </c>
      <c r="DA9" s="5"/>
      <c r="DB9" s="5"/>
      <c r="DC9" s="5" t="s">
        <v>16822</v>
      </c>
    </row>
    <row r="10" spans="1:111" x14ac:dyDescent="0.35">
      <c r="A10" s="3">
        <v>14</v>
      </c>
      <c r="B10" s="4"/>
      <c r="C10" s="4"/>
      <c r="D10" s="4" t="s">
        <v>15543</v>
      </c>
      <c r="E10" s="4" t="s">
        <v>15532</v>
      </c>
      <c r="F10" s="4" t="s">
        <v>15464</v>
      </c>
      <c r="G10" s="4" t="s">
        <v>15553</v>
      </c>
      <c r="H10" s="4" t="s">
        <v>15556</v>
      </c>
      <c r="I10"/>
      <c r="J10" s="3">
        <v>14</v>
      </c>
      <c r="K10" s="4"/>
      <c r="L10" s="4"/>
      <c r="M10" s="4"/>
      <c r="N10" s="4"/>
      <c r="O10" s="4"/>
      <c r="P10" s="4" t="s">
        <v>15767</v>
      </c>
      <c r="Q10" s="4"/>
      <c r="R10"/>
      <c r="S10" s="3">
        <v>14</v>
      </c>
      <c r="T10" s="4"/>
      <c r="U10" s="4"/>
      <c r="V10" s="4"/>
      <c r="W10" s="4"/>
      <c r="X10" s="4"/>
      <c r="Y10" s="4"/>
      <c r="Z10" s="5"/>
      <c r="AA10"/>
      <c r="AB10" s="3">
        <v>14</v>
      </c>
      <c r="AC10" s="4"/>
      <c r="AD10" s="4"/>
      <c r="AE10" s="4"/>
      <c r="AF10" s="4" t="s">
        <v>15898</v>
      </c>
      <c r="AG10" s="4"/>
      <c r="AH10" s="4" t="s">
        <v>15904</v>
      </c>
      <c r="AI10" s="4"/>
      <c r="AJ10"/>
      <c r="AK10" s="3">
        <v>14</v>
      </c>
      <c r="AL10" s="4"/>
      <c r="AM10" s="4"/>
      <c r="AN10" s="4"/>
      <c r="AO10" s="4"/>
      <c r="AP10" s="4"/>
      <c r="AQ10" s="4"/>
      <c r="AR10" s="4"/>
      <c r="AS10"/>
      <c r="AT10" s="4">
        <v>14</v>
      </c>
      <c r="AU10" s="4" t="s">
        <v>6014</v>
      </c>
      <c r="AV10" s="4" t="s">
        <v>16091</v>
      </c>
      <c r="AW10" s="4"/>
      <c r="AX10" s="4" t="s">
        <v>12996</v>
      </c>
      <c r="AY10" s="4" t="s">
        <v>16108</v>
      </c>
      <c r="AZ10" s="4" t="s">
        <v>38</v>
      </c>
      <c r="BA10" s="4"/>
      <c r="BB10"/>
      <c r="BC10" s="4">
        <v>14</v>
      </c>
      <c r="BD10" s="4"/>
      <c r="BE10" s="4"/>
      <c r="BF10" s="4" t="s">
        <v>16231</v>
      </c>
      <c r="BG10" s="4" t="s">
        <v>16236</v>
      </c>
      <c r="BH10" s="4" t="s">
        <v>16240</v>
      </c>
      <c r="BI10" s="4" t="s">
        <v>16250</v>
      </c>
      <c r="BJ10" s="4" t="s">
        <v>16260</v>
      </c>
      <c r="BK10"/>
      <c r="BL10" s="4">
        <v>14</v>
      </c>
      <c r="BM10" s="4"/>
      <c r="BN10" s="4"/>
      <c r="BO10" s="4"/>
      <c r="BP10" s="4"/>
      <c r="BQ10" s="4"/>
      <c r="BR10" s="4"/>
      <c r="BS10" s="4"/>
      <c r="BT10"/>
      <c r="BU10" s="4">
        <v>14</v>
      </c>
      <c r="BV10" s="4"/>
      <c r="BW10" s="4" t="s">
        <v>16514</v>
      </c>
      <c r="BX10" s="4"/>
      <c r="BY10" s="4" t="s">
        <v>16522</v>
      </c>
      <c r="BZ10" s="4" t="s">
        <v>16527</v>
      </c>
      <c r="CA10" s="4"/>
      <c r="CB10" s="4"/>
      <c r="CC10"/>
      <c r="CD10" s="4">
        <v>14</v>
      </c>
      <c r="CE10" s="4"/>
      <c r="CF10" s="4"/>
      <c r="CG10" s="4"/>
      <c r="CH10" s="4" t="s">
        <v>16651</v>
      </c>
      <c r="CI10" s="4"/>
      <c r="CJ10" s="4" t="s">
        <v>16642</v>
      </c>
      <c r="CK10" s="4" t="s">
        <v>16647</v>
      </c>
      <c r="CL10"/>
      <c r="CM10" s="4">
        <v>14</v>
      </c>
      <c r="CN10" s="4"/>
      <c r="CO10" s="4"/>
      <c r="CP10" s="4"/>
      <c r="CQ10" s="4"/>
      <c r="CR10" s="4"/>
      <c r="CS10" s="4"/>
      <c r="CT10" s="4"/>
      <c r="CU10"/>
      <c r="CV10" s="4">
        <v>14</v>
      </c>
      <c r="CW10" s="4"/>
      <c r="CX10" s="4"/>
      <c r="CY10" s="4"/>
      <c r="CZ10" s="4" t="s">
        <v>16869</v>
      </c>
      <c r="DA10" s="4" t="s">
        <v>16872</v>
      </c>
      <c r="DB10" s="4"/>
      <c r="DC10" s="4"/>
    </row>
    <row r="11" spans="1:111" x14ac:dyDescent="0.35">
      <c r="A11" s="6"/>
      <c r="B11" s="7"/>
      <c r="C11" s="7"/>
      <c r="D11" s="7" t="s">
        <v>15544</v>
      </c>
      <c r="E11" s="7"/>
      <c r="F11" s="7"/>
      <c r="G11" s="7" t="s">
        <v>15554</v>
      </c>
      <c r="H11" s="7"/>
      <c r="I11"/>
      <c r="J11" s="6"/>
      <c r="K11" s="7"/>
      <c r="L11" s="7"/>
      <c r="M11" s="7"/>
      <c r="N11" s="7"/>
      <c r="O11" s="7"/>
      <c r="P11" s="7"/>
      <c r="Q11" s="7" t="s">
        <v>15657</v>
      </c>
      <c r="R11"/>
      <c r="S11" s="6"/>
      <c r="T11" s="7"/>
      <c r="U11" s="7"/>
      <c r="V11" s="7"/>
      <c r="W11" s="7"/>
      <c r="X11" s="7"/>
      <c r="Y11" s="7"/>
      <c r="Z11" s="7" t="s">
        <v>15785</v>
      </c>
      <c r="AA11"/>
      <c r="AB11" s="6"/>
      <c r="AC11" s="7"/>
      <c r="AD11" s="7"/>
      <c r="AE11" s="7"/>
      <c r="AF11" s="7"/>
      <c r="AG11" s="7"/>
      <c r="AH11" s="7"/>
      <c r="AI11" s="7"/>
      <c r="AJ11"/>
      <c r="AK11" s="6"/>
      <c r="AL11" s="7"/>
      <c r="AM11" s="7"/>
      <c r="AN11" s="7"/>
      <c r="AO11" s="7"/>
      <c r="AP11" s="7" t="s">
        <v>15980</v>
      </c>
      <c r="AQ11" s="7"/>
      <c r="AR11" s="7"/>
      <c r="AS11"/>
      <c r="AT11" s="7"/>
      <c r="AU11" s="7" t="s">
        <v>16112</v>
      </c>
      <c r="AV11" s="7"/>
      <c r="AW11" s="7" t="s">
        <v>16098</v>
      </c>
      <c r="AX11" s="7" t="s">
        <v>16104</v>
      </c>
      <c r="AY11" s="7" t="s">
        <v>12996</v>
      </c>
      <c r="AZ11" s="7" t="s">
        <v>15589</v>
      </c>
      <c r="BA11" s="7"/>
      <c r="BB11"/>
      <c r="BC11" s="7"/>
      <c r="BD11" s="7"/>
      <c r="BE11" s="7"/>
      <c r="BF11" s="5"/>
      <c r="BG11" s="7"/>
      <c r="BH11" s="7" t="s">
        <v>16241</v>
      </c>
      <c r="BI11" s="7" t="s">
        <v>16266</v>
      </c>
      <c r="BJ11" s="7" t="s">
        <v>16261</v>
      </c>
      <c r="BK11"/>
      <c r="BL11" s="7"/>
      <c r="BM11" s="7"/>
      <c r="BN11" s="7"/>
      <c r="BO11" s="7"/>
      <c r="BP11" s="7"/>
      <c r="BQ11" s="7"/>
      <c r="BR11" s="7"/>
      <c r="BS11" s="7"/>
      <c r="BT11"/>
      <c r="BU11" s="7"/>
      <c r="BV11" s="7"/>
      <c r="BW11" s="7" t="s">
        <v>16501</v>
      </c>
      <c r="BX11" s="7" t="s">
        <v>11741</v>
      </c>
      <c r="BY11" s="7"/>
      <c r="BZ11" s="7" t="s">
        <v>16501</v>
      </c>
      <c r="CA11" s="7"/>
      <c r="CB11" s="7" t="s">
        <v>16531</v>
      </c>
      <c r="CC11"/>
      <c r="CD11" s="7"/>
      <c r="CE11" s="7"/>
      <c r="CF11" s="7"/>
      <c r="CG11" s="7"/>
      <c r="CH11" s="7" t="s">
        <v>16635</v>
      </c>
      <c r="CI11" s="7"/>
      <c r="CJ11" s="7"/>
      <c r="CK11" s="7" t="s">
        <v>16648</v>
      </c>
      <c r="CL11"/>
      <c r="CM11" s="7"/>
      <c r="CN11" s="7"/>
      <c r="CO11" s="7"/>
      <c r="CP11" s="7"/>
      <c r="CQ11" s="7"/>
      <c r="CR11" s="7"/>
      <c r="CS11" s="7"/>
      <c r="CT11" s="7"/>
      <c r="CU11"/>
      <c r="CV11" s="7"/>
      <c r="CW11" s="7"/>
      <c r="CX11" s="7"/>
      <c r="CY11" s="7" t="s">
        <v>16860</v>
      </c>
      <c r="CZ11" s="7"/>
      <c r="DA11" s="7" t="s">
        <v>16877</v>
      </c>
      <c r="DB11" s="7" t="s">
        <v>16895</v>
      </c>
      <c r="DC11" s="7" t="s">
        <v>16875</v>
      </c>
    </row>
    <row r="12" spans="1:111" x14ac:dyDescent="0.35">
      <c r="A12" s="2">
        <v>16</v>
      </c>
      <c r="B12" s="5"/>
      <c r="C12" s="5"/>
      <c r="D12" s="5"/>
      <c r="E12" s="5"/>
      <c r="F12" s="5" t="s">
        <v>15426</v>
      </c>
      <c r="G12" s="5"/>
      <c r="H12" s="5" t="s">
        <v>15557</v>
      </c>
      <c r="I12"/>
      <c r="J12" s="2">
        <v>16</v>
      </c>
      <c r="K12" s="5"/>
      <c r="L12" s="5"/>
      <c r="M12" s="5"/>
      <c r="N12" s="5"/>
      <c r="O12" s="5"/>
      <c r="P12" s="5" t="s">
        <v>7763</v>
      </c>
      <c r="Q12" s="5" t="s">
        <v>15658</v>
      </c>
      <c r="R12"/>
      <c r="S12" s="2">
        <v>16</v>
      </c>
      <c r="T12" s="5"/>
      <c r="U12" s="5"/>
      <c r="V12" s="5"/>
      <c r="W12" s="5"/>
      <c r="X12" s="5"/>
      <c r="Y12" s="5"/>
      <c r="Z12" s="5" t="s">
        <v>15786</v>
      </c>
      <c r="AA12"/>
      <c r="AB12" s="2">
        <v>16</v>
      </c>
      <c r="AC12" s="5"/>
      <c r="AD12" s="5"/>
      <c r="AE12" s="5" t="s">
        <v>15896</v>
      </c>
      <c r="AF12" s="5"/>
      <c r="AG12" s="5" t="s">
        <v>15901</v>
      </c>
      <c r="AH12" s="5"/>
      <c r="AI12" s="5" t="s">
        <v>15906</v>
      </c>
      <c r="AJ12"/>
      <c r="AK12" s="2">
        <v>16</v>
      </c>
      <c r="AL12" s="5"/>
      <c r="AM12" s="5"/>
      <c r="AN12" s="5"/>
      <c r="AO12" s="5"/>
      <c r="AP12" s="5"/>
      <c r="AQ12" s="5" t="s">
        <v>15981</v>
      </c>
      <c r="AR12" s="5"/>
      <c r="AS12"/>
      <c r="AT12" s="5">
        <v>16</v>
      </c>
      <c r="AU12" s="5" t="s">
        <v>16087</v>
      </c>
      <c r="AV12" s="5"/>
      <c r="AW12" s="5" t="s">
        <v>16099</v>
      </c>
      <c r="AX12" s="5" t="s">
        <v>7263</v>
      </c>
      <c r="AY12" s="5" t="s">
        <v>16109</v>
      </c>
      <c r="AZ12" s="5" t="s">
        <v>16113</v>
      </c>
      <c r="BA12" s="5"/>
      <c r="BB12"/>
      <c r="BC12" s="5">
        <v>16</v>
      </c>
      <c r="BD12" s="5"/>
      <c r="BE12" s="5"/>
      <c r="BF12" s="4"/>
      <c r="BG12" s="5" t="s">
        <v>16237</v>
      </c>
      <c r="BH12" s="5" t="s">
        <v>16242</v>
      </c>
      <c r="BI12" s="5"/>
      <c r="BJ12" s="5"/>
      <c r="BK12"/>
      <c r="BL12" s="5">
        <v>16</v>
      </c>
      <c r="BM12" s="5"/>
      <c r="BN12" s="5"/>
      <c r="BO12" s="5"/>
      <c r="BP12" s="5"/>
      <c r="BQ12" s="5"/>
      <c r="BR12" s="5"/>
      <c r="BS12" s="5"/>
      <c r="BT12"/>
      <c r="BU12" s="5">
        <v>16</v>
      </c>
      <c r="BV12" s="5"/>
      <c r="BW12" s="5" t="s">
        <v>15841</v>
      </c>
      <c r="BX12" s="5" t="s">
        <v>16521</v>
      </c>
      <c r="BY12" s="5" t="s">
        <v>14880</v>
      </c>
      <c r="BZ12" s="5"/>
      <c r="CA12" s="5" t="s">
        <v>38</v>
      </c>
      <c r="CB12" s="5"/>
      <c r="CC12"/>
      <c r="CD12" s="5">
        <v>16</v>
      </c>
      <c r="CE12" s="5"/>
      <c r="CF12" s="5"/>
      <c r="CG12" s="5"/>
      <c r="CH12" s="5" t="s">
        <v>16636</v>
      </c>
      <c r="CI12" s="5"/>
      <c r="CJ12" s="5" t="s">
        <v>16643</v>
      </c>
      <c r="CK12" s="5" t="s">
        <v>16649</v>
      </c>
      <c r="CL12"/>
      <c r="CM12" s="5">
        <v>16</v>
      </c>
      <c r="CN12" s="5"/>
      <c r="CO12" s="5"/>
      <c r="CP12" s="5"/>
      <c r="CQ12" s="5"/>
      <c r="CR12" s="5"/>
      <c r="CS12" s="5"/>
      <c r="CT12" s="5" t="s">
        <v>16758</v>
      </c>
      <c r="CU12"/>
      <c r="CV12" s="5">
        <v>16</v>
      </c>
      <c r="CW12" s="5"/>
      <c r="CX12" s="5"/>
      <c r="CY12" s="5" t="s">
        <v>16859</v>
      </c>
      <c r="CZ12" s="5" t="s">
        <v>8527</v>
      </c>
      <c r="DA12" s="5" t="s">
        <v>38</v>
      </c>
      <c r="DB12" s="5" t="s">
        <v>16414</v>
      </c>
      <c r="DC12" s="5" t="s">
        <v>16876</v>
      </c>
      <c r="DG12"/>
    </row>
    <row r="13" spans="1:111" x14ac:dyDescent="0.35">
      <c r="A13" s="2"/>
      <c r="B13" s="5"/>
      <c r="C13" s="5"/>
      <c r="D13" s="5"/>
      <c r="E13" s="5" t="s">
        <v>15547</v>
      </c>
      <c r="F13" s="5" t="s">
        <v>15552</v>
      </c>
      <c r="G13" s="5"/>
      <c r="H13" s="5" t="s">
        <v>15558</v>
      </c>
      <c r="I13"/>
      <c r="J13" s="2"/>
      <c r="K13" s="5"/>
      <c r="L13" s="5"/>
      <c r="M13" s="5"/>
      <c r="N13" s="5"/>
      <c r="O13" s="5"/>
      <c r="P13" s="5"/>
      <c r="Q13" s="5"/>
      <c r="R13"/>
      <c r="S13" s="2"/>
      <c r="T13" s="5"/>
      <c r="U13" s="5"/>
      <c r="V13" s="5"/>
      <c r="W13" s="5"/>
      <c r="X13" s="5"/>
      <c r="Y13" s="5"/>
      <c r="Z13" s="5" t="s">
        <v>9274</v>
      </c>
      <c r="AA13"/>
      <c r="AB13" s="2"/>
      <c r="AC13" s="5"/>
      <c r="AD13" s="5"/>
      <c r="AE13" s="5" t="s">
        <v>15894</v>
      </c>
      <c r="AF13" s="5" t="s">
        <v>15899</v>
      </c>
      <c r="AG13" s="5"/>
      <c r="AH13" s="5"/>
      <c r="AI13" s="5"/>
      <c r="AJ13"/>
      <c r="AK13" s="2"/>
      <c r="AL13" s="5"/>
      <c r="AM13" s="5"/>
      <c r="AN13" s="5"/>
      <c r="AO13" s="5"/>
      <c r="AP13" s="5"/>
      <c r="AQ13" s="5"/>
      <c r="AR13" s="5"/>
      <c r="AS13"/>
      <c r="AT13" s="5"/>
      <c r="AU13" s="5" t="s">
        <v>38</v>
      </c>
      <c r="AV13" s="5"/>
      <c r="AW13" s="5" t="s">
        <v>15995</v>
      </c>
      <c r="AX13" s="5" t="s">
        <v>16092</v>
      </c>
      <c r="AY13" s="5" t="s">
        <v>16110</v>
      </c>
      <c r="AZ13" s="7"/>
      <c r="BA13" s="5"/>
      <c r="BB13"/>
      <c r="BC13" s="5"/>
      <c r="BD13" s="5"/>
      <c r="BE13" s="5"/>
      <c r="BF13" s="5"/>
      <c r="BG13" s="5" t="s">
        <v>3929</v>
      </c>
      <c r="BH13" s="5" t="s">
        <v>16247</v>
      </c>
      <c r="BI13" s="5" t="s">
        <v>16248</v>
      </c>
      <c r="BJ13" s="5" t="s">
        <v>16262</v>
      </c>
      <c r="BK13"/>
      <c r="BL13" s="5"/>
      <c r="BM13" s="5"/>
      <c r="BN13" s="5"/>
      <c r="BO13" s="5"/>
      <c r="BP13" s="5"/>
      <c r="BQ13" s="5"/>
      <c r="BR13" s="5" t="s">
        <v>38</v>
      </c>
      <c r="BS13" s="5"/>
      <c r="BT13"/>
      <c r="BU13" s="5"/>
      <c r="BV13" s="5"/>
      <c r="BW13" s="5" t="s">
        <v>16516</v>
      </c>
      <c r="BX13" s="5" t="s">
        <v>16520</v>
      </c>
      <c r="BY13" s="5" t="s">
        <v>16525</v>
      </c>
      <c r="BZ13" s="5" t="s">
        <v>16528</v>
      </c>
      <c r="CA13" s="5" t="s">
        <v>16530</v>
      </c>
      <c r="CB13" s="5" t="s">
        <v>16532</v>
      </c>
      <c r="CC13"/>
      <c r="CD13" s="5"/>
      <c r="CE13" s="5"/>
      <c r="CF13" s="5"/>
      <c r="CG13" s="5"/>
      <c r="CH13" s="5" t="s">
        <v>16637</v>
      </c>
      <c r="CI13" s="5" t="s">
        <v>16614</v>
      </c>
      <c r="CJ13" s="5" t="s">
        <v>16646</v>
      </c>
      <c r="CK13" s="5"/>
      <c r="CL13"/>
      <c r="CM13" s="5"/>
      <c r="CN13" s="5"/>
      <c r="CO13" s="5"/>
      <c r="CP13" s="5"/>
      <c r="CQ13" s="5"/>
      <c r="CR13" s="5"/>
      <c r="CS13" s="5"/>
      <c r="CT13" s="5" t="s">
        <v>16759</v>
      </c>
      <c r="CU13"/>
      <c r="CV13" s="5"/>
      <c r="CW13" s="5"/>
      <c r="CX13" s="5" t="s">
        <v>16441</v>
      </c>
      <c r="CY13" s="5" t="s">
        <v>16861</v>
      </c>
      <c r="CZ13" s="5" t="s">
        <v>16870</v>
      </c>
      <c r="DA13" s="5" t="s">
        <v>16882</v>
      </c>
      <c r="DB13" s="5"/>
      <c r="DC13" s="5"/>
    </row>
    <row r="14" spans="1:111" x14ac:dyDescent="0.35">
      <c r="A14" s="3">
        <v>18</v>
      </c>
      <c r="B14" s="4"/>
      <c r="C14" s="4"/>
      <c r="D14" s="4"/>
      <c r="E14" s="4"/>
      <c r="F14" s="4" t="s">
        <v>15551</v>
      </c>
      <c r="G14" s="4" t="s">
        <v>38</v>
      </c>
      <c r="H14" s="4" t="s">
        <v>15560</v>
      </c>
      <c r="I14"/>
      <c r="J14" s="3">
        <v>18</v>
      </c>
      <c r="K14" s="4"/>
      <c r="L14" s="4"/>
      <c r="M14" s="4"/>
      <c r="N14" s="4"/>
      <c r="O14" s="4"/>
      <c r="P14" s="4"/>
      <c r="Q14" s="4"/>
      <c r="R14"/>
      <c r="S14" s="3">
        <v>18</v>
      </c>
      <c r="T14" s="4"/>
      <c r="U14" s="4"/>
      <c r="V14" s="4"/>
      <c r="W14" s="4"/>
      <c r="X14" s="4"/>
      <c r="Y14" s="4"/>
      <c r="Z14" s="4"/>
      <c r="AA14"/>
      <c r="AB14" s="3">
        <v>18</v>
      </c>
      <c r="AC14" s="4"/>
      <c r="AD14" s="4"/>
      <c r="AE14" s="4"/>
      <c r="AF14" s="4"/>
      <c r="AG14" s="4"/>
      <c r="AH14" s="4" t="s">
        <v>15902</v>
      </c>
      <c r="AI14" s="4"/>
      <c r="AJ14"/>
      <c r="AK14" s="3">
        <v>18</v>
      </c>
      <c r="AL14" s="4"/>
      <c r="AM14" s="4"/>
      <c r="AN14" s="4"/>
      <c r="AO14" s="4"/>
      <c r="AP14" s="4"/>
      <c r="AQ14" s="4" t="s">
        <v>12059</v>
      </c>
      <c r="AR14" s="4" t="s">
        <v>15982</v>
      </c>
      <c r="AS14"/>
      <c r="AT14" s="4">
        <v>18</v>
      </c>
      <c r="AU14" s="4"/>
      <c r="AV14" s="4" t="s">
        <v>16093</v>
      </c>
      <c r="AW14" s="4" t="s">
        <v>16100</v>
      </c>
      <c r="AX14" s="4"/>
      <c r="AY14" s="4" t="s">
        <v>16111</v>
      </c>
      <c r="AZ14" s="4" t="s">
        <v>14943</v>
      </c>
      <c r="BA14" s="4" t="s">
        <v>12283</v>
      </c>
      <c r="BB14"/>
      <c r="BC14" s="4">
        <v>18</v>
      </c>
      <c r="BD14" s="4"/>
      <c r="BE14" s="4"/>
      <c r="BF14" s="4" t="s">
        <v>16238</v>
      </c>
      <c r="BG14" s="4" t="s">
        <v>16265</v>
      </c>
      <c r="BH14" s="4"/>
      <c r="BI14" s="4"/>
      <c r="BJ14" s="4" t="s">
        <v>16263</v>
      </c>
      <c r="BK14"/>
      <c r="BL14" s="4">
        <v>18</v>
      </c>
      <c r="BM14" s="4"/>
      <c r="BN14" s="4"/>
      <c r="BO14" s="4"/>
      <c r="BP14" s="4"/>
      <c r="BQ14" s="4"/>
      <c r="BR14" s="4" t="s">
        <v>16376</v>
      </c>
      <c r="BS14" s="4" t="s">
        <v>12283</v>
      </c>
      <c r="BT14"/>
      <c r="BU14" s="4">
        <v>18</v>
      </c>
      <c r="BV14" s="4"/>
      <c r="BW14" s="4" t="s">
        <v>16517</v>
      </c>
      <c r="BX14" s="4"/>
      <c r="BY14" s="4" t="s">
        <v>623</v>
      </c>
      <c r="BZ14" s="4"/>
      <c r="CA14" s="4"/>
      <c r="CB14" s="4" t="s">
        <v>16533</v>
      </c>
      <c r="CC14"/>
      <c r="CD14" s="4">
        <v>18</v>
      </c>
      <c r="CE14" s="4"/>
      <c r="CF14" s="4"/>
      <c r="CG14" s="4"/>
      <c r="CH14" s="4"/>
      <c r="CI14" s="4" t="s">
        <v>16640</v>
      </c>
      <c r="CJ14" s="4" t="s">
        <v>16644</v>
      </c>
      <c r="CK14" s="4" t="s">
        <v>975</v>
      </c>
      <c r="CL14"/>
      <c r="CM14" s="4">
        <v>18</v>
      </c>
      <c r="CN14" s="4"/>
      <c r="CO14" s="4"/>
      <c r="CP14" s="4"/>
      <c r="CQ14" s="4"/>
      <c r="CR14" s="4"/>
      <c r="CS14" s="4"/>
      <c r="CT14" s="4"/>
      <c r="CU14"/>
      <c r="CV14" s="4">
        <v>18</v>
      </c>
      <c r="CW14" s="4"/>
      <c r="CX14" s="4" t="s">
        <v>16857</v>
      </c>
      <c r="CY14" s="4" t="s">
        <v>16864</v>
      </c>
      <c r="CZ14" s="4"/>
      <c r="DA14" s="4" t="s">
        <v>12025</v>
      </c>
      <c r="DB14" s="4"/>
      <c r="DC14" s="4" t="s">
        <v>16886</v>
      </c>
    </row>
    <row r="15" spans="1:111" x14ac:dyDescent="0.35">
      <c r="A15" s="6"/>
      <c r="B15" s="7"/>
      <c r="C15" s="7"/>
      <c r="D15" s="7"/>
      <c r="E15" s="7"/>
      <c r="F15" s="7"/>
      <c r="G15" s="7"/>
      <c r="H15" s="7" t="s">
        <v>15559</v>
      </c>
      <c r="I15"/>
      <c r="J15" s="6"/>
      <c r="K15" s="7"/>
      <c r="L15" s="7"/>
      <c r="M15" s="7"/>
      <c r="N15" s="7"/>
      <c r="O15" s="7"/>
      <c r="P15" s="7"/>
      <c r="Q15" s="7"/>
      <c r="R15"/>
      <c r="S15" s="6"/>
      <c r="T15" s="7"/>
      <c r="U15" s="7"/>
      <c r="V15" s="7"/>
      <c r="W15" s="7"/>
      <c r="X15" s="7"/>
      <c r="Y15" s="7"/>
      <c r="Z15" s="7" t="s">
        <v>14740</v>
      </c>
      <c r="AA15"/>
      <c r="AB15" s="6"/>
      <c r="AC15" s="7"/>
      <c r="AD15" s="7"/>
      <c r="AE15" s="7"/>
      <c r="AF15" s="7"/>
      <c r="AG15" s="7"/>
      <c r="AH15" s="7" t="s">
        <v>15903</v>
      </c>
      <c r="AI15" s="7"/>
      <c r="AJ15"/>
      <c r="AK15" s="6"/>
      <c r="AL15" s="7"/>
      <c r="AM15" s="7"/>
      <c r="AN15" s="7"/>
      <c r="AO15" s="7"/>
      <c r="AP15" s="7"/>
      <c r="AQ15" s="7"/>
      <c r="AR15" s="7" t="s">
        <v>15941</v>
      </c>
      <c r="AS15"/>
      <c r="AT15" s="7"/>
      <c r="AU15" s="7"/>
      <c r="AV15" s="7"/>
      <c r="AW15" s="7" t="s">
        <v>16101</v>
      </c>
      <c r="AX15" s="7" t="s">
        <v>16105</v>
      </c>
      <c r="AY15" s="7"/>
      <c r="AZ15" s="7" t="s">
        <v>16114</v>
      </c>
      <c r="BA15" s="7" t="s">
        <v>16119</v>
      </c>
      <c r="BB15"/>
      <c r="BC15" s="7"/>
      <c r="BD15" s="7"/>
      <c r="BE15" s="7"/>
      <c r="BF15" s="7" t="s">
        <v>16232</v>
      </c>
      <c r="BG15" s="7" t="s">
        <v>8337</v>
      </c>
      <c r="BH15" s="7" t="s">
        <v>16244</v>
      </c>
      <c r="BI15" s="7" t="s">
        <v>16251</v>
      </c>
      <c r="BJ15" s="7" t="s">
        <v>16264</v>
      </c>
      <c r="BK15"/>
      <c r="BL15" s="7"/>
      <c r="BM15" s="7"/>
      <c r="BN15" s="7"/>
      <c r="BO15" s="7"/>
      <c r="BP15" s="7"/>
      <c r="BQ15" s="7"/>
      <c r="BR15" s="7"/>
      <c r="BS15" s="7" t="s">
        <v>16379</v>
      </c>
      <c r="BT15"/>
      <c r="BU15" s="7"/>
      <c r="BV15" s="7"/>
      <c r="BW15" s="7" t="s">
        <v>16518</v>
      </c>
      <c r="BX15" s="7"/>
      <c r="BY15" s="7"/>
      <c r="BZ15" s="7"/>
      <c r="CA15" s="7"/>
      <c r="CB15" s="7" t="s">
        <v>9010</v>
      </c>
      <c r="CC15"/>
      <c r="CD15" s="7"/>
      <c r="CE15" s="7"/>
      <c r="CF15" s="7"/>
      <c r="CG15" s="7"/>
      <c r="CH15" s="7"/>
      <c r="CI15" s="7" t="s">
        <v>14942</v>
      </c>
      <c r="CJ15" s="7" t="s">
        <v>16645</v>
      </c>
      <c r="CK15" s="7" t="s">
        <v>14556</v>
      </c>
      <c r="CL15"/>
      <c r="CM15" s="7"/>
      <c r="CN15" s="7"/>
      <c r="CO15" s="7"/>
      <c r="CP15" s="7"/>
      <c r="CQ15" s="7"/>
      <c r="CR15" s="7"/>
      <c r="CS15" s="7"/>
      <c r="CT15" s="7"/>
      <c r="CU15"/>
      <c r="CV15" s="7"/>
      <c r="CW15" s="7"/>
      <c r="CX15" s="7"/>
      <c r="CY15" s="7" t="s">
        <v>16792</v>
      </c>
      <c r="CZ15" s="7"/>
      <c r="DA15" s="7" t="s">
        <v>16873</v>
      </c>
      <c r="DB15" s="7"/>
      <c r="DC15" s="7"/>
    </row>
    <row r="16" spans="1:111" x14ac:dyDescent="0.35">
      <c r="A16" s="2">
        <v>20</v>
      </c>
      <c r="B16" s="5"/>
      <c r="C16" s="5"/>
      <c r="D16" s="5"/>
      <c r="E16" s="5"/>
      <c r="F16" s="5"/>
      <c r="G16" s="5"/>
      <c r="H16" s="5"/>
      <c r="I16"/>
      <c r="J16" s="2">
        <v>20</v>
      </c>
      <c r="K16" s="5"/>
      <c r="L16" s="5"/>
      <c r="M16" s="5"/>
      <c r="N16" s="5"/>
      <c r="O16" s="5"/>
      <c r="P16" s="5" t="s">
        <v>15656</v>
      </c>
      <c r="Q16" s="5"/>
      <c r="R16"/>
      <c r="S16" s="2">
        <v>20</v>
      </c>
      <c r="T16" s="5"/>
      <c r="U16" s="5"/>
      <c r="V16" s="5"/>
      <c r="W16" s="5"/>
      <c r="X16" s="5"/>
      <c r="Y16" s="5"/>
      <c r="Z16" s="5" t="s">
        <v>14784</v>
      </c>
      <c r="AA16"/>
      <c r="AB16" s="2">
        <v>20</v>
      </c>
      <c r="AC16" s="5"/>
      <c r="AD16" s="5"/>
      <c r="AE16" s="5"/>
      <c r="AF16" s="5"/>
      <c r="AG16" s="5"/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/>
      <c r="AS16"/>
      <c r="AT16" s="5">
        <v>20</v>
      </c>
      <c r="AU16" s="5"/>
      <c r="AV16" s="5"/>
      <c r="AW16" s="5"/>
      <c r="AX16" s="5"/>
      <c r="AY16" s="5"/>
      <c r="AZ16" s="5" t="s">
        <v>16115</v>
      </c>
      <c r="BA16" s="5" t="s">
        <v>16120</v>
      </c>
      <c r="BB16"/>
      <c r="BC16" s="5">
        <v>20</v>
      </c>
      <c r="BD16" s="5"/>
      <c r="BE16" s="5"/>
      <c r="BF16" s="5"/>
      <c r="BG16" s="5"/>
      <c r="BH16" s="5" t="s">
        <v>16245</v>
      </c>
      <c r="BI16" s="5" t="s">
        <v>16267</v>
      </c>
      <c r="BJ16" s="5" t="s">
        <v>16263</v>
      </c>
      <c r="BK16"/>
      <c r="BL16" s="5">
        <v>20</v>
      </c>
      <c r="BM16" s="5"/>
      <c r="BN16" s="5"/>
      <c r="BO16" s="5"/>
      <c r="BP16" s="5"/>
      <c r="BQ16" s="5"/>
      <c r="BR16" s="5"/>
      <c r="BS16" s="5"/>
      <c r="BT16"/>
      <c r="BU16" s="5">
        <v>20</v>
      </c>
      <c r="BV16" s="5"/>
      <c r="BW16" s="5"/>
      <c r="BX16" s="5"/>
      <c r="BY16" s="5"/>
      <c r="BZ16" s="5"/>
      <c r="CA16" s="5"/>
      <c r="CB16" s="5" t="s">
        <v>3203</v>
      </c>
      <c r="CC16"/>
      <c r="CD16" s="5">
        <v>20</v>
      </c>
      <c r="CE16" s="5"/>
      <c r="CF16" s="5"/>
      <c r="CG16" s="5"/>
      <c r="CH16" s="5" t="s">
        <v>16611</v>
      </c>
      <c r="CI16" s="5" t="s">
        <v>14784</v>
      </c>
      <c r="CJ16" s="5"/>
      <c r="CK16" s="5"/>
      <c r="CL16"/>
      <c r="CM16" s="5">
        <v>20</v>
      </c>
      <c r="CN16" s="5"/>
      <c r="CO16" s="5"/>
      <c r="CP16" s="5"/>
      <c r="CQ16" s="5"/>
      <c r="CR16" s="5"/>
      <c r="CS16" s="5"/>
      <c r="CT16" s="5"/>
      <c r="CU16"/>
      <c r="CV16" s="5">
        <v>20</v>
      </c>
      <c r="CW16" s="5"/>
      <c r="CX16" s="5" t="s">
        <v>7263</v>
      </c>
      <c r="CY16" s="5"/>
      <c r="CZ16" s="5"/>
      <c r="DA16" s="5"/>
      <c r="DB16" s="5"/>
      <c r="DC16" s="5"/>
    </row>
    <row r="17" spans="1:107" x14ac:dyDescent="0.35">
      <c r="A17" s="6"/>
      <c r="B17" s="7"/>
      <c r="C17" s="7"/>
      <c r="D17" s="7"/>
      <c r="E17" s="7"/>
      <c r="F17" s="7"/>
      <c r="G17" s="7" t="s">
        <v>15563</v>
      </c>
      <c r="H17" s="7" t="s">
        <v>15564</v>
      </c>
      <c r="I17"/>
      <c r="J17" s="6"/>
      <c r="K17" s="7"/>
      <c r="L17" s="7"/>
      <c r="M17" s="7"/>
      <c r="N17" s="7"/>
      <c r="O17" s="7"/>
      <c r="P17" s="7" t="s">
        <v>15678</v>
      </c>
      <c r="Q17" s="7"/>
      <c r="R17"/>
      <c r="S17" s="6"/>
      <c r="T17" s="7"/>
      <c r="U17" s="7"/>
      <c r="V17" s="7"/>
      <c r="W17" s="7"/>
      <c r="X17" s="7"/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 t="s">
        <v>16102</v>
      </c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/>
      <c r="BN17" s="7"/>
      <c r="BO17" s="7"/>
      <c r="BP17" s="7"/>
      <c r="BQ17" s="7"/>
      <c r="BR17" s="7"/>
      <c r="BS17" s="7"/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/>
      <c r="CK17" s="7"/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 t="s">
        <v>16862</v>
      </c>
      <c r="CZ17" s="7"/>
      <c r="DA17" s="7"/>
      <c r="DB17" s="7"/>
      <c r="DC17" s="7"/>
    </row>
    <row r="18" spans="1:107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x14ac:dyDescent="0.3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A20"/>
      <c r="B20" s="2">
        <f>H3+1</f>
        <v>6</v>
      </c>
      <c r="C20" s="2">
        <f t="shared" ref="C20:H20" si="2">B20+1</f>
        <v>7</v>
      </c>
      <c r="D20" s="2">
        <f t="shared" si="2"/>
        <v>8</v>
      </c>
      <c r="E20" s="2">
        <f t="shared" si="2"/>
        <v>9</v>
      </c>
      <c r="F20" s="2">
        <f t="shared" si="2"/>
        <v>10</v>
      </c>
      <c r="G20" s="2">
        <f t="shared" si="2"/>
        <v>11</v>
      </c>
      <c r="H20" s="2">
        <f t="shared" si="2"/>
        <v>12</v>
      </c>
      <c r="I20"/>
      <c r="J20"/>
      <c r="K20" s="2">
        <f>Q3+1</f>
        <v>3</v>
      </c>
      <c r="L20" s="2">
        <f t="shared" ref="L20:Q20" si="3">K20+1</f>
        <v>4</v>
      </c>
      <c r="M20" s="2">
        <f t="shared" si="3"/>
        <v>5</v>
      </c>
      <c r="N20" s="2">
        <f t="shared" si="3"/>
        <v>6</v>
      </c>
      <c r="O20" s="2">
        <f t="shared" si="3"/>
        <v>7</v>
      </c>
      <c r="P20" s="2">
        <f t="shared" si="3"/>
        <v>8</v>
      </c>
      <c r="Q20" s="2">
        <f t="shared" si="3"/>
        <v>9</v>
      </c>
      <c r="R20"/>
      <c r="S20"/>
      <c r="T20" s="2">
        <f>Z3+1</f>
        <v>2</v>
      </c>
      <c r="U20" s="2">
        <f t="shared" ref="U20:Z20" si="4">T20+1</f>
        <v>3</v>
      </c>
      <c r="V20" s="2">
        <f t="shared" si="4"/>
        <v>4</v>
      </c>
      <c r="W20" s="2">
        <f t="shared" si="4"/>
        <v>5</v>
      </c>
      <c r="X20" s="2">
        <f t="shared" si="4"/>
        <v>6</v>
      </c>
      <c r="Y20" s="2">
        <f t="shared" si="4"/>
        <v>7</v>
      </c>
      <c r="Z20" s="2">
        <f t="shared" si="4"/>
        <v>8</v>
      </c>
      <c r="AA20"/>
      <c r="AB20"/>
      <c r="AC20" s="2">
        <f>AI3+1</f>
        <v>6</v>
      </c>
      <c r="AD20" s="2">
        <f t="shared" ref="AD20:AI20" si="5">AC20+1</f>
        <v>7</v>
      </c>
      <c r="AE20" s="2">
        <f t="shared" si="5"/>
        <v>8</v>
      </c>
      <c r="AF20" s="2">
        <f t="shared" si="5"/>
        <v>9</v>
      </c>
      <c r="AG20" s="2">
        <f t="shared" si="5"/>
        <v>10</v>
      </c>
      <c r="AH20" s="2">
        <f t="shared" si="5"/>
        <v>11</v>
      </c>
      <c r="AI20" s="2">
        <f t="shared" si="5"/>
        <v>12</v>
      </c>
      <c r="AJ20"/>
      <c r="AK20"/>
      <c r="AL20" s="2">
        <f>AR3+1</f>
        <v>4</v>
      </c>
      <c r="AM20" s="2">
        <f t="shared" ref="AM20:AR20" si="6">AL20+1</f>
        <v>5</v>
      </c>
      <c r="AN20" s="2">
        <f t="shared" si="6"/>
        <v>6</v>
      </c>
      <c r="AO20" s="2">
        <f t="shared" si="6"/>
        <v>7</v>
      </c>
      <c r="AP20" s="2">
        <f t="shared" si="6"/>
        <v>8</v>
      </c>
      <c r="AQ20" s="2">
        <f t="shared" si="6"/>
        <v>9</v>
      </c>
      <c r="AR20" s="2">
        <f t="shared" si="6"/>
        <v>10</v>
      </c>
      <c r="AS20"/>
      <c r="AT20"/>
      <c r="AU20" s="2">
        <f>BA3+1</f>
        <v>8</v>
      </c>
      <c r="AV20" s="2">
        <f t="shared" ref="AV20:BA20" si="7">AU20+1</f>
        <v>9</v>
      </c>
      <c r="AW20" s="2">
        <f t="shared" si="7"/>
        <v>10</v>
      </c>
      <c r="AX20" s="2">
        <f t="shared" si="7"/>
        <v>11</v>
      </c>
      <c r="AY20" s="2">
        <f t="shared" si="7"/>
        <v>12</v>
      </c>
      <c r="AZ20" s="2">
        <f t="shared" si="7"/>
        <v>13</v>
      </c>
      <c r="BA20" s="2">
        <f t="shared" si="7"/>
        <v>14</v>
      </c>
      <c r="BB20"/>
      <c r="BC20"/>
      <c r="BD20" s="2">
        <f>BJ3+1</f>
        <v>6</v>
      </c>
      <c r="BE20" s="2">
        <f t="shared" ref="BE20:BJ20" si="8">BD20+1</f>
        <v>7</v>
      </c>
      <c r="BF20" s="2">
        <f t="shared" si="8"/>
        <v>8</v>
      </c>
      <c r="BG20" s="2">
        <f t="shared" si="8"/>
        <v>9</v>
      </c>
      <c r="BH20" s="2">
        <f t="shared" si="8"/>
        <v>10</v>
      </c>
      <c r="BI20" s="2">
        <f t="shared" si="8"/>
        <v>11</v>
      </c>
      <c r="BJ20" s="2">
        <f t="shared" si="8"/>
        <v>12</v>
      </c>
      <c r="BK20"/>
      <c r="BL20"/>
      <c r="BM20" s="2">
        <f>BS3+1</f>
        <v>3</v>
      </c>
      <c r="BN20" s="2">
        <f t="shared" ref="BN20:BS20" si="9">BM20+1</f>
        <v>4</v>
      </c>
      <c r="BO20" s="2">
        <f t="shared" si="9"/>
        <v>5</v>
      </c>
      <c r="BP20" s="2">
        <f t="shared" si="9"/>
        <v>6</v>
      </c>
      <c r="BQ20" s="2">
        <f t="shared" si="9"/>
        <v>7</v>
      </c>
      <c r="BR20" s="2">
        <f t="shared" si="9"/>
        <v>8</v>
      </c>
      <c r="BS20" s="2">
        <f t="shared" si="9"/>
        <v>9</v>
      </c>
      <c r="BT20"/>
      <c r="BU20"/>
      <c r="BV20" s="2">
        <f>CB3+1</f>
        <v>7</v>
      </c>
      <c r="BW20" s="2">
        <f t="shared" ref="BW20:CB20" si="10">BV20+1</f>
        <v>8</v>
      </c>
      <c r="BX20" s="2">
        <f t="shared" si="10"/>
        <v>9</v>
      </c>
      <c r="BY20" s="2">
        <f t="shared" si="10"/>
        <v>10</v>
      </c>
      <c r="BZ20" s="2">
        <f t="shared" si="10"/>
        <v>11</v>
      </c>
      <c r="CA20" s="2">
        <f t="shared" si="10"/>
        <v>12</v>
      </c>
      <c r="CB20" s="2">
        <f t="shared" si="10"/>
        <v>13</v>
      </c>
      <c r="CC20"/>
      <c r="CD20"/>
      <c r="CE20" s="2">
        <f>CK3+1</f>
        <v>5</v>
      </c>
      <c r="CF20" s="2">
        <f t="shared" ref="CF20:CK20" si="11">CE20+1</f>
        <v>6</v>
      </c>
      <c r="CG20" s="2">
        <f t="shared" si="11"/>
        <v>7</v>
      </c>
      <c r="CH20" s="2">
        <f t="shared" si="11"/>
        <v>8</v>
      </c>
      <c r="CI20" s="2">
        <f t="shared" si="11"/>
        <v>9</v>
      </c>
      <c r="CJ20" s="2">
        <f t="shared" si="11"/>
        <v>10</v>
      </c>
      <c r="CK20" s="2">
        <f t="shared" si="11"/>
        <v>11</v>
      </c>
      <c r="CL20"/>
      <c r="CM20"/>
      <c r="CN20" s="2">
        <f>CT3+1</f>
        <v>2</v>
      </c>
      <c r="CO20" s="2">
        <f t="shared" ref="CO20:CT20" si="12">CN20+1</f>
        <v>3</v>
      </c>
      <c r="CP20" s="2">
        <f t="shared" si="12"/>
        <v>4</v>
      </c>
      <c r="CQ20" s="2">
        <f t="shared" si="12"/>
        <v>5</v>
      </c>
      <c r="CR20" s="2">
        <f t="shared" si="12"/>
        <v>6</v>
      </c>
      <c r="CS20" s="2">
        <f t="shared" si="12"/>
        <v>7</v>
      </c>
      <c r="CT20" s="2">
        <f t="shared" si="12"/>
        <v>8</v>
      </c>
      <c r="CU20"/>
      <c r="CV20"/>
      <c r="CW20" s="2">
        <f>DC3+1</f>
        <v>7</v>
      </c>
      <c r="CX20" s="2">
        <f t="shared" ref="CX20:DC20" si="13">CW20+1</f>
        <v>8</v>
      </c>
      <c r="CY20" s="2">
        <f t="shared" si="13"/>
        <v>9</v>
      </c>
      <c r="CZ20" s="2">
        <f t="shared" si="13"/>
        <v>10</v>
      </c>
      <c r="DA20" s="2">
        <f t="shared" si="13"/>
        <v>11</v>
      </c>
      <c r="DB20" s="2">
        <f t="shared" si="13"/>
        <v>12</v>
      </c>
      <c r="DC20" s="2">
        <f t="shared" si="13"/>
        <v>13</v>
      </c>
    </row>
    <row r="21" spans="1:107" x14ac:dyDescent="0.35">
      <c r="A21" s="3">
        <v>8</v>
      </c>
      <c r="B21" s="4"/>
      <c r="C21" s="4"/>
      <c r="D21" s="4"/>
      <c r="E21" s="4"/>
      <c r="F21" s="4" t="s">
        <v>25</v>
      </c>
      <c r="G21" s="4"/>
      <c r="H21" s="4"/>
      <c r="I21"/>
      <c r="J21" s="3">
        <v>8</v>
      </c>
      <c r="K21" s="4"/>
      <c r="L21" s="4"/>
      <c r="M21" s="4"/>
      <c r="N21" s="4"/>
      <c r="O21" s="4" t="s">
        <v>25</v>
      </c>
      <c r="P21" s="4"/>
      <c r="Q21" s="4"/>
      <c r="R21"/>
      <c r="S21" s="3">
        <v>8</v>
      </c>
      <c r="T21" s="4"/>
      <c r="U21" s="4" t="s">
        <v>15798</v>
      </c>
      <c r="V21" s="4"/>
      <c r="W21" s="4" t="s">
        <v>15801</v>
      </c>
      <c r="X21" s="4" t="s">
        <v>25</v>
      </c>
      <c r="Y21" s="4"/>
      <c r="Z21" s="4"/>
      <c r="AA21"/>
      <c r="AB21" s="3">
        <v>8</v>
      </c>
      <c r="AC21" s="4"/>
      <c r="AD21" s="4"/>
      <c r="AE21" s="4"/>
      <c r="AF21" s="4" t="s">
        <v>15914</v>
      </c>
      <c r="AG21" s="4"/>
      <c r="AH21" s="4" t="s">
        <v>15922</v>
      </c>
      <c r="AI21" s="36"/>
      <c r="AJ21"/>
      <c r="AK21" s="3">
        <v>8</v>
      </c>
      <c r="AL21" s="4"/>
      <c r="AM21" s="4"/>
      <c r="AN21" s="4"/>
      <c r="AO21" s="4"/>
      <c r="AP21" s="4"/>
      <c r="AQ21" s="4"/>
      <c r="AR21" s="4"/>
      <c r="AS21"/>
      <c r="AT21" s="4">
        <v>8</v>
      </c>
      <c r="AU21" s="4"/>
      <c r="AV21" s="4"/>
      <c r="AW21" s="4" t="s">
        <v>16013</v>
      </c>
      <c r="AX21" s="4"/>
      <c r="AY21" s="4" t="s">
        <v>25</v>
      </c>
      <c r="AZ21" s="4"/>
      <c r="BA21" s="4"/>
      <c r="BB21"/>
      <c r="BC21" s="4">
        <v>8</v>
      </c>
      <c r="BD21" s="4" t="s">
        <v>16254</v>
      </c>
      <c r="BE21" s="4" t="s">
        <v>5082</v>
      </c>
      <c r="BF21" s="4" t="s">
        <v>16275</v>
      </c>
      <c r="BG21" s="4"/>
      <c r="BH21" s="4" t="s">
        <v>25</v>
      </c>
      <c r="BI21" s="4"/>
      <c r="BJ21" s="4"/>
      <c r="BK21"/>
      <c r="BL21" s="4">
        <v>8</v>
      </c>
      <c r="BM21" s="4"/>
      <c r="BN21" s="4"/>
      <c r="BO21" s="4" t="s">
        <v>16389</v>
      </c>
      <c r="BP21" s="4" t="s">
        <v>16396</v>
      </c>
      <c r="BQ21" s="4" t="s">
        <v>16406</v>
      </c>
      <c r="BR21" s="4"/>
      <c r="BS21" s="4" t="s">
        <v>615</v>
      </c>
      <c r="BT21"/>
      <c r="BU21" s="4">
        <v>8</v>
      </c>
      <c r="BV21" s="4"/>
      <c r="BW21" s="4"/>
      <c r="BX21" s="4"/>
      <c r="BY21" s="4"/>
      <c r="BZ21" s="4" t="s">
        <v>25</v>
      </c>
      <c r="CA21" s="4"/>
      <c r="CB21" s="4"/>
      <c r="CC21"/>
      <c r="CD21" s="4">
        <v>8</v>
      </c>
      <c r="CE21" s="4"/>
      <c r="CF21" s="4"/>
      <c r="CG21" s="4"/>
      <c r="CH21" s="4"/>
      <c r="CI21" s="4" t="s">
        <v>25</v>
      </c>
      <c r="CJ21" s="4" t="s">
        <v>16670</v>
      </c>
      <c r="CK21" s="4"/>
      <c r="CL21"/>
      <c r="CM21" s="4">
        <v>8</v>
      </c>
      <c r="CN21" s="4" t="s">
        <v>2692</v>
      </c>
      <c r="CO21" s="4" t="s">
        <v>16765</v>
      </c>
      <c r="CP21" s="4"/>
      <c r="CQ21" s="4"/>
      <c r="CR21" s="4" t="s">
        <v>25</v>
      </c>
      <c r="CS21" s="4" t="s">
        <v>615</v>
      </c>
      <c r="CT21" s="4"/>
      <c r="CU21"/>
      <c r="CV21" s="4">
        <v>8</v>
      </c>
      <c r="CW21" s="4"/>
      <c r="CX21" s="4"/>
      <c r="CY21" s="4"/>
      <c r="CZ21" s="4"/>
      <c r="DA21" s="4" t="s">
        <v>25</v>
      </c>
      <c r="DB21" s="4"/>
      <c r="DC21" s="4"/>
    </row>
    <row r="22" spans="1:107" x14ac:dyDescent="0.35">
      <c r="A22" s="2"/>
      <c r="B22" s="5"/>
      <c r="C22" s="5"/>
      <c r="D22" s="5"/>
      <c r="E22" s="5"/>
      <c r="F22" s="5" t="s">
        <v>15576</v>
      </c>
      <c r="G22" s="5"/>
      <c r="H22" s="5" t="s">
        <v>15687</v>
      </c>
      <c r="I22"/>
      <c r="J22" s="2"/>
      <c r="K22" s="5"/>
      <c r="L22" s="5"/>
      <c r="M22" s="5"/>
      <c r="N22" s="5"/>
      <c r="O22" s="5"/>
      <c r="P22" s="5"/>
      <c r="Q22" s="5" t="s">
        <v>15693</v>
      </c>
      <c r="R22"/>
      <c r="S22" s="2"/>
      <c r="T22" s="5" t="s">
        <v>15787</v>
      </c>
      <c r="U22" s="5"/>
      <c r="V22" s="5"/>
      <c r="W22" s="5"/>
      <c r="X22" s="5"/>
      <c r="Y22" s="5"/>
      <c r="Z22" s="5" t="s">
        <v>15819</v>
      </c>
      <c r="AA22"/>
      <c r="AB22" s="2"/>
      <c r="AC22" s="5"/>
      <c r="AD22" s="5"/>
      <c r="AE22" s="5"/>
      <c r="AF22" s="5"/>
      <c r="AG22" s="5"/>
      <c r="AH22" s="5" t="s">
        <v>15900</v>
      </c>
      <c r="AI22" s="5"/>
      <c r="AJ22"/>
      <c r="AK22" s="2"/>
      <c r="AL22" s="5"/>
      <c r="AM22" s="5" t="s">
        <v>15900</v>
      </c>
      <c r="AN22" s="5" t="s">
        <v>15986</v>
      </c>
      <c r="AO22" s="5"/>
      <c r="AP22" s="5"/>
      <c r="AQ22" s="5"/>
      <c r="AR22" s="5"/>
      <c r="AS22"/>
      <c r="AT22" s="5"/>
      <c r="AU22" s="5" t="s">
        <v>16089</v>
      </c>
      <c r="AV22" s="5"/>
      <c r="AW22" s="5"/>
      <c r="AX22" s="5"/>
      <c r="AY22" s="5"/>
      <c r="AZ22" s="5"/>
      <c r="BA22" s="5"/>
      <c r="BB22"/>
      <c r="BC22" s="5"/>
      <c r="BD22" s="5" t="s">
        <v>16252</v>
      </c>
      <c r="BE22" s="5" t="s">
        <v>16270</v>
      </c>
      <c r="BF22" s="5"/>
      <c r="BG22" s="5"/>
      <c r="BH22" s="5"/>
      <c r="BI22" s="5"/>
      <c r="BJ22" s="5"/>
      <c r="BK22"/>
      <c r="BL22" s="5"/>
      <c r="BM22" s="5"/>
      <c r="BN22" s="5"/>
      <c r="BO22" s="5" t="s">
        <v>16392</v>
      </c>
      <c r="BP22" s="5" t="s">
        <v>16397</v>
      </c>
      <c r="BQ22" s="5" t="s">
        <v>16401</v>
      </c>
      <c r="BR22" s="5"/>
      <c r="BS22" s="5"/>
      <c r="BT22"/>
      <c r="BU22" s="5"/>
      <c r="BV22" s="5"/>
      <c r="BW22" s="5" t="s">
        <v>16515</v>
      </c>
      <c r="BX22" s="5"/>
      <c r="BY22" s="5"/>
      <c r="BZ22" s="5"/>
      <c r="CA22" s="5" t="s">
        <v>16551</v>
      </c>
      <c r="CB22" s="5"/>
      <c r="CC22"/>
      <c r="CD22" s="5"/>
      <c r="CE22" s="5"/>
      <c r="CF22" s="5"/>
      <c r="CG22" s="5"/>
      <c r="CH22" s="5"/>
      <c r="CI22" s="5"/>
      <c r="CJ22" s="5" t="s">
        <v>16671</v>
      </c>
      <c r="CK22" s="5"/>
      <c r="CL22"/>
      <c r="CM22" s="5"/>
      <c r="CN22" s="5"/>
      <c r="CO22" s="5"/>
      <c r="CP22" s="5"/>
      <c r="CQ22" s="5"/>
      <c r="CR22" s="5"/>
      <c r="CS22" s="7"/>
      <c r="CT22" s="7"/>
      <c r="CU22"/>
      <c r="CV22" s="5"/>
      <c r="CW22" s="5"/>
      <c r="CX22" s="5"/>
      <c r="CY22" s="5" t="s">
        <v>16910</v>
      </c>
      <c r="CZ22" s="5"/>
      <c r="DA22" s="5"/>
      <c r="DB22" s="5"/>
      <c r="DC22" s="5" t="s">
        <v>16916</v>
      </c>
    </row>
    <row r="23" spans="1:107" x14ac:dyDescent="0.35">
      <c r="A23" s="3">
        <v>10</v>
      </c>
      <c r="B23" s="4"/>
      <c r="C23" s="4" t="s">
        <v>14217</v>
      </c>
      <c r="D23" s="4" t="s">
        <v>15574</v>
      </c>
      <c r="E23" s="4"/>
      <c r="F23" s="4" t="s">
        <v>15579</v>
      </c>
      <c r="G23" s="4"/>
      <c r="H23" s="4" t="s">
        <v>14136</v>
      </c>
      <c r="I23"/>
      <c r="J23" s="3">
        <v>10</v>
      </c>
      <c r="K23" s="4" t="s">
        <v>15659</v>
      </c>
      <c r="L23" s="4"/>
      <c r="M23" s="4" t="s">
        <v>8119</v>
      </c>
      <c r="N23" s="4"/>
      <c r="O23" s="4" t="s">
        <v>15679</v>
      </c>
      <c r="P23" s="4" t="s">
        <v>15276</v>
      </c>
      <c r="Q23" s="4" t="s">
        <v>38</v>
      </c>
      <c r="R23"/>
      <c r="S23" s="3">
        <v>10</v>
      </c>
      <c r="T23" s="4" t="s">
        <v>38</v>
      </c>
      <c r="U23" s="4"/>
      <c r="V23" s="4" t="s">
        <v>15800</v>
      </c>
      <c r="W23" s="4"/>
      <c r="X23" s="4" t="s">
        <v>14461</v>
      </c>
      <c r="Y23" s="4"/>
      <c r="Z23" s="4" t="s">
        <v>15820</v>
      </c>
      <c r="AA23"/>
      <c r="AB23" s="3">
        <v>10</v>
      </c>
      <c r="AC23" s="4" t="s">
        <v>15908</v>
      </c>
      <c r="AD23" s="4" t="s">
        <v>15911</v>
      </c>
      <c r="AE23" s="4"/>
      <c r="AF23" s="4" t="s">
        <v>15899</v>
      </c>
      <c r="AG23" s="4"/>
      <c r="AH23" s="4" t="s">
        <v>15923</v>
      </c>
      <c r="AI23" s="4"/>
      <c r="AJ23"/>
      <c r="AK23" s="3">
        <v>10</v>
      </c>
      <c r="AL23" s="4"/>
      <c r="AM23" s="4"/>
      <c r="AN23" s="4"/>
      <c r="AO23" s="4" t="s">
        <v>15988</v>
      </c>
      <c r="AP23" s="4"/>
      <c r="AQ23" s="4"/>
      <c r="AR23" s="4"/>
      <c r="AS23"/>
      <c r="AT23" s="4">
        <v>10</v>
      </c>
      <c r="AU23" s="4" t="s">
        <v>16067</v>
      </c>
      <c r="AV23" s="4"/>
      <c r="AW23" s="4"/>
      <c r="AX23" s="4"/>
      <c r="AY23" s="4" t="s">
        <v>16138</v>
      </c>
      <c r="AZ23" s="4" t="s">
        <v>16144</v>
      </c>
      <c r="BA23" s="4"/>
      <c r="BB23"/>
      <c r="BC23" s="4">
        <v>10</v>
      </c>
      <c r="BD23" s="4" t="s">
        <v>16253</v>
      </c>
      <c r="BE23" s="4" t="s">
        <v>16268</v>
      </c>
      <c r="BF23" s="4" t="s">
        <v>16276</v>
      </c>
      <c r="BG23" s="4" t="s">
        <v>16283</v>
      </c>
      <c r="BH23" s="4"/>
      <c r="BI23" s="4" t="s">
        <v>16289</v>
      </c>
      <c r="BJ23" s="4"/>
      <c r="BK23"/>
      <c r="BL23" s="4">
        <v>10</v>
      </c>
      <c r="BM23" s="4"/>
      <c r="BN23" s="4"/>
      <c r="BO23" s="4" t="s">
        <v>16391</v>
      </c>
      <c r="BP23" s="4" t="s">
        <v>16398</v>
      </c>
      <c r="BQ23" s="4" t="s">
        <v>1118</v>
      </c>
      <c r="BR23" s="4"/>
      <c r="BS23" s="4" t="s">
        <v>16407</v>
      </c>
      <c r="BT23"/>
      <c r="BU23" s="4">
        <v>10</v>
      </c>
      <c r="BV23" s="4" t="s">
        <v>14250</v>
      </c>
      <c r="BW23" s="4"/>
      <c r="BX23" s="4"/>
      <c r="BY23" s="4"/>
      <c r="BZ23" s="4" t="s">
        <v>16546</v>
      </c>
      <c r="CA23" s="4" t="s">
        <v>16552</v>
      </c>
      <c r="CB23" s="4"/>
      <c r="CC23"/>
      <c r="CD23" s="4">
        <v>10</v>
      </c>
      <c r="CE23" s="4"/>
      <c r="CF23" s="4" t="s">
        <v>16655</v>
      </c>
      <c r="CG23" s="4" t="s">
        <v>16659</v>
      </c>
      <c r="CH23" s="4" t="s">
        <v>14250</v>
      </c>
      <c r="CI23" s="4" t="s">
        <v>14461</v>
      </c>
      <c r="CJ23" s="4" t="s">
        <v>16672</v>
      </c>
      <c r="CK23" s="4" t="s">
        <v>16672</v>
      </c>
      <c r="CL23"/>
      <c r="CM23" s="4">
        <v>10</v>
      </c>
      <c r="CN23" s="4"/>
      <c r="CO23" s="4" t="s">
        <v>10275</v>
      </c>
      <c r="CP23" s="4" t="s">
        <v>16772</v>
      </c>
      <c r="CQ23" s="4"/>
      <c r="CR23" s="4" t="s">
        <v>16778</v>
      </c>
      <c r="CS23" s="4"/>
      <c r="CT23" s="4"/>
      <c r="CU23"/>
      <c r="CV23" s="4">
        <v>10</v>
      </c>
      <c r="CW23" s="4" t="s">
        <v>16881</v>
      </c>
      <c r="CX23" s="4"/>
      <c r="CY23" s="4" t="s">
        <v>16911</v>
      </c>
      <c r="CZ23" s="4" t="s">
        <v>16905</v>
      </c>
      <c r="DA23" s="4" t="s">
        <v>16904</v>
      </c>
      <c r="DB23" s="4"/>
      <c r="DC23" s="4" t="s">
        <v>16915</v>
      </c>
    </row>
    <row r="24" spans="1:107" x14ac:dyDescent="0.35">
      <c r="A24" s="6"/>
      <c r="B24" s="7" t="s">
        <v>15561</v>
      </c>
      <c r="C24" s="7"/>
      <c r="D24" s="7"/>
      <c r="E24" s="7" t="s">
        <v>15572</v>
      </c>
      <c r="F24" s="7" t="s">
        <v>15465</v>
      </c>
      <c r="G24" s="7" t="s">
        <v>15581</v>
      </c>
      <c r="H24" s="7" t="s">
        <v>15584</v>
      </c>
      <c r="I24"/>
      <c r="J24" s="6"/>
      <c r="K24" s="7"/>
      <c r="L24" s="7"/>
      <c r="M24" s="7" t="s">
        <v>15669</v>
      </c>
      <c r="N24" s="7" t="s">
        <v>15676</v>
      </c>
      <c r="O24" s="7" t="s">
        <v>15680</v>
      </c>
      <c r="P24" s="7" t="s">
        <v>15688</v>
      </c>
      <c r="Q24" s="7" t="s">
        <v>345</v>
      </c>
      <c r="R24"/>
      <c r="S24" s="6"/>
      <c r="T24" s="7" t="s">
        <v>15788</v>
      </c>
      <c r="U24" s="7" t="s">
        <v>15465</v>
      </c>
      <c r="V24" s="7" t="s">
        <v>15803</v>
      </c>
      <c r="W24" s="7"/>
      <c r="X24" s="7" t="s">
        <v>15808</v>
      </c>
      <c r="Y24" s="7"/>
      <c r="Z24" s="7" t="s">
        <v>15821</v>
      </c>
      <c r="AA24"/>
      <c r="AB24" s="6"/>
      <c r="AC24" s="7"/>
      <c r="AD24" s="7"/>
      <c r="AE24" s="7" t="s">
        <v>15913</v>
      </c>
      <c r="AF24" s="7" t="s">
        <v>15918</v>
      </c>
      <c r="AG24" s="7"/>
      <c r="AH24" s="7"/>
      <c r="AI24" s="7" t="s">
        <v>15926</v>
      </c>
      <c r="AJ24"/>
      <c r="AK24" s="6"/>
      <c r="AL24" s="7"/>
      <c r="AM24" s="7"/>
      <c r="AN24" s="7" t="s">
        <v>12059</v>
      </c>
      <c r="AO24" s="7"/>
      <c r="AP24" s="7"/>
      <c r="AQ24" s="7" t="s">
        <v>15992</v>
      </c>
      <c r="AR24" s="7"/>
      <c r="AS24"/>
      <c r="AT24" s="7"/>
      <c r="AU24" s="7" t="s">
        <v>16090</v>
      </c>
      <c r="AV24" s="7"/>
      <c r="AW24" s="7"/>
      <c r="AX24" s="7" t="s">
        <v>11449</v>
      </c>
      <c r="AY24" s="7" t="s">
        <v>16139</v>
      </c>
      <c r="AZ24" s="7"/>
      <c r="BA24" s="7" t="s">
        <v>16150</v>
      </c>
      <c r="BB24"/>
      <c r="BC24" s="7"/>
      <c r="BD24" s="7"/>
      <c r="BE24" s="7" t="s">
        <v>16269</v>
      </c>
      <c r="BF24" s="7"/>
      <c r="BG24" s="7" t="s">
        <v>16201</v>
      </c>
      <c r="BH24" s="7" t="s">
        <v>16287</v>
      </c>
      <c r="BI24" s="7" t="s">
        <v>1037</v>
      </c>
      <c r="BJ24" s="7" t="s">
        <v>16293</v>
      </c>
      <c r="BK24"/>
      <c r="BL24" s="7"/>
      <c r="BM24" s="7"/>
      <c r="BN24" s="7"/>
      <c r="BO24" s="7" t="s">
        <v>14159</v>
      </c>
      <c r="BP24" s="7" t="s">
        <v>14965</v>
      </c>
      <c r="BQ24" s="7"/>
      <c r="BR24" s="7"/>
      <c r="BS24" s="7" t="s">
        <v>16408</v>
      </c>
      <c r="BT24"/>
      <c r="BU24" s="7"/>
      <c r="BV24" s="7" t="s">
        <v>16511</v>
      </c>
      <c r="BW24" s="7"/>
      <c r="BX24" s="7" t="s">
        <v>16486</v>
      </c>
      <c r="BY24" s="7" t="s">
        <v>14489</v>
      </c>
      <c r="BZ24" s="7" t="s">
        <v>16547</v>
      </c>
      <c r="CA24" s="7"/>
      <c r="CB24" s="7"/>
      <c r="CC24"/>
      <c r="CD24" s="7"/>
      <c r="CE24" s="7"/>
      <c r="CF24" s="7" t="s">
        <v>16656</v>
      </c>
      <c r="CG24" s="7" t="s">
        <v>16658</v>
      </c>
      <c r="CH24" s="7" t="s">
        <v>16667</v>
      </c>
      <c r="CI24" s="7"/>
      <c r="CJ24" s="7"/>
      <c r="CK24" s="7"/>
      <c r="CL24"/>
      <c r="CM24" s="7"/>
      <c r="CN24" s="7"/>
      <c r="CO24" s="7"/>
      <c r="CP24" s="7" t="s">
        <v>71</v>
      </c>
      <c r="CQ24" s="7"/>
      <c r="CR24" s="7"/>
      <c r="CS24" s="7" t="s">
        <v>8527</v>
      </c>
      <c r="CT24" s="7"/>
      <c r="CU24"/>
      <c r="CV24" s="7"/>
      <c r="CW24" s="7" t="s">
        <v>16888</v>
      </c>
      <c r="CX24" s="7"/>
      <c r="CY24" s="7" t="s">
        <v>16892</v>
      </c>
      <c r="CZ24" s="7"/>
      <c r="DA24" s="7" t="s">
        <v>16906</v>
      </c>
      <c r="DB24" s="7" t="s">
        <v>38</v>
      </c>
      <c r="DC24" s="7"/>
    </row>
    <row r="25" spans="1:107" x14ac:dyDescent="0.35">
      <c r="A25" s="2"/>
      <c r="B25" s="5" t="s">
        <v>15388</v>
      </c>
      <c r="C25" s="5" t="s">
        <v>89</v>
      </c>
      <c r="D25" s="5" t="s">
        <v>15570</v>
      </c>
      <c r="E25" s="5" t="s">
        <v>15571</v>
      </c>
      <c r="F25" s="5" t="s">
        <v>11368</v>
      </c>
      <c r="G25" s="5" t="s">
        <v>11987</v>
      </c>
      <c r="H25" s="5" t="s">
        <v>13456</v>
      </c>
      <c r="I25"/>
      <c r="J25" s="2">
        <v>12</v>
      </c>
      <c r="K25" s="5" t="s">
        <v>15674</v>
      </c>
      <c r="L25" s="5" t="s">
        <v>780</v>
      </c>
      <c r="M25" s="5" t="s">
        <v>15670</v>
      </c>
      <c r="N25" s="5" t="s">
        <v>14166</v>
      </c>
      <c r="O25" s="5" t="s">
        <v>14375</v>
      </c>
      <c r="P25" s="5" t="s">
        <v>14166</v>
      </c>
      <c r="Q25" s="5"/>
      <c r="R25"/>
      <c r="S25" s="2">
        <v>12</v>
      </c>
      <c r="T25" s="5" t="s">
        <v>15791</v>
      </c>
      <c r="U25" s="5"/>
      <c r="V25" s="5"/>
      <c r="W25" s="5"/>
      <c r="X25" s="5"/>
      <c r="Y25" s="5"/>
      <c r="Z25" s="5"/>
      <c r="AA25"/>
      <c r="AB25" s="2">
        <v>12</v>
      </c>
      <c r="AC25" s="5"/>
      <c r="AD25" s="5"/>
      <c r="AE25" s="5"/>
      <c r="AF25" s="5"/>
      <c r="AG25" s="5"/>
      <c r="AH25" s="5"/>
      <c r="AI25" s="5"/>
      <c r="AJ25"/>
      <c r="AK25" s="2">
        <v>12</v>
      </c>
      <c r="AL25" s="5"/>
      <c r="AM25" s="5" t="s">
        <v>15974</v>
      </c>
      <c r="AN25" s="5"/>
      <c r="AO25" s="5"/>
      <c r="AP25" s="5"/>
      <c r="AQ25" s="5"/>
      <c r="AR25" s="5"/>
      <c r="AS25"/>
      <c r="AT25" s="5">
        <v>12</v>
      </c>
      <c r="AU25" s="5"/>
      <c r="AV25" s="5" t="s">
        <v>16121</v>
      </c>
      <c r="AW25" s="5"/>
      <c r="AX25" s="5" t="s">
        <v>16131</v>
      </c>
      <c r="AY25" s="5"/>
      <c r="AZ25" s="5"/>
      <c r="BA25" s="5" t="s">
        <v>16151</v>
      </c>
      <c r="BB25"/>
      <c r="BC25" s="5">
        <v>12</v>
      </c>
      <c r="BD25" s="5" t="s">
        <v>3728</v>
      </c>
      <c r="BE25" s="5" t="s">
        <v>16280</v>
      </c>
      <c r="BF25" s="5"/>
      <c r="BG25" s="5" t="s">
        <v>16226</v>
      </c>
      <c r="BH25" s="5"/>
      <c r="BI25" s="5"/>
      <c r="BJ25" s="5" t="s">
        <v>16294</v>
      </c>
      <c r="BK25"/>
      <c r="BL25" s="5">
        <v>12</v>
      </c>
      <c r="BM25" s="5" t="s">
        <v>16380</v>
      </c>
      <c r="BN25" s="5"/>
      <c r="BO25" s="5" t="s">
        <v>16226</v>
      </c>
      <c r="BP25" s="5" t="s">
        <v>14375</v>
      </c>
      <c r="BQ25" s="5"/>
      <c r="BR25" s="5"/>
      <c r="BS25" s="5" t="s">
        <v>16409</v>
      </c>
      <c r="BT25"/>
      <c r="BU25" s="5">
        <v>12</v>
      </c>
      <c r="BV25" s="5"/>
      <c r="BW25" s="5"/>
      <c r="BX25" s="5"/>
      <c r="BY25" s="5"/>
      <c r="BZ25" s="5" t="s">
        <v>16545</v>
      </c>
      <c r="CA25" s="5"/>
      <c r="CB25" s="5"/>
      <c r="CC25"/>
      <c r="CD25" s="5">
        <v>12</v>
      </c>
      <c r="CE25" s="5"/>
      <c r="CF25" s="5" t="s">
        <v>16639</v>
      </c>
      <c r="CG25" s="5"/>
      <c r="CH25" s="4"/>
      <c r="CI25" s="5"/>
      <c r="CJ25" s="5"/>
      <c r="CK25" s="5"/>
      <c r="CL25"/>
      <c r="CM25" s="5">
        <v>12</v>
      </c>
      <c r="CN25" s="5"/>
      <c r="CO25" s="5"/>
      <c r="CP25" s="5"/>
      <c r="CQ25" s="5"/>
      <c r="CR25" s="5"/>
      <c r="CS25" s="5"/>
      <c r="CT25" s="5"/>
      <c r="CU25"/>
      <c r="CV25" s="5">
        <v>12</v>
      </c>
      <c r="CW25" s="5"/>
      <c r="CX25" s="5"/>
      <c r="CY25" s="5" t="s">
        <v>16486</v>
      </c>
      <c r="CZ25" s="5" t="s">
        <v>14375</v>
      </c>
      <c r="DA25" s="5"/>
      <c r="DB25" s="5"/>
      <c r="DC25" s="5" t="s">
        <v>16913</v>
      </c>
    </row>
    <row r="26" spans="1:107" x14ac:dyDescent="0.35">
      <c r="A26" s="2"/>
      <c r="B26" s="5"/>
      <c r="C26" s="5" t="s">
        <v>15568</v>
      </c>
      <c r="D26" s="5"/>
      <c r="E26" s="5"/>
      <c r="F26" s="5"/>
      <c r="G26" s="5" t="s">
        <v>38</v>
      </c>
      <c r="H26" s="5"/>
      <c r="I26"/>
      <c r="J26" s="2"/>
      <c r="K26" s="5" t="s">
        <v>15675</v>
      </c>
      <c r="L26" s="5" t="s">
        <v>15666</v>
      </c>
      <c r="M26" s="5"/>
      <c r="N26" s="5"/>
      <c r="O26" s="5" t="s">
        <v>15681</v>
      </c>
      <c r="P26" s="5" t="s">
        <v>15689</v>
      </c>
      <c r="Q26" s="5" t="s">
        <v>13197</v>
      </c>
      <c r="R26"/>
      <c r="S26" s="2"/>
      <c r="T26" s="5" t="s">
        <v>15794</v>
      </c>
      <c r="U26" s="5" t="s">
        <v>15802</v>
      </c>
      <c r="V26" s="5"/>
      <c r="W26" s="5" t="s">
        <v>15807</v>
      </c>
      <c r="X26" s="5"/>
      <c r="Y26" s="5" t="s">
        <v>15814</v>
      </c>
      <c r="Z26" s="5"/>
      <c r="AA26"/>
      <c r="AB26" s="2"/>
      <c r="AC26" s="5" t="s">
        <v>15907</v>
      </c>
      <c r="AD26" s="5"/>
      <c r="AE26" s="5"/>
      <c r="AF26" s="5"/>
      <c r="AG26" s="5"/>
      <c r="AH26" s="5"/>
      <c r="AI26" s="5"/>
      <c r="AJ26"/>
      <c r="AK26" s="2"/>
      <c r="AL26" s="5"/>
      <c r="AM26" s="5"/>
      <c r="AN26" s="5"/>
      <c r="AO26" s="5" t="s">
        <v>15970</v>
      </c>
      <c r="AP26" s="5"/>
      <c r="AQ26" s="5"/>
      <c r="AR26" s="5"/>
      <c r="AS26"/>
      <c r="AT26" s="5"/>
      <c r="AU26" s="80"/>
      <c r="AV26" s="5"/>
      <c r="AW26" s="5" t="s">
        <v>16128</v>
      </c>
      <c r="AX26" s="5"/>
      <c r="AY26" s="5"/>
      <c r="AZ26" s="5"/>
      <c r="BA26" s="5"/>
      <c r="BB26"/>
      <c r="BC26" s="5"/>
      <c r="BD26" s="5"/>
      <c r="BE26" s="5" t="s">
        <v>16271</v>
      </c>
      <c r="BF26" s="5"/>
      <c r="BG26" s="5"/>
      <c r="BH26" s="5"/>
      <c r="BI26" s="5"/>
      <c r="BJ26" s="5"/>
      <c r="BK26"/>
      <c r="BL26" s="5"/>
      <c r="BM26" s="5" t="s">
        <v>16370</v>
      </c>
      <c r="BN26" s="5" t="s">
        <v>16403</v>
      </c>
      <c r="BO26" s="5"/>
      <c r="BP26" s="5"/>
      <c r="BQ26" s="5"/>
      <c r="BR26" s="5"/>
      <c r="BS26" s="5" t="s">
        <v>16410</v>
      </c>
      <c r="BT26"/>
      <c r="BU26" s="5"/>
      <c r="BV26" s="5"/>
      <c r="BW26" s="5"/>
      <c r="BX26" s="5"/>
      <c r="BY26" s="5" t="s">
        <v>16542</v>
      </c>
      <c r="BZ26" s="5"/>
      <c r="CA26" s="5"/>
      <c r="CB26" s="5"/>
      <c r="CC26"/>
      <c r="CD26" s="5"/>
      <c r="CE26" s="5"/>
      <c r="CF26" s="5"/>
      <c r="CG26" s="5"/>
      <c r="CH26" s="7"/>
      <c r="CI26" s="5" t="s">
        <v>16668</v>
      </c>
      <c r="CJ26" s="5"/>
      <c r="CK26" s="5"/>
      <c r="CL26"/>
      <c r="CM26" s="5"/>
      <c r="CN26" s="5"/>
      <c r="CO26" s="5" t="s">
        <v>16766</v>
      </c>
      <c r="CP26" s="5" t="s">
        <v>16762</v>
      </c>
      <c r="CQ26" s="5"/>
      <c r="CR26" s="5"/>
      <c r="CS26" s="7"/>
      <c r="CT26" s="5"/>
      <c r="CU26"/>
      <c r="CV26" s="5"/>
      <c r="CW26" s="5"/>
      <c r="CX26" s="11"/>
      <c r="CY26" s="5"/>
      <c r="CZ26" s="5" t="s">
        <v>38</v>
      </c>
      <c r="DA26" s="5"/>
      <c r="DB26" s="5"/>
      <c r="DC26" s="5"/>
    </row>
    <row r="27" spans="1:107" x14ac:dyDescent="0.35">
      <c r="A27" s="3">
        <v>14</v>
      </c>
      <c r="B27" s="4" t="s">
        <v>15549</v>
      </c>
      <c r="C27" s="4"/>
      <c r="D27" s="4"/>
      <c r="E27" s="4" t="s">
        <v>38</v>
      </c>
      <c r="F27" s="4" t="s">
        <v>15580</v>
      </c>
      <c r="G27" s="4"/>
      <c r="H27" s="4"/>
      <c r="I27"/>
      <c r="J27" s="3">
        <v>14</v>
      </c>
      <c r="K27" s="4"/>
      <c r="L27" s="4" t="s">
        <v>15665</v>
      </c>
      <c r="M27" s="4" t="s">
        <v>13464</v>
      </c>
      <c r="N27" s="4" t="s">
        <v>15677</v>
      </c>
      <c r="O27" s="4" t="s">
        <v>15682</v>
      </c>
      <c r="P27" s="4"/>
      <c r="Q27" s="4" t="s">
        <v>15694</v>
      </c>
      <c r="R27"/>
      <c r="S27" s="3">
        <v>14</v>
      </c>
      <c r="T27" s="4" t="s">
        <v>9816</v>
      </c>
      <c r="U27" s="4" t="s">
        <v>15796</v>
      </c>
      <c r="V27" s="4" t="s">
        <v>7263</v>
      </c>
      <c r="W27" s="4"/>
      <c r="X27" s="4"/>
      <c r="Y27" s="4" t="s">
        <v>15815</v>
      </c>
      <c r="Z27" s="4"/>
      <c r="AA27"/>
      <c r="AB27" s="3">
        <v>14</v>
      </c>
      <c r="AC27" s="4"/>
      <c r="AD27" s="4" t="s">
        <v>15912</v>
      </c>
      <c r="AE27" s="4" t="s">
        <v>15915</v>
      </c>
      <c r="AF27" s="4" t="s">
        <v>15918</v>
      </c>
      <c r="AG27" s="4"/>
      <c r="AH27" s="4"/>
      <c r="AI27" s="4"/>
      <c r="AJ27"/>
      <c r="AK27" s="3">
        <v>14</v>
      </c>
      <c r="AL27" s="4" t="s">
        <v>15983</v>
      </c>
      <c r="AM27" s="4"/>
      <c r="AN27" s="4"/>
      <c r="AO27" s="4"/>
      <c r="AP27" s="4"/>
      <c r="AQ27" s="4"/>
      <c r="AR27" s="4"/>
      <c r="AS27"/>
      <c r="AT27" s="4">
        <v>14</v>
      </c>
      <c r="AU27" s="4" t="s">
        <v>9107</v>
      </c>
      <c r="AV27" s="4" t="s">
        <v>16125</v>
      </c>
      <c r="AW27" s="4" t="s">
        <v>16129</v>
      </c>
      <c r="AX27" s="4" t="s">
        <v>16132</v>
      </c>
      <c r="AY27" s="4" t="s">
        <v>16140</v>
      </c>
      <c r="AZ27" s="4"/>
      <c r="BA27" s="4"/>
      <c r="BB27"/>
      <c r="BC27" s="4">
        <v>14</v>
      </c>
      <c r="BD27" s="4" t="s">
        <v>16255</v>
      </c>
      <c r="BE27" s="4" t="s">
        <v>16272</v>
      </c>
      <c r="BF27" s="4"/>
      <c r="BG27" s="4"/>
      <c r="BH27" s="4"/>
      <c r="BI27" s="4"/>
      <c r="BJ27" s="4" t="s">
        <v>16295</v>
      </c>
      <c r="BK27"/>
      <c r="BL27" s="4">
        <v>14</v>
      </c>
      <c r="BM27" s="4"/>
      <c r="BN27" s="4"/>
      <c r="BO27" s="4"/>
      <c r="BP27" s="4" t="s">
        <v>16400</v>
      </c>
      <c r="BQ27" s="4" t="s">
        <v>16402</v>
      </c>
      <c r="BR27" s="4"/>
      <c r="BS27" s="4" t="s">
        <v>16841</v>
      </c>
      <c r="BT27"/>
      <c r="BU27" s="4">
        <v>14</v>
      </c>
      <c r="BV27" s="4" t="s">
        <v>16554</v>
      </c>
      <c r="BW27" s="4" t="s">
        <v>16536</v>
      </c>
      <c r="BX27" s="4"/>
      <c r="BY27" s="4" t="s">
        <v>16543</v>
      </c>
      <c r="BZ27" s="4" t="s">
        <v>16548</v>
      </c>
      <c r="CA27" s="4" t="s">
        <v>16553</v>
      </c>
      <c r="CB27" s="4"/>
      <c r="CC27"/>
      <c r="CD27" s="4">
        <v>14</v>
      </c>
      <c r="CE27" s="4" t="s">
        <v>16653</v>
      </c>
      <c r="CF27" s="4" t="s">
        <v>16657</v>
      </c>
      <c r="CG27" s="4"/>
      <c r="CH27" s="4" t="s">
        <v>16665</v>
      </c>
      <c r="CI27" s="4"/>
      <c r="CJ27" s="4" t="s">
        <v>16673</v>
      </c>
      <c r="CK27" s="4"/>
      <c r="CL27"/>
      <c r="CM27" s="4">
        <v>14</v>
      </c>
      <c r="CN27" s="4"/>
      <c r="CO27" s="4" t="s">
        <v>16768</v>
      </c>
      <c r="CP27" s="4"/>
      <c r="CQ27" s="4"/>
      <c r="CR27" s="4"/>
      <c r="CS27" s="5"/>
      <c r="CT27" s="4"/>
      <c r="CU27"/>
      <c r="CV27" s="4">
        <v>14</v>
      </c>
      <c r="CW27" s="4" t="s">
        <v>16878</v>
      </c>
      <c r="CX27" s="4" t="s">
        <v>16889</v>
      </c>
      <c r="CY27" s="4" t="s">
        <v>16891</v>
      </c>
      <c r="CZ27" s="4" t="s">
        <v>16898</v>
      </c>
      <c r="DA27" s="4" t="s">
        <v>1236</v>
      </c>
      <c r="DB27" s="4"/>
      <c r="DC27" s="4"/>
    </row>
    <row r="28" spans="1:107" x14ac:dyDescent="0.35">
      <c r="A28" s="6"/>
      <c r="B28" s="7" t="s">
        <v>11638</v>
      </c>
      <c r="C28" s="7" t="s">
        <v>15569</v>
      </c>
      <c r="D28" s="7" t="s">
        <v>15575</v>
      </c>
      <c r="E28" s="7" t="s">
        <v>15573</v>
      </c>
      <c r="F28" s="7" t="s">
        <v>15577</v>
      </c>
      <c r="G28" s="7"/>
      <c r="H28" s="7" t="s">
        <v>15585</v>
      </c>
      <c r="I28"/>
      <c r="J28" s="6"/>
      <c r="K28" s="7"/>
      <c r="L28" s="7" t="s">
        <v>15662</v>
      </c>
      <c r="M28" s="7"/>
      <c r="N28" s="7"/>
      <c r="O28" s="7"/>
      <c r="P28" s="7" t="s">
        <v>15690</v>
      </c>
      <c r="Q28" s="7" t="s">
        <v>534</v>
      </c>
      <c r="R28"/>
      <c r="S28" s="6"/>
      <c r="T28" s="7" t="s">
        <v>15792</v>
      </c>
      <c r="U28" s="7" t="s">
        <v>15789</v>
      </c>
      <c r="V28" s="7" t="s">
        <v>11569</v>
      </c>
      <c r="W28" s="7" t="s">
        <v>38</v>
      </c>
      <c r="X28" s="7"/>
      <c r="Y28" s="7"/>
      <c r="Z28" s="7" t="s">
        <v>11055</v>
      </c>
      <c r="AA28"/>
      <c r="AB28" s="6"/>
      <c r="AC28" s="7"/>
      <c r="AD28" s="7"/>
      <c r="AE28" s="7"/>
      <c r="AF28" s="7"/>
      <c r="AG28" s="7"/>
      <c r="AH28" s="7"/>
      <c r="AI28" s="7"/>
      <c r="AJ28"/>
      <c r="AK28" s="6"/>
      <c r="AL28" s="7" t="s">
        <v>15946</v>
      </c>
      <c r="AM28" s="7"/>
      <c r="AN28" s="7"/>
      <c r="AO28" s="7"/>
      <c r="AP28" s="7"/>
      <c r="AQ28" s="7"/>
      <c r="AR28" s="7"/>
      <c r="AS28"/>
      <c r="AT28" s="7"/>
      <c r="AU28" s="7" t="s">
        <v>16122</v>
      </c>
      <c r="AV28" s="7"/>
      <c r="AW28" s="7" t="s">
        <v>16130</v>
      </c>
      <c r="AX28" s="7" t="s">
        <v>16133</v>
      </c>
      <c r="AY28" s="7" t="s">
        <v>16141</v>
      </c>
      <c r="AZ28" s="7"/>
      <c r="BA28" s="7" t="s">
        <v>13051</v>
      </c>
      <c r="BB28"/>
      <c r="BC28" s="7"/>
      <c r="BD28" s="7" t="s">
        <v>16256</v>
      </c>
      <c r="BE28" s="7" t="s">
        <v>16277</v>
      </c>
      <c r="BF28" s="7" t="s">
        <v>15841</v>
      </c>
      <c r="BG28" s="7"/>
      <c r="BH28" s="7" t="s">
        <v>16281</v>
      </c>
      <c r="BI28" s="7"/>
      <c r="BJ28" s="7"/>
      <c r="BK28"/>
      <c r="BL28" s="7"/>
      <c r="BM28" s="7" t="s">
        <v>16381</v>
      </c>
      <c r="BN28" s="7" t="s">
        <v>16385</v>
      </c>
      <c r="BO28" s="7" t="s">
        <v>14101</v>
      </c>
      <c r="BP28" s="7" t="s">
        <v>16399</v>
      </c>
      <c r="BQ28" s="7"/>
      <c r="BR28" s="7" t="s">
        <v>38</v>
      </c>
      <c r="BS28" s="7" t="s">
        <v>16411</v>
      </c>
      <c r="BT28"/>
      <c r="BU28" s="7"/>
      <c r="BV28" s="7"/>
      <c r="BW28" s="7" t="s">
        <v>38</v>
      </c>
      <c r="BX28" s="7" t="s">
        <v>16540</v>
      </c>
      <c r="BY28" s="7"/>
      <c r="BZ28" s="7"/>
      <c r="CA28" s="7"/>
      <c r="CB28" s="7"/>
      <c r="CC28"/>
      <c r="CD28" s="7"/>
      <c r="CE28" s="7"/>
      <c r="CF28" s="7"/>
      <c r="CG28" s="7" t="s">
        <v>16663</v>
      </c>
      <c r="CH28" s="7" t="s">
        <v>38</v>
      </c>
      <c r="CI28" s="7" t="s">
        <v>16669</v>
      </c>
      <c r="CJ28" s="7" t="s">
        <v>16674</v>
      </c>
      <c r="CK28" s="7"/>
      <c r="CL28"/>
      <c r="CM28" s="7"/>
      <c r="CN28" s="7" t="s">
        <v>16764</v>
      </c>
      <c r="CO28" s="7" t="s">
        <v>16761</v>
      </c>
      <c r="CP28" s="7"/>
      <c r="CQ28" s="7"/>
      <c r="CR28" s="7" t="s">
        <v>16780</v>
      </c>
      <c r="CS28" s="7" t="s">
        <v>16782</v>
      </c>
      <c r="CT28" s="7" t="s">
        <v>16764</v>
      </c>
      <c r="CU28"/>
      <c r="CV28" s="7"/>
      <c r="CW28" s="7" t="s">
        <v>16883</v>
      </c>
      <c r="CX28" s="7" t="s">
        <v>16890</v>
      </c>
      <c r="CY28" s="7" t="s">
        <v>16894</v>
      </c>
      <c r="CZ28" s="7" t="s">
        <v>38</v>
      </c>
      <c r="DA28" s="7" t="s">
        <v>16907</v>
      </c>
      <c r="DB28" s="7"/>
      <c r="DC28" s="7"/>
    </row>
    <row r="29" spans="1:107" x14ac:dyDescent="0.35">
      <c r="A29" s="2">
        <v>16</v>
      </c>
      <c r="B29" s="5"/>
      <c r="C29" s="5" t="s">
        <v>12071</v>
      </c>
      <c r="D29" s="5"/>
      <c r="E29" s="5"/>
      <c r="F29" s="5" t="s">
        <v>15578</v>
      </c>
      <c r="G29" s="5" t="s">
        <v>15582</v>
      </c>
      <c r="H29" s="5" t="s">
        <v>15586</v>
      </c>
      <c r="I29"/>
      <c r="J29" s="2">
        <v>16</v>
      </c>
      <c r="K29" s="5" t="s">
        <v>15660</v>
      </c>
      <c r="L29" s="5" t="s">
        <v>15668</v>
      </c>
      <c r="M29" s="5" t="s">
        <v>15671</v>
      </c>
      <c r="N29" s="5"/>
      <c r="O29" s="5"/>
      <c r="P29" s="5"/>
      <c r="Q29" s="5" t="s">
        <v>15696</v>
      </c>
      <c r="R29"/>
      <c r="S29" s="2">
        <v>16</v>
      </c>
      <c r="T29" s="5"/>
      <c r="U29" s="5" t="s">
        <v>15799</v>
      </c>
      <c r="V29" s="5" t="s">
        <v>15804</v>
      </c>
      <c r="W29" s="5"/>
      <c r="X29" s="5" t="s">
        <v>15809</v>
      </c>
      <c r="Y29" s="5" t="s">
        <v>15817</v>
      </c>
      <c r="Z29" s="5" t="s">
        <v>11447</v>
      </c>
      <c r="AA29"/>
      <c r="AB29" s="2">
        <v>16</v>
      </c>
      <c r="AC29" s="5" t="s">
        <v>15909</v>
      </c>
      <c r="AD29" s="5"/>
      <c r="AE29" s="5" t="s">
        <v>15916</v>
      </c>
      <c r="AF29" s="5"/>
      <c r="AG29" s="5" t="s">
        <v>15920</v>
      </c>
      <c r="AH29" s="5" t="s">
        <v>15924</v>
      </c>
      <c r="AI29" s="5" t="s">
        <v>15927</v>
      </c>
      <c r="AJ29"/>
      <c r="AK29" s="2">
        <v>16</v>
      </c>
      <c r="AL29" s="5" t="s">
        <v>15984</v>
      </c>
      <c r="AM29" s="5" t="s">
        <v>15969</v>
      </c>
      <c r="AN29" s="5"/>
      <c r="AO29" s="5"/>
      <c r="AP29" s="5" t="s">
        <v>15990</v>
      </c>
      <c r="AQ29" s="5" t="s">
        <v>15993</v>
      </c>
      <c r="AR29" s="5"/>
      <c r="AS29"/>
      <c r="AT29" s="5">
        <v>16</v>
      </c>
      <c r="AU29" s="5" t="s">
        <v>15928</v>
      </c>
      <c r="AV29" s="5" t="s">
        <v>16127</v>
      </c>
      <c r="AW29" s="5"/>
      <c r="AX29" s="5" t="s">
        <v>16134</v>
      </c>
      <c r="AY29" s="5" t="s">
        <v>16143</v>
      </c>
      <c r="AZ29" s="5" t="s">
        <v>38</v>
      </c>
      <c r="BA29" s="5" t="s">
        <v>16152</v>
      </c>
      <c r="BB29" s="1"/>
      <c r="BC29" s="5">
        <v>16</v>
      </c>
      <c r="BD29" s="5" t="s">
        <v>16257</v>
      </c>
      <c r="BE29" s="5" t="s">
        <v>16278</v>
      </c>
      <c r="BF29" s="5"/>
      <c r="BG29" s="5" t="s">
        <v>16284</v>
      </c>
      <c r="BH29" s="5" t="s">
        <v>1236</v>
      </c>
      <c r="BI29" s="5" t="s">
        <v>16291</v>
      </c>
      <c r="BJ29" s="5"/>
      <c r="BK29"/>
      <c r="BL29" s="5">
        <v>16</v>
      </c>
      <c r="BM29" s="5" t="s">
        <v>16382</v>
      </c>
      <c r="BN29" s="5"/>
      <c r="BO29" s="5" t="s">
        <v>16393</v>
      </c>
      <c r="BP29" s="5"/>
      <c r="BQ29" s="5"/>
      <c r="BR29" s="5"/>
      <c r="BS29" s="5" t="s">
        <v>11454</v>
      </c>
      <c r="BT29"/>
      <c r="BU29" s="5">
        <v>16</v>
      </c>
      <c r="BV29" s="5" t="s">
        <v>16534</v>
      </c>
      <c r="BW29" s="5"/>
      <c r="BX29" s="5" t="s">
        <v>16541</v>
      </c>
      <c r="BY29" s="5"/>
      <c r="BZ29" s="5"/>
      <c r="CA29" s="5"/>
      <c r="CB29" s="5"/>
      <c r="CC29"/>
      <c r="CD29" s="5">
        <v>16</v>
      </c>
      <c r="CE29" s="5" t="s">
        <v>4452</v>
      </c>
      <c r="CF29" s="5" t="s">
        <v>16654</v>
      </c>
      <c r="CG29" s="5" t="s">
        <v>16662</v>
      </c>
      <c r="CH29" s="5" t="s">
        <v>16666</v>
      </c>
      <c r="CI29" s="5"/>
      <c r="CJ29" s="5" t="s">
        <v>38</v>
      </c>
      <c r="CK29" s="5" t="s">
        <v>16677</v>
      </c>
      <c r="CL29"/>
      <c r="CM29" s="5">
        <v>16</v>
      </c>
      <c r="CN29" s="5"/>
      <c r="CO29" s="5" t="s">
        <v>16769</v>
      </c>
      <c r="CP29" s="5"/>
      <c r="CQ29" s="5" t="s">
        <v>16774</v>
      </c>
      <c r="CR29" s="5" t="s">
        <v>16781</v>
      </c>
      <c r="CS29" s="5"/>
      <c r="CT29" s="5"/>
      <c r="CU29"/>
      <c r="CV29" s="5">
        <v>16</v>
      </c>
      <c r="CW29" s="5" t="s">
        <v>16884</v>
      </c>
      <c r="CX29" s="5" t="s">
        <v>16865</v>
      </c>
      <c r="CY29" s="5" t="s">
        <v>16895</v>
      </c>
      <c r="CZ29" s="5" t="s">
        <v>16896</v>
      </c>
      <c r="DA29" s="5"/>
      <c r="DB29" s="5" t="s">
        <v>16912</v>
      </c>
      <c r="DC29" s="5" t="s">
        <v>16917</v>
      </c>
    </row>
    <row r="30" spans="1:107" x14ac:dyDescent="0.35">
      <c r="A30" s="2"/>
      <c r="B30" s="5" t="s">
        <v>15566</v>
      </c>
      <c r="C30" s="5"/>
      <c r="D30" s="5"/>
      <c r="E30" s="5"/>
      <c r="F30" s="5"/>
      <c r="G30" s="5" t="s">
        <v>15583</v>
      </c>
      <c r="H30" s="5" t="s">
        <v>13875</v>
      </c>
      <c r="I30"/>
      <c r="J30" s="2"/>
      <c r="K30" s="5" t="s">
        <v>15661</v>
      </c>
      <c r="L30" s="5"/>
      <c r="M30" s="5" t="s">
        <v>15672</v>
      </c>
      <c r="N30" s="5" t="s">
        <v>15251</v>
      </c>
      <c r="O30" s="5" t="s">
        <v>15683</v>
      </c>
      <c r="P30" s="5"/>
      <c r="Q30" s="5" t="s">
        <v>15695</v>
      </c>
      <c r="R30"/>
      <c r="S30" s="2"/>
      <c r="T30" s="5" t="s">
        <v>15793</v>
      </c>
      <c r="U30" s="5" t="s">
        <v>15797</v>
      </c>
      <c r="V30" s="5" t="s">
        <v>15805</v>
      </c>
      <c r="W30" s="5"/>
      <c r="X30" s="5" t="s">
        <v>38</v>
      </c>
      <c r="Y30" s="5" t="s">
        <v>15816</v>
      </c>
      <c r="Z30" s="5" t="s">
        <v>15822</v>
      </c>
      <c r="AA30"/>
      <c r="AB30" s="2"/>
      <c r="AC30" s="5" t="s">
        <v>15910</v>
      </c>
      <c r="AD30" s="5"/>
      <c r="AE30" s="5"/>
      <c r="AF30" s="5" t="s">
        <v>14556</v>
      </c>
      <c r="AG30" s="5" t="s">
        <v>15921</v>
      </c>
      <c r="AH30" s="5" t="s">
        <v>15960</v>
      </c>
      <c r="AI30" s="5"/>
      <c r="AJ30"/>
      <c r="AK30" s="2"/>
      <c r="AL30" s="5"/>
      <c r="AM30" s="5" t="s">
        <v>15985</v>
      </c>
      <c r="AN30" s="5"/>
      <c r="AO30" s="5" t="s">
        <v>15989</v>
      </c>
      <c r="AP30" s="5" t="s">
        <v>15991</v>
      </c>
      <c r="AQ30" s="5"/>
      <c r="AR30" s="5"/>
      <c r="AS30"/>
      <c r="AT30" s="5"/>
      <c r="AU30" s="5" t="s">
        <v>16123</v>
      </c>
      <c r="AV30" s="5" t="s">
        <v>16126</v>
      </c>
      <c r="AW30" s="5"/>
      <c r="AX30" s="5" t="s">
        <v>16135</v>
      </c>
      <c r="AY30" s="5" t="s">
        <v>16142</v>
      </c>
      <c r="AZ30" s="5" t="s">
        <v>16147</v>
      </c>
      <c r="BA30" s="5"/>
      <c r="BB30"/>
      <c r="BC30" s="5"/>
      <c r="BD30" s="5" t="s">
        <v>16279</v>
      </c>
      <c r="BE30" s="5"/>
      <c r="BF30" s="5" t="s">
        <v>16282</v>
      </c>
      <c r="BG30" s="5"/>
      <c r="BH30" s="5" t="s">
        <v>16288</v>
      </c>
      <c r="BI30" s="5" t="s">
        <v>16292</v>
      </c>
      <c r="BJ30" s="5" t="s">
        <v>16296</v>
      </c>
      <c r="BK30"/>
      <c r="BL30" s="5"/>
      <c r="BM30" s="5" t="s">
        <v>16390</v>
      </c>
      <c r="BN30" s="5" t="s">
        <v>16386</v>
      </c>
      <c r="BO30" s="5"/>
      <c r="BP30" s="5"/>
      <c r="BQ30" s="5"/>
      <c r="BR30" s="5"/>
      <c r="BS30" s="5"/>
      <c r="BT30"/>
      <c r="BU30" s="5"/>
      <c r="BV30" s="5" t="s">
        <v>14525</v>
      </c>
      <c r="BW30" s="5" t="s">
        <v>8527</v>
      </c>
      <c r="BX30" s="5" t="s">
        <v>16544</v>
      </c>
      <c r="BY30" s="5"/>
      <c r="BZ30" s="5"/>
      <c r="CA30" s="5"/>
      <c r="CB30" s="5"/>
      <c r="CC30"/>
      <c r="CD30" s="5"/>
      <c r="CE30" s="5"/>
      <c r="CF30" s="5"/>
      <c r="CG30" s="5" t="s">
        <v>16664</v>
      </c>
      <c r="CH30" s="5"/>
      <c r="CI30" s="5" t="s">
        <v>15855</v>
      </c>
      <c r="CJ30" s="5"/>
      <c r="CK30" s="5"/>
      <c r="CL30"/>
      <c r="CM30" s="5"/>
      <c r="CN30" s="5"/>
      <c r="CO30" s="5"/>
      <c r="CP30" s="5" t="s">
        <v>16773</v>
      </c>
      <c r="CQ30" s="5" t="s">
        <v>16775</v>
      </c>
      <c r="CR30" s="5"/>
      <c r="CS30" s="5"/>
      <c r="CT30" s="5"/>
      <c r="CU30"/>
      <c r="CV30" s="5"/>
      <c r="CW30" s="5" t="s">
        <v>16885</v>
      </c>
      <c r="CX30" s="5"/>
      <c r="CY30" s="5" t="s">
        <v>15661</v>
      </c>
      <c r="CZ30" s="5"/>
      <c r="DA30" s="5" t="s">
        <v>16909</v>
      </c>
      <c r="DB30" s="5"/>
      <c r="DC30" s="5"/>
    </row>
    <row r="31" spans="1:107" x14ac:dyDescent="0.35">
      <c r="A31" s="3" t="s">
        <v>15603</v>
      </c>
      <c r="B31" s="4"/>
      <c r="C31" s="4"/>
      <c r="D31" s="4" t="s">
        <v>223</v>
      </c>
      <c r="E31" s="4"/>
      <c r="F31" s="4"/>
      <c r="G31" s="4"/>
      <c r="H31" s="4"/>
      <c r="I31"/>
      <c r="J31" s="3">
        <v>18</v>
      </c>
      <c r="K31" s="4"/>
      <c r="L31" s="4" t="s">
        <v>15667</v>
      </c>
      <c r="M31" s="4" t="s">
        <v>223</v>
      </c>
      <c r="N31" s="4"/>
      <c r="O31" s="4" t="s">
        <v>15684</v>
      </c>
      <c r="P31" s="4" t="s">
        <v>15691</v>
      </c>
      <c r="Q31" s="4" t="s">
        <v>15697</v>
      </c>
      <c r="R31"/>
      <c r="S31" s="3">
        <v>18</v>
      </c>
      <c r="T31" s="4" t="s">
        <v>12334</v>
      </c>
      <c r="U31" s="4" t="s">
        <v>8400</v>
      </c>
      <c r="V31" s="4"/>
      <c r="W31" s="4"/>
      <c r="X31" s="4"/>
      <c r="Y31" s="4" t="s">
        <v>15818</v>
      </c>
      <c r="Z31" s="4"/>
      <c r="AA31"/>
      <c r="AB31" s="3">
        <v>18</v>
      </c>
      <c r="AC31" s="4"/>
      <c r="AD31" s="4"/>
      <c r="AE31" s="4" t="s">
        <v>15917</v>
      </c>
      <c r="AF31" s="4" t="s">
        <v>15919</v>
      </c>
      <c r="AG31" s="4"/>
      <c r="AH31" s="4"/>
      <c r="AI31" s="4"/>
      <c r="AJ31"/>
      <c r="AK31" s="3">
        <v>18</v>
      </c>
      <c r="AL31" s="4"/>
      <c r="AM31" s="4"/>
      <c r="AN31" s="4" t="s">
        <v>15987</v>
      </c>
      <c r="AO31" s="4"/>
      <c r="AP31" s="4"/>
      <c r="AQ31" s="4"/>
      <c r="AR31" s="4"/>
      <c r="AS31"/>
      <c r="AT31" s="4">
        <v>18</v>
      </c>
      <c r="AU31" s="4" t="s">
        <v>16124</v>
      </c>
      <c r="AV31" s="4"/>
      <c r="AW31" s="4"/>
      <c r="AX31" s="4" t="s">
        <v>16136</v>
      </c>
      <c r="AY31" s="4"/>
      <c r="AZ31" s="4"/>
      <c r="BA31" s="4" t="s">
        <v>16153</v>
      </c>
      <c r="BB31"/>
      <c r="BC31" s="4">
        <v>18</v>
      </c>
      <c r="BD31" s="4" t="s">
        <v>16265</v>
      </c>
      <c r="BE31" s="4" t="s">
        <v>16273</v>
      </c>
      <c r="BF31" s="4"/>
      <c r="BG31" s="4" t="s">
        <v>4973</v>
      </c>
      <c r="BH31" s="4" t="s">
        <v>16313</v>
      </c>
      <c r="BI31" s="4"/>
      <c r="BJ31" s="4" t="s">
        <v>16297</v>
      </c>
      <c r="BK31"/>
      <c r="BL31" s="4">
        <v>18</v>
      </c>
      <c r="BM31" s="4" t="s">
        <v>195</v>
      </c>
      <c r="BN31" s="4" t="s">
        <v>16387</v>
      </c>
      <c r="BO31" s="4" t="s">
        <v>16394</v>
      </c>
      <c r="BP31" s="4"/>
      <c r="BQ31" s="4" t="s">
        <v>16384</v>
      </c>
      <c r="BR31" s="4" t="s">
        <v>12814</v>
      </c>
      <c r="BS31" s="4"/>
      <c r="BT31"/>
      <c r="BU31" s="4">
        <v>18</v>
      </c>
      <c r="BV31" s="4" t="s">
        <v>995</v>
      </c>
      <c r="BW31" s="4" t="s">
        <v>623</v>
      </c>
      <c r="BX31" s="4" t="s">
        <v>11410</v>
      </c>
      <c r="BY31" s="4" t="s">
        <v>623</v>
      </c>
      <c r="BZ31" s="4" t="s">
        <v>16384</v>
      </c>
      <c r="CA31" s="4"/>
      <c r="CB31" s="4"/>
      <c r="CC31"/>
      <c r="CD31" s="4">
        <v>18</v>
      </c>
      <c r="CE31" s="4" t="s">
        <v>16384</v>
      </c>
      <c r="CF31" s="4"/>
      <c r="CG31" s="4" t="s">
        <v>16660</v>
      </c>
      <c r="CH31" s="4"/>
      <c r="CI31" s="4"/>
      <c r="CJ31" s="4" t="s">
        <v>16675</v>
      </c>
      <c r="CK31" s="4"/>
      <c r="CL31"/>
      <c r="CM31" s="4">
        <v>18</v>
      </c>
      <c r="CN31" s="4"/>
      <c r="CO31" s="4" t="s">
        <v>16770</v>
      </c>
      <c r="CP31" s="4" t="s">
        <v>16777</v>
      </c>
      <c r="CQ31" s="4"/>
      <c r="CR31" s="4"/>
      <c r="CS31" s="4" t="s">
        <v>16783</v>
      </c>
      <c r="CT31" s="4"/>
      <c r="CU31"/>
      <c r="CV31" s="4">
        <v>18</v>
      </c>
      <c r="CW31" s="4" t="s">
        <v>16893</v>
      </c>
      <c r="CX31" s="4" t="s">
        <v>16823</v>
      </c>
      <c r="CY31" s="4" t="s">
        <v>16792</v>
      </c>
      <c r="CZ31" s="4" t="s">
        <v>16900</v>
      </c>
      <c r="DA31" s="4"/>
      <c r="DB31" s="4"/>
      <c r="DC31" s="4" t="s">
        <v>16918</v>
      </c>
    </row>
    <row r="32" spans="1:107" x14ac:dyDescent="0.35">
      <c r="A32" s="6"/>
      <c r="B32" s="7"/>
      <c r="C32" s="7"/>
      <c r="D32" s="7"/>
      <c r="E32" s="7"/>
      <c r="F32" s="7"/>
      <c r="G32" s="7"/>
      <c r="H32" s="7"/>
      <c r="I32"/>
      <c r="J32" s="6"/>
      <c r="K32" s="7"/>
      <c r="L32" s="7"/>
      <c r="M32" s="7"/>
      <c r="N32" s="7"/>
      <c r="O32" s="7" t="s">
        <v>15685</v>
      </c>
      <c r="P32" s="7" t="s">
        <v>15692</v>
      </c>
      <c r="Q32" s="7" t="s">
        <v>15673</v>
      </c>
      <c r="R32"/>
      <c r="S32" s="6"/>
      <c r="T32" s="7"/>
      <c r="U32" s="7" t="s">
        <v>195</v>
      </c>
      <c r="V32" s="7" t="s">
        <v>15806</v>
      </c>
      <c r="W32" s="7" t="s">
        <v>15806</v>
      </c>
      <c r="X32" s="7" t="s">
        <v>15810</v>
      </c>
      <c r="Y32" s="7" t="s">
        <v>1672</v>
      </c>
      <c r="Z32" s="7" t="s">
        <v>8897</v>
      </c>
      <c r="AA32"/>
      <c r="AB32" s="6"/>
      <c r="AC32" s="7"/>
      <c r="AD32" s="7"/>
      <c r="AE32" s="7"/>
      <c r="AF32" s="7"/>
      <c r="AG32" s="7"/>
      <c r="AH32" s="7" t="s">
        <v>15925</v>
      </c>
      <c r="AI32" s="7"/>
      <c r="AJ32"/>
      <c r="AK32" s="6"/>
      <c r="AL32" s="7"/>
      <c r="AM32" s="7"/>
      <c r="AN32" s="7" t="s">
        <v>15941</v>
      </c>
      <c r="AO32" s="7"/>
      <c r="AP32" s="7"/>
      <c r="AQ32" s="7"/>
      <c r="AR32" s="7" t="s">
        <v>15925</v>
      </c>
      <c r="AS32"/>
      <c r="AT32" s="7"/>
      <c r="AU32" s="7"/>
      <c r="AV32" s="7"/>
      <c r="AW32" s="7"/>
      <c r="AX32" s="7" t="s">
        <v>16137</v>
      </c>
      <c r="AY32" s="7"/>
      <c r="AZ32" s="7" t="s">
        <v>16148</v>
      </c>
      <c r="BA32" s="7"/>
      <c r="BB32"/>
      <c r="BC32" s="7"/>
      <c r="BD32" s="7"/>
      <c r="BE32" s="7" t="s">
        <v>16274</v>
      </c>
      <c r="BF32" s="7"/>
      <c r="BG32" s="7" t="s">
        <v>16285</v>
      </c>
      <c r="BH32" s="7"/>
      <c r="BI32" s="7" t="s">
        <v>38</v>
      </c>
      <c r="BJ32" s="7" t="s">
        <v>16298</v>
      </c>
      <c r="BK32"/>
      <c r="BL32" s="7"/>
      <c r="BM32" s="7" t="s">
        <v>16383</v>
      </c>
      <c r="BN32" s="7" t="s">
        <v>16388</v>
      </c>
      <c r="BO32" s="7" t="s">
        <v>16395</v>
      </c>
      <c r="BP32" s="7"/>
      <c r="BQ32" s="7" t="s">
        <v>16413</v>
      </c>
      <c r="BR32" s="7"/>
      <c r="BS32" s="7"/>
      <c r="BT32"/>
      <c r="BU32" s="7"/>
      <c r="BV32" s="7"/>
      <c r="BW32" s="7"/>
      <c r="BX32" s="7"/>
      <c r="BY32" s="7"/>
      <c r="BZ32" s="7" t="s">
        <v>16549</v>
      </c>
      <c r="CA32" s="7"/>
      <c r="CB32" s="7"/>
      <c r="CC32"/>
      <c r="CD32" s="7"/>
      <c r="CE32" s="7"/>
      <c r="CF32" s="7"/>
      <c r="CG32" s="7"/>
      <c r="CH32" s="7"/>
      <c r="CI32" s="7"/>
      <c r="CJ32" s="7" t="s">
        <v>16676</v>
      </c>
      <c r="CK32" s="7"/>
      <c r="CL32"/>
      <c r="CM32" s="7"/>
      <c r="CN32" s="7"/>
      <c r="CO32" s="7" t="s">
        <v>16771</v>
      </c>
      <c r="CP32" s="7"/>
      <c r="CQ32" s="7"/>
      <c r="CR32" s="7"/>
      <c r="CS32" s="7"/>
      <c r="CT32" s="7" t="s">
        <v>16784</v>
      </c>
      <c r="CU32"/>
      <c r="CV32" s="7"/>
      <c r="CW32" s="7" t="s">
        <v>16887</v>
      </c>
      <c r="CX32" s="7"/>
      <c r="CY32" s="7" t="s">
        <v>16899</v>
      </c>
      <c r="CZ32" s="7"/>
      <c r="DA32" s="7"/>
      <c r="DB32" s="7"/>
      <c r="DC32" s="7" t="s">
        <v>16924</v>
      </c>
    </row>
    <row r="33" spans="1:107" x14ac:dyDescent="0.35">
      <c r="A33" s="2">
        <v>20</v>
      </c>
      <c r="B33" s="5"/>
      <c r="C33" s="5"/>
      <c r="D33" s="5"/>
      <c r="E33" s="5" t="s">
        <v>15548</v>
      </c>
      <c r="F33" s="5"/>
      <c r="G33" s="5" t="s">
        <v>15599</v>
      </c>
      <c r="H33" s="5"/>
      <c r="I33" t="s">
        <v>3203</v>
      </c>
      <c r="J33" s="2">
        <v>20</v>
      </c>
      <c r="K33" s="5"/>
      <c r="L33" s="5"/>
      <c r="M33" s="5"/>
      <c r="N33" s="5"/>
      <c r="O33" s="5" t="s">
        <v>15686</v>
      </c>
      <c r="P33" s="5"/>
      <c r="Q33" s="5"/>
      <c r="R33"/>
      <c r="S33" s="2">
        <v>20</v>
      </c>
      <c r="T33" s="5" t="s">
        <v>15795</v>
      </c>
      <c r="U33" s="5"/>
      <c r="V33" s="5"/>
      <c r="W33" s="5"/>
      <c r="X33" s="5"/>
      <c r="Y33" s="5"/>
      <c r="Z33" s="5"/>
      <c r="AA33"/>
      <c r="AB33" s="2">
        <v>20</v>
      </c>
      <c r="AC33" s="5"/>
      <c r="AD33" s="5"/>
      <c r="AE33" s="5"/>
      <c r="AF33" s="5"/>
      <c r="AG33" s="5"/>
      <c r="AH33" s="5"/>
      <c r="AI33" s="5"/>
      <c r="AJ33"/>
      <c r="AK33" s="2">
        <v>20</v>
      </c>
      <c r="AL33" s="5"/>
      <c r="AM33" s="5"/>
      <c r="AN33" s="5"/>
      <c r="AO33" s="5"/>
      <c r="AP33" s="5"/>
      <c r="AQ33" s="5"/>
      <c r="AR33" s="5"/>
      <c r="AS33"/>
      <c r="AT33" s="5">
        <v>20</v>
      </c>
      <c r="AU33" s="5"/>
      <c r="AV33" s="5"/>
      <c r="AW33" s="5"/>
      <c r="AX33" s="5" t="s">
        <v>14740</v>
      </c>
      <c r="AY33" s="5"/>
      <c r="AZ33" s="5"/>
      <c r="BA33" s="5" t="s">
        <v>16149</v>
      </c>
      <c r="BB33"/>
      <c r="BC33" s="5">
        <v>20</v>
      </c>
      <c r="BD33" s="5" t="s">
        <v>16232</v>
      </c>
      <c r="BE33" s="5" t="s">
        <v>12692</v>
      </c>
      <c r="BF33" s="5"/>
      <c r="BG33" s="5" t="s">
        <v>16286</v>
      </c>
      <c r="BH33" s="5"/>
      <c r="BI33" s="5"/>
      <c r="BJ33" s="5"/>
      <c r="BK33"/>
      <c r="BL33" s="5">
        <v>20</v>
      </c>
      <c r="BM33" s="5"/>
      <c r="BN33" s="5"/>
      <c r="BO33" s="5"/>
      <c r="BP33" s="5"/>
      <c r="BQ33" s="5"/>
      <c r="BR33" s="5"/>
      <c r="BS33" s="5"/>
      <c r="BT33"/>
      <c r="BU33" s="5">
        <v>20</v>
      </c>
      <c r="BV33" s="5" t="s">
        <v>16535</v>
      </c>
      <c r="BW33" s="5"/>
      <c r="BX33" s="5"/>
      <c r="BY33" s="5"/>
      <c r="BZ33" s="5" t="s">
        <v>16550</v>
      </c>
      <c r="CA33" s="5"/>
      <c r="CB33" s="5"/>
      <c r="CC33"/>
      <c r="CD33" s="5">
        <v>20</v>
      </c>
      <c r="CE33" s="5" t="s">
        <v>16652</v>
      </c>
      <c r="CF33" s="5"/>
      <c r="CG33" s="5"/>
      <c r="CH33" s="5"/>
      <c r="CI33" s="5"/>
      <c r="CJ33" s="5"/>
      <c r="CK33" s="5"/>
      <c r="CL33"/>
      <c r="CM33" s="5">
        <v>20</v>
      </c>
      <c r="CN33" s="5"/>
      <c r="CO33" s="5"/>
      <c r="CP33" s="5"/>
      <c r="CQ33" s="5" t="s">
        <v>16776</v>
      </c>
      <c r="CR33" s="5"/>
      <c r="CS33" s="5"/>
      <c r="CT33" s="5"/>
      <c r="CU33"/>
      <c r="CV33" s="5">
        <v>20</v>
      </c>
      <c r="CW33" s="5"/>
      <c r="CX33" s="5"/>
      <c r="CY33" s="5"/>
      <c r="CZ33" s="5"/>
      <c r="DA33" s="5"/>
      <c r="DB33" s="5"/>
      <c r="DC33" s="5"/>
    </row>
    <row r="34" spans="1:107" x14ac:dyDescent="0.35">
      <c r="A34" s="6"/>
      <c r="B34" s="7" t="s">
        <v>15564</v>
      </c>
      <c r="C34" s="7"/>
      <c r="D34" s="7"/>
      <c r="E34" s="7"/>
      <c r="F34" s="7"/>
      <c r="G34" s="7" t="s">
        <v>9417</v>
      </c>
      <c r="H34" s="7"/>
      <c r="I34"/>
      <c r="J34" s="6"/>
      <c r="K34" s="7"/>
      <c r="L34" s="7"/>
      <c r="M34" s="7"/>
      <c r="N34" s="7"/>
      <c r="O34" s="7" t="s">
        <v>14784</v>
      </c>
      <c r="P34" s="7"/>
      <c r="Q34" s="7"/>
      <c r="R34"/>
      <c r="S34" s="6"/>
      <c r="T34" s="7"/>
      <c r="U34" s="7"/>
      <c r="V34" s="7"/>
      <c r="W34" s="7"/>
      <c r="X34" s="7" t="s">
        <v>15811</v>
      </c>
      <c r="Y34" s="7"/>
      <c r="Z34" s="7"/>
      <c r="AA34"/>
      <c r="AB34" s="6"/>
      <c r="AC34" s="7"/>
      <c r="AD34" s="7"/>
      <c r="AE34" s="7"/>
      <c r="AF34" s="7"/>
      <c r="AG34" s="7"/>
      <c r="AH34" s="7"/>
      <c r="AI34" s="7"/>
      <c r="AJ34"/>
      <c r="AK34" s="6"/>
      <c r="AL34" s="7"/>
      <c r="AM34" s="7"/>
      <c r="AN34" s="7"/>
      <c r="AO34" s="7"/>
      <c r="AP34" s="7"/>
      <c r="AQ34" s="7"/>
      <c r="AR34" s="7"/>
      <c r="AS34"/>
      <c r="AT34" s="7"/>
      <c r="AU34" s="7"/>
      <c r="AV34" s="7"/>
      <c r="AW34" s="7"/>
      <c r="AX34" s="7" t="s">
        <v>14784</v>
      </c>
      <c r="AY34" s="7"/>
      <c r="AZ34" s="7"/>
      <c r="BA34" s="7"/>
      <c r="BB34"/>
      <c r="BC34" s="7"/>
      <c r="BD34" s="7" t="s">
        <v>16258</v>
      </c>
      <c r="BE34" s="7"/>
      <c r="BF34" s="7"/>
      <c r="BG34" s="7"/>
      <c r="BH34" s="7"/>
      <c r="BI34" s="7"/>
      <c r="BJ34" s="7"/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/>
      <c r="CB34" s="7"/>
      <c r="CC34"/>
      <c r="CD34" s="7"/>
      <c r="CE34" s="7"/>
      <c r="CF34" s="7"/>
      <c r="CG34" s="7"/>
      <c r="CH34" s="7"/>
      <c r="CI34" s="7"/>
      <c r="CJ34" s="7"/>
      <c r="CK34" s="7"/>
      <c r="CL34"/>
      <c r="CM34" s="7"/>
      <c r="CN34" s="7"/>
      <c r="CO34" s="7"/>
      <c r="CP34" s="7"/>
      <c r="CQ34" s="7"/>
      <c r="CR34" s="7"/>
      <c r="CS34" s="7"/>
      <c r="CT34" s="7"/>
      <c r="CU34"/>
      <c r="CV34" s="7"/>
      <c r="CW34" s="7"/>
      <c r="CX34" s="7"/>
      <c r="CY34" s="7"/>
      <c r="CZ34" s="7"/>
      <c r="DA34" s="7"/>
      <c r="DB34" s="7"/>
      <c r="DC34" s="7"/>
    </row>
    <row r="35" spans="1:107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x14ac:dyDescent="0.3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A37"/>
      <c r="B37" s="2">
        <f>H20+1</f>
        <v>13</v>
      </c>
      <c r="C37" s="2">
        <f t="shared" ref="C37:H37" si="14">B37+1</f>
        <v>14</v>
      </c>
      <c r="D37" s="2">
        <f t="shared" si="14"/>
        <v>15</v>
      </c>
      <c r="E37" s="2">
        <f t="shared" si="14"/>
        <v>16</v>
      </c>
      <c r="F37" s="2">
        <f t="shared" si="14"/>
        <v>17</v>
      </c>
      <c r="G37" s="2">
        <f t="shared" si="14"/>
        <v>18</v>
      </c>
      <c r="H37" s="2">
        <f t="shared" si="14"/>
        <v>19</v>
      </c>
      <c r="I37"/>
      <c r="J37"/>
      <c r="K37" s="2">
        <f>Q20+1</f>
        <v>10</v>
      </c>
      <c r="L37" s="2">
        <f t="shared" ref="L37:Q37" si="15">K37+1</f>
        <v>11</v>
      </c>
      <c r="M37" s="2">
        <f t="shared" si="15"/>
        <v>12</v>
      </c>
      <c r="N37" s="2">
        <f t="shared" si="15"/>
        <v>13</v>
      </c>
      <c r="O37" s="2">
        <f t="shared" si="15"/>
        <v>14</v>
      </c>
      <c r="P37" s="2">
        <f t="shared" si="15"/>
        <v>15</v>
      </c>
      <c r="Q37" s="2">
        <f t="shared" si="15"/>
        <v>16</v>
      </c>
      <c r="R37"/>
      <c r="S37"/>
      <c r="T37" s="2">
        <f>Z20+1</f>
        <v>9</v>
      </c>
      <c r="U37" s="2">
        <f t="shared" ref="U37:Z37" si="16">T37+1</f>
        <v>10</v>
      </c>
      <c r="V37" s="2">
        <f t="shared" si="16"/>
        <v>11</v>
      </c>
      <c r="W37" s="2">
        <f t="shared" si="16"/>
        <v>12</v>
      </c>
      <c r="X37" s="2">
        <f t="shared" si="16"/>
        <v>13</v>
      </c>
      <c r="Y37" s="2">
        <f t="shared" si="16"/>
        <v>14</v>
      </c>
      <c r="Z37" s="2">
        <f t="shared" si="16"/>
        <v>15</v>
      </c>
      <c r="AA37"/>
      <c r="AB37"/>
      <c r="AC37" s="2">
        <f>AI20+1</f>
        <v>13</v>
      </c>
      <c r="AD37" s="2">
        <f t="shared" ref="AD37:AI37" si="17">AC37+1</f>
        <v>14</v>
      </c>
      <c r="AE37" s="2">
        <f t="shared" si="17"/>
        <v>15</v>
      </c>
      <c r="AF37" s="2">
        <f t="shared" si="17"/>
        <v>16</v>
      </c>
      <c r="AG37" s="2">
        <f t="shared" si="17"/>
        <v>17</v>
      </c>
      <c r="AH37" s="2">
        <f t="shared" si="17"/>
        <v>18</v>
      </c>
      <c r="AI37" s="2">
        <f t="shared" si="17"/>
        <v>19</v>
      </c>
      <c r="AJ37"/>
      <c r="AK37"/>
      <c r="AL37" s="2">
        <f>AR20+1</f>
        <v>11</v>
      </c>
      <c r="AM37" s="2">
        <f t="shared" ref="AM37:AR37" si="18">AL37+1</f>
        <v>12</v>
      </c>
      <c r="AN37" s="2">
        <f t="shared" si="18"/>
        <v>13</v>
      </c>
      <c r="AO37" s="2">
        <f t="shared" si="18"/>
        <v>14</v>
      </c>
      <c r="AP37" s="2">
        <f t="shared" si="18"/>
        <v>15</v>
      </c>
      <c r="AQ37" s="2">
        <f t="shared" si="18"/>
        <v>16</v>
      </c>
      <c r="AR37" s="2">
        <f t="shared" si="18"/>
        <v>17</v>
      </c>
      <c r="AS37"/>
      <c r="AT37"/>
      <c r="AU37" s="2">
        <f>BA20+1</f>
        <v>15</v>
      </c>
      <c r="AV37" s="2">
        <f t="shared" ref="AV37:BA37" si="19">AU37+1</f>
        <v>16</v>
      </c>
      <c r="AW37" s="2">
        <f t="shared" si="19"/>
        <v>17</v>
      </c>
      <c r="AX37" s="2">
        <f t="shared" si="19"/>
        <v>18</v>
      </c>
      <c r="AY37" s="2">
        <f t="shared" si="19"/>
        <v>19</v>
      </c>
      <c r="AZ37" s="2">
        <f t="shared" si="19"/>
        <v>20</v>
      </c>
      <c r="BA37" s="2">
        <f t="shared" si="19"/>
        <v>21</v>
      </c>
      <c r="BB37"/>
      <c r="BC37"/>
      <c r="BD37" s="2">
        <f>BJ20+1</f>
        <v>13</v>
      </c>
      <c r="BE37" s="2">
        <f t="shared" ref="BE37:BJ37" si="20">BD37+1</f>
        <v>14</v>
      </c>
      <c r="BF37" s="2">
        <f t="shared" si="20"/>
        <v>15</v>
      </c>
      <c r="BG37" s="2">
        <f t="shared" si="20"/>
        <v>16</v>
      </c>
      <c r="BH37" s="2">
        <f t="shared" si="20"/>
        <v>17</v>
      </c>
      <c r="BI37" s="2">
        <f t="shared" si="20"/>
        <v>18</v>
      </c>
      <c r="BJ37" s="2">
        <f t="shared" si="20"/>
        <v>19</v>
      </c>
      <c r="BK37"/>
      <c r="BL37"/>
      <c r="BM37" s="2">
        <f>BS20+1</f>
        <v>10</v>
      </c>
      <c r="BN37" s="2">
        <f t="shared" ref="BN37:BS37" si="21">BM37+1</f>
        <v>11</v>
      </c>
      <c r="BO37" s="2">
        <f t="shared" si="21"/>
        <v>12</v>
      </c>
      <c r="BP37" s="2">
        <f t="shared" si="21"/>
        <v>13</v>
      </c>
      <c r="BQ37" s="2">
        <f t="shared" si="21"/>
        <v>14</v>
      </c>
      <c r="BR37" s="2">
        <f t="shared" si="21"/>
        <v>15</v>
      </c>
      <c r="BS37" s="2">
        <f t="shared" si="21"/>
        <v>16</v>
      </c>
      <c r="BT37"/>
      <c r="BU37"/>
      <c r="BV37" s="2">
        <f>CB20+1</f>
        <v>14</v>
      </c>
      <c r="BW37" s="2">
        <f t="shared" ref="BW37:CB37" si="22">BV37+1</f>
        <v>15</v>
      </c>
      <c r="BX37" s="2">
        <f t="shared" si="22"/>
        <v>16</v>
      </c>
      <c r="BY37" s="2">
        <f t="shared" si="22"/>
        <v>17</v>
      </c>
      <c r="BZ37" s="2">
        <f t="shared" si="22"/>
        <v>18</v>
      </c>
      <c r="CA37" s="2">
        <f t="shared" si="22"/>
        <v>19</v>
      </c>
      <c r="CB37" s="2">
        <f t="shared" si="22"/>
        <v>20</v>
      </c>
      <c r="CC37"/>
      <c r="CD37"/>
      <c r="CE37" s="2">
        <f>CK20+1</f>
        <v>12</v>
      </c>
      <c r="CF37" s="2">
        <f t="shared" ref="CF37:CK37" si="23">CE37+1</f>
        <v>13</v>
      </c>
      <c r="CG37" s="2">
        <f t="shared" si="23"/>
        <v>14</v>
      </c>
      <c r="CH37" s="2">
        <f t="shared" si="23"/>
        <v>15</v>
      </c>
      <c r="CI37" s="2">
        <f t="shared" si="23"/>
        <v>16</v>
      </c>
      <c r="CJ37" s="2">
        <f t="shared" si="23"/>
        <v>17</v>
      </c>
      <c r="CK37" s="2">
        <f t="shared" si="23"/>
        <v>18</v>
      </c>
      <c r="CL37"/>
      <c r="CM37"/>
      <c r="CN37" s="2">
        <f>CT20+1</f>
        <v>9</v>
      </c>
      <c r="CO37" s="2">
        <f t="shared" ref="CO37:CT37" si="24">CN37+1</f>
        <v>10</v>
      </c>
      <c r="CP37" s="2">
        <f t="shared" si="24"/>
        <v>11</v>
      </c>
      <c r="CQ37" s="2">
        <f t="shared" si="24"/>
        <v>12</v>
      </c>
      <c r="CR37" s="2">
        <f t="shared" si="24"/>
        <v>13</v>
      </c>
      <c r="CS37" s="2">
        <f t="shared" si="24"/>
        <v>14</v>
      </c>
      <c r="CT37" s="2">
        <f t="shared" si="24"/>
        <v>15</v>
      </c>
      <c r="CU37"/>
      <c r="CV37"/>
      <c r="CW37" s="2">
        <f>DC20+1</f>
        <v>14</v>
      </c>
      <c r="CX37" s="2">
        <f t="shared" ref="CX37:DC37" si="25">CW37+1</f>
        <v>15</v>
      </c>
      <c r="CY37" s="2">
        <f t="shared" si="25"/>
        <v>16</v>
      </c>
      <c r="CZ37" s="2">
        <f t="shared" si="25"/>
        <v>17</v>
      </c>
      <c r="DA37" s="2">
        <f t="shared" si="25"/>
        <v>18</v>
      </c>
      <c r="DB37" s="2">
        <f t="shared" si="25"/>
        <v>19</v>
      </c>
      <c r="DC37" s="2">
        <f t="shared" si="25"/>
        <v>20</v>
      </c>
    </row>
    <row r="38" spans="1:107" x14ac:dyDescent="0.35">
      <c r="A38" s="3">
        <v>8</v>
      </c>
      <c r="B38" s="4"/>
      <c r="C38" s="4"/>
      <c r="D38" s="4"/>
      <c r="E38" s="4"/>
      <c r="F38" s="4" t="s">
        <v>25</v>
      </c>
      <c r="G38" s="4"/>
      <c r="H38" s="4"/>
      <c r="I38"/>
      <c r="J38" s="3">
        <v>8</v>
      </c>
      <c r="K38" s="4"/>
      <c r="L38" s="4"/>
      <c r="M38" s="4"/>
      <c r="N38" s="4" t="s">
        <v>15698</v>
      </c>
      <c r="O38" s="4" t="s">
        <v>25</v>
      </c>
      <c r="P38" s="4"/>
      <c r="Q38" s="4"/>
      <c r="R38"/>
      <c r="S38" s="3">
        <v>8</v>
      </c>
      <c r="T38" s="4" t="s">
        <v>15823</v>
      </c>
      <c r="U38" s="4"/>
      <c r="V38" s="4" t="s">
        <v>15775</v>
      </c>
      <c r="W38" s="4"/>
      <c r="X38" s="4" t="s">
        <v>25</v>
      </c>
      <c r="Y38" s="4"/>
      <c r="Z38" s="4" t="s">
        <v>15846</v>
      </c>
      <c r="AA38"/>
      <c r="AB38" s="3">
        <v>8</v>
      </c>
      <c r="AC38" s="4"/>
      <c r="AD38" s="4"/>
      <c r="AE38" s="4"/>
      <c r="AF38" s="4"/>
      <c r="AG38" s="4"/>
      <c r="AH38" s="4"/>
      <c r="AI38" s="4"/>
      <c r="AJ38"/>
      <c r="AK38" s="3">
        <v>8</v>
      </c>
      <c r="AL38" s="4" t="s">
        <v>15959</v>
      </c>
      <c r="AM38" s="4"/>
      <c r="AN38" s="4"/>
      <c r="AO38" s="4"/>
      <c r="AP38" s="4" t="s">
        <v>25</v>
      </c>
      <c r="AQ38" s="4"/>
      <c r="AR38" s="4"/>
      <c r="AS38"/>
      <c r="AT38" s="4">
        <v>8</v>
      </c>
      <c r="AU38" s="4"/>
      <c r="AV38" s="4"/>
      <c r="AW38" s="4"/>
      <c r="AX38" s="4" t="s">
        <v>16180</v>
      </c>
      <c r="AY38" s="4" t="s">
        <v>25</v>
      </c>
      <c r="AZ38" s="4"/>
      <c r="BA38" s="4"/>
      <c r="BB38"/>
      <c r="BC38" s="4">
        <v>8</v>
      </c>
      <c r="BD38" s="4"/>
      <c r="BE38" s="4"/>
      <c r="BF38" s="4"/>
      <c r="BG38" s="4"/>
      <c r="BH38" s="4" t="s">
        <v>25</v>
      </c>
      <c r="BI38" s="4"/>
      <c r="BJ38" s="4"/>
      <c r="BK38"/>
      <c r="BL38" s="4">
        <v>8</v>
      </c>
      <c r="BM38" s="4"/>
      <c r="BN38" s="4"/>
      <c r="BO38" s="4"/>
      <c r="BP38" s="4"/>
      <c r="BQ38" s="4"/>
      <c r="BR38" s="4"/>
      <c r="BS38" s="4"/>
      <c r="BT38"/>
      <c r="BU38" s="4">
        <v>8</v>
      </c>
      <c r="BV38" s="4"/>
      <c r="BW38" s="4"/>
      <c r="BX38" s="4"/>
      <c r="BY38" s="4"/>
      <c r="BZ38" s="4" t="s">
        <v>25</v>
      </c>
      <c r="CA38" s="4"/>
      <c r="CB38" s="4"/>
      <c r="CC38"/>
      <c r="CD38" s="4">
        <v>8</v>
      </c>
      <c r="CE38" s="4" t="s">
        <v>16678</v>
      </c>
      <c r="CF38" s="4"/>
      <c r="CG38" s="4"/>
      <c r="CH38" s="4"/>
      <c r="CI38" s="4" t="s">
        <v>25</v>
      </c>
      <c r="CJ38" s="4" t="s">
        <v>16693</v>
      </c>
      <c r="CK38" s="4"/>
      <c r="CL38"/>
      <c r="CM38" s="4">
        <v>8</v>
      </c>
      <c r="CN38" s="4"/>
      <c r="CO38" s="4"/>
      <c r="CP38" s="4" t="s">
        <v>3882</v>
      </c>
      <c r="CQ38" s="4"/>
      <c r="CR38" s="4" t="s">
        <v>25</v>
      </c>
      <c r="CS38" s="4" t="s">
        <v>615</v>
      </c>
      <c r="CT38" s="4"/>
      <c r="CU38"/>
      <c r="CV38" s="4">
        <v>8</v>
      </c>
      <c r="CW38" s="4" t="s">
        <v>17480</v>
      </c>
      <c r="CX38" s="4" t="s">
        <v>16921</v>
      </c>
      <c r="CY38" s="4"/>
      <c r="CZ38" s="4"/>
      <c r="DA38" s="4" t="s">
        <v>25</v>
      </c>
      <c r="DB38" s="4"/>
      <c r="DC38" s="4"/>
    </row>
    <row r="39" spans="1:107" x14ac:dyDescent="0.35">
      <c r="A39" s="2"/>
      <c r="B39" s="5"/>
      <c r="C39" s="5"/>
      <c r="D39" s="5"/>
      <c r="E39" s="5"/>
      <c r="F39" s="5"/>
      <c r="G39" s="5"/>
      <c r="H39" s="5"/>
      <c r="I39"/>
      <c r="J39" s="2"/>
      <c r="K39" s="5"/>
      <c r="L39" s="5"/>
      <c r="M39" s="5"/>
      <c r="N39" s="5"/>
      <c r="O39" s="5" t="s">
        <v>38</v>
      </c>
      <c r="P39" s="5" t="s">
        <v>38</v>
      </c>
      <c r="Q39" s="5"/>
      <c r="R39"/>
      <c r="S39" s="2"/>
      <c r="T39" s="5" t="s">
        <v>15826</v>
      </c>
      <c r="U39" s="5"/>
      <c r="V39" s="5"/>
      <c r="W39" s="5"/>
      <c r="X39" s="5"/>
      <c r="Y39" s="5"/>
      <c r="Z39" s="5" t="s">
        <v>15847</v>
      </c>
      <c r="AA39"/>
      <c r="AB39" s="2"/>
      <c r="AC39" s="5" t="s">
        <v>15928</v>
      </c>
      <c r="AD39" s="5"/>
      <c r="AE39" s="5"/>
      <c r="AF39" s="5"/>
      <c r="AG39" s="5"/>
      <c r="AH39" s="5" t="s">
        <v>15939</v>
      </c>
      <c r="AI39" s="5"/>
      <c r="AJ39"/>
      <c r="AK39" s="2"/>
      <c r="AL39" s="5"/>
      <c r="AM39" s="5" t="s">
        <v>15952</v>
      </c>
      <c r="AN39" s="5" t="s">
        <v>16005</v>
      </c>
      <c r="AO39" s="5" t="s">
        <v>16016</v>
      </c>
      <c r="AP39" s="5"/>
      <c r="AQ39" s="5"/>
      <c r="AR39" s="5"/>
      <c r="AS39"/>
      <c r="AT39" s="5"/>
      <c r="AU39" s="5"/>
      <c r="AV39" s="5" t="s">
        <v>16146</v>
      </c>
      <c r="AW39" s="5" t="s">
        <v>16162</v>
      </c>
      <c r="AX39" s="5" t="s">
        <v>16167</v>
      </c>
      <c r="AY39" s="5"/>
      <c r="AZ39" s="5" t="s">
        <v>16178</v>
      </c>
      <c r="BA39" s="5" t="s">
        <v>16184</v>
      </c>
      <c r="BB39"/>
      <c r="BC39" s="5"/>
      <c r="BD39" s="5"/>
      <c r="BE39" s="5"/>
      <c r="BF39" s="5"/>
      <c r="BG39" s="5"/>
      <c r="BH39" s="5" t="s">
        <v>16312</v>
      </c>
      <c r="BI39" s="5"/>
      <c r="BJ39" s="5"/>
      <c r="BK39"/>
      <c r="BL39" s="5"/>
      <c r="BM39" s="5"/>
      <c r="BN39" s="5"/>
      <c r="BO39" s="5"/>
      <c r="BP39" s="5"/>
      <c r="BQ39" s="5"/>
      <c r="BR39" s="5"/>
      <c r="BS39" s="5"/>
      <c r="BT39"/>
      <c r="BU39" s="5"/>
      <c r="BV39" s="5" t="s">
        <v>16537</v>
      </c>
      <c r="BW39" s="5"/>
      <c r="BX39" s="5"/>
      <c r="BY39" s="5"/>
      <c r="BZ39" s="5"/>
      <c r="CA39" s="5" t="s">
        <v>16576</v>
      </c>
      <c r="CB39" s="5"/>
      <c r="CC39"/>
      <c r="CD39" s="5"/>
      <c r="CE39" s="5"/>
      <c r="CF39" s="5" t="s">
        <v>16684</v>
      </c>
      <c r="CG39" s="5"/>
      <c r="CH39" s="5"/>
      <c r="CI39" s="5" t="s">
        <v>16689</v>
      </c>
      <c r="CJ39" s="84" t="s">
        <v>16728</v>
      </c>
      <c r="CK39" s="5"/>
      <c r="CL39"/>
      <c r="CM39" s="5"/>
      <c r="CN39" s="5"/>
      <c r="CO39" s="5"/>
      <c r="CP39" s="5"/>
      <c r="CQ39" s="5" t="s">
        <v>16790</v>
      </c>
      <c r="CR39" s="5"/>
      <c r="CS39" s="5" t="s">
        <v>16809</v>
      </c>
      <c r="CT39" s="5"/>
      <c r="CU39"/>
      <c r="CV39" s="5"/>
      <c r="CW39" s="5"/>
      <c r="CX39" s="5"/>
      <c r="CY39" s="5"/>
      <c r="CZ39" s="5"/>
      <c r="DA39" s="5"/>
      <c r="DB39" s="5"/>
      <c r="DC39" s="5" t="s">
        <v>16935</v>
      </c>
    </row>
    <row r="40" spans="1:107" x14ac:dyDescent="0.35">
      <c r="A40" s="3">
        <v>10</v>
      </c>
      <c r="B40" s="4"/>
      <c r="C40" s="4" t="s">
        <v>14217</v>
      </c>
      <c r="D40" s="4"/>
      <c r="E40" s="4" t="s">
        <v>15595</v>
      </c>
      <c r="F40" s="4"/>
      <c r="G40" s="4"/>
      <c r="H40" s="4"/>
      <c r="I40"/>
      <c r="J40" s="3">
        <v>10</v>
      </c>
      <c r="K40" s="4"/>
      <c r="L40" s="4" t="s">
        <v>15702</v>
      </c>
      <c r="M40" s="4" t="s">
        <v>8119</v>
      </c>
      <c r="N40" s="4" t="s">
        <v>15707</v>
      </c>
      <c r="O40" s="4" t="s">
        <v>15710</v>
      </c>
      <c r="P40" s="4"/>
      <c r="Q40" s="4"/>
      <c r="R40"/>
      <c r="S40" s="3">
        <v>10</v>
      </c>
      <c r="T40" s="4" t="s">
        <v>15824</v>
      </c>
      <c r="U40" s="4"/>
      <c r="V40" s="4" t="s">
        <v>1588</v>
      </c>
      <c r="W40" s="4"/>
      <c r="X40" s="4" t="s">
        <v>13891</v>
      </c>
      <c r="Y40" s="4" t="s">
        <v>38</v>
      </c>
      <c r="Z40" s="90" t="s">
        <v>15860</v>
      </c>
      <c r="AA40"/>
      <c r="AB40" s="3">
        <v>10</v>
      </c>
      <c r="AC40" s="4"/>
      <c r="AD40" s="4" t="s">
        <v>15931</v>
      </c>
      <c r="AE40" s="4"/>
      <c r="AF40" s="4"/>
      <c r="AG40" s="4"/>
      <c r="AH40" s="4" t="s">
        <v>15900</v>
      </c>
      <c r="AI40" s="4"/>
      <c r="AJ40"/>
      <c r="AK40" s="3">
        <v>10</v>
      </c>
      <c r="AL40" s="4"/>
      <c r="AM40" s="4"/>
      <c r="AN40" s="4" t="s">
        <v>16008</v>
      </c>
      <c r="AO40" s="4" t="s">
        <v>16014</v>
      </c>
      <c r="AP40" s="4" t="s">
        <v>16005</v>
      </c>
      <c r="AQ40" s="4" t="s">
        <v>16019</v>
      </c>
      <c r="AR40" s="4"/>
      <c r="AS40"/>
      <c r="AT40" s="4">
        <v>10</v>
      </c>
      <c r="AU40" s="4"/>
      <c r="AV40" s="4" t="s">
        <v>11430</v>
      </c>
      <c r="AW40" s="4" t="s">
        <v>16163</v>
      </c>
      <c r="AX40" s="4"/>
      <c r="AY40" s="4" t="s">
        <v>16172</v>
      </c>
      <c r="AZ40" s="4"/>
      <c r="BA40" s="4" t="s">
        <v>16185</v>
      </c>
      <c r="BB40"/>
      <c r="BC40" s="4">
        <v>10</v>
      </c>
      <c r="BD40" s="4"/>
      <c r="BE40" s="4" t="s">
        <v>16302</v>
      </c>
      <c r="BF40" s="4"/>
      <c r="BG40" s="4"/>
      <c r="BH40" s="4" t="s">
        <v>16315</v>
      </c>
      <c r="BI40" s="4"/>
      <c r="BJ40" s="4"/>
      <c r="BK40"/>
      <c r="BL40" s="4">
        <v>10</v>
      </c>
      <c r="BM40" s="4"/>
      <c r="BN40" s="4"/>
      <c r="BO40" s="4"/>
      <c r="BP40" s="4" t="s">
        <v>16426</v>
      </c>
      <c r="BQ40" s="4" t="s">
        <v>14217</v>
      </c>
      <c r="BR40" s="4"/>
      <c r="BS40" s="4"/>
      <c r="BT40"/>
      <c r="BU40" s="4">
        <v>10</v>
      </c>
      <c r="BV40" s="4" t="s">
        <v>16557</v>
      </c>
      <c r="BW40" s="4" t="s">
        <v>8527</v>
      </c>
      <c r="BX40" s="4" t="s">
        <v>9199</v>
      </c>
      <c r="BY40" s="4" t="s">
        <v>16565</v>
      </c>
      <c r="BZ40" s="4"/>
      <c r="CA40" s="4"/>
      <c r="CB40" s="4" t="s">
        <v>38</v>
      </c>
      <c r="CC40"/>
      <c r="CD40" s="4">
        <v>10</v>
      </c>
      <c r="CE40" s="4"/>
      <c r="CF40" s="4"/>
      <c r="CG40" s="4"/>
      <c r="CH40" s="4" t="s">
        <v>16688</v>
      </c>
      <c r="CI40" s="4" t="s">
        <v>16690</v>
      </c>
      <c r="CJ40" s="4"/>
      <c r="CK40" s="4"/>
      <c r="CL40"/>
      <c r="CM40" s="4">
        <v>10</v>
      </c>
      <c r="CN40" s="4"/>
      <c r="CO40" s="4"/>
      <c r="CP40" s="4"/>
      <c r="CQ40" s="4"/>
      <c r="CR40" s="4" t="s">
        <v>14217</v>
      </c>
      <c r="CS40" s="4"/>
      <c r="CT40" s="4"/>
      <c r="CU40"/>
      <c r="CV40" s="4">
        <v>10</v>
      </c>
      <c r="CW40" s="4"/>
      <c r="CX40" s="4" t="s">
        <v>16819</v>
      </c>
      <c r="CY40" s="4"/>
      <c r="CZ40" s="4" t="s">
        <v>16928</v>
      </c>
      <c r="DA40" s="4"/>
      <c r="DB40" s="4"/>
      <c r="DC40" s="4"/>
    </row>
    <row r="41" spans="1:107" x14ac:dyDescent="0.35">
      <c r="A41" s="6"/>
      <c r="B41" s="7"/>
      <c r="C41" s="7"/>
      <c r="D41" s="7"/>
      <c r="E41" s="7" t="s">
        <v>10097</v>
      </c>
      <c r="F41" s="7"/>
      <c r="G41" s="7"/>
      <c r="H41" s="7" t="s">
        <v>10880</v>
      </c>
      <c r="I41"/>
      <c r="J41" s="6"/>
      <c r="K41" s="7"/>
      <c r="L41" s="7" t="s">
        <v>15703</v>
      </c>
      <c r="M41" s="7" t="s">
        <v>15706</v>
      </c>
      <c r="N41" s="7"/>
      <c r="O41" s="7" t="s">
        <v>15717</v>
      </c>
      <c r="P41" s="7"/>
      <c r="Q41" s="7"/>
      <c r="R41"/>
      <c r="S41" s="6"/>
      <c r="T41" s="7" t="s">
        <v>38</v>
      </c>
      <c r="U41" s="7"/>
      <c r="V41" s="7" t="s">
        <v>15832</v>
      </c>
      <c r="W41" s="7"/>
      <c r="X41" s="7"/>
      <c r="Y41" s="7"/>
      <c r="Z41" s="7"/>
      <c r="AA41"/>
      <c r="AB41" s="6"/>
      <c r="AC41" s="7"/>
      <c r="AD41" s="7"/>
      <c r="AE41" s="7" t="s">
        <v>15933</v>
      </c>
      <c r="AF41" s="7"/>
      <c r="AG41" s="7"/>
      <c r="AH41" s="7" t="s">
        <v>15940</v>
      </c>
      <c r="AI41" s="7"/>
      <c r="AJ41"/>
      <c r="AK41" s="6"/>
      <c r="AL41" s="7" t="s">
        <v>15928</v>
      </c>
      <c r="AM41" s="7"/>
      <c r="AN41" s="7" t="s">
        <v>16012</v>
      </c>
      <c r="AO41" s="7"/>
      <c r="AP41" s="7" t="s">
        <v>15952</v>
      </c>
      <c r="AQ41" s="7"/>
      <c r="AR41" s="7" t="s">
        <v>16024</v>
      </c>
      <c r="AS41"/>
      <c r="AT41" s="7"/>
      <c r="AU41" s="7"/>
      <c r="AV41" s="7" t="s">
        <v>16158</v>
      </c>
      <c r="AW41" s="7"/>
      <c r="AX41" s="7" t="s">
        <v>16168</v>
      </c>
      <c r="AY41" s="7" t="s">
        <v>16173</v>
      </c>
      <c r="AZ41" s="7"/>
      <c r="BA41" s="7" t="s">
        <v>7713</v>
      </c>
      <c r="BB41"/>
      <c r="BC41" s="7"/>
      <c r="BD41" s="7"/>
      <c r="BE41" s="7"/>
      <c r="BF41" s="7"/>
      <c r="BG41" s="7" t="s">
        <v>16310</v>
      </c>
      <c r="BH41" s="7" t="s">
        <v>15856</v>
      </c>
      <c r="BI41" s="7"/>
      <c r="BJ41" s="7" t="s">
        <v>16324</v>
      </c>
      <c r="BK41"/>
      <c r="BL41" s="7"/>
      <c r="BM41" s="7" t="s">
        <v>16416</v>
      </c>
      <c r="BN41" s="7" t="s">
        <v>16417</v>
      </c>
      <c r="BO41" s="7" t="s">
        <v>16425</v>
      </c>
      <c r="BP41" s="7"/>
      <c r="BQ41" s="7" t="s">
        <v>16430</v>
      </c>
      <c r="BR41" s="7"/>
      <c r="BS41" s="7" t="s">
        <v>16435</v>
      </c>
      <c r="BT41"/>
      <c r="BU41" s="7"/>
      <c r="BV41" s="7"/>
      <c r="BW41" s="7" t="s">
        <v>16563</v>
      </c>
      <c r="BX41" s="7"/>
      <c r="BY41" s="7"/>
      <c r="BZ41" s="7" t="s">
        <v>14489</v>
      </c>
      <c r="CA41" s="7"/>
      <c r="CB41" s="7"/>
      <c r="CC41"/>
      <c r="CD41" s="7"/>
      <c r="CE41" s="7"/>
      <c r="CF41" s="7" t="s">
        <v>16681</v>
      </c>
      <c r="CG41" s="7" t="s">
        <v>16686</v>
      </c>
      <c r="CH41" s="7" t="s">
        <v>16683</v>
      </c>
      <c r="CI41" s="7" t="s">
        <v>16691</v>
      </c>
      <c r="CJ41" s="7"/>
      <c r="CK41" s="7"/>
      <c r="CL41"/>
      <c r="CM41" s="5"/>
      <c r="CN41" s="7"/>
      <c r="CO41" s="7" t="s">
        <v>195</v>
      </c>
      <c r="CP41" s="7"/>
      <c r="CQ41" s="7"/>
      <c r="CR41" s="7"/>
      <c r="CS41" s="7"/>
      <c r="CT41" s="7"/>
      <c r="CU41"/>
      <c r="CV41" s="7"/>
      <c r="CW41" s="7"/>
      <c r="CX41" s="7"/>
      <c r="CY41" s="7"/>
      <c r="CZ41" s="7"/>
      <c r="DA41" s="7"/>
      <c r="DB41" s="7"/>
      <c r="DC41" s="7"/>
    </row>
    <row r="42" spans="1:107" x14ac:dyDescent="0.35">
      <c r="A42" s="2">
        <v>12</v>
      </c>
      <c r="B42" s="5" t="s">
        <v>15388</v>
      </c>
      <c r="C42" s="5" t="s">
        <v>780</v>
      </c>
      <c r="D42" s="5" t="s">
        <v>15546</v>
      </c>
      <c r="E42" s="5"/>
      <c r="F42" s="5"/>
      <c r="G42" s="4" t="s">
        <v>11393</v>
      </c>
      <c r="H42" s="5" t="s">
        <v>11689</v>
      </c>
      <c r="I42"/>
      <c r="J42" s="2">
        <v>12</v>
      </c>
      <c r="K42" s="5" t="s">
        <v>15388</v>
      </c>
      <c r="L42" s="5" t="s">
        <v>780</v>
      </c>
      <c r="M42" s="5"/>
      <c r="N42" s="5" t="s">
        <v>15664</v>
      </c>
      <c r="O42" s="5"/>
      <c r="P42" s="5" t="s">
        <v>11393</v>
      </c>
      <c r="Q42" s="5" t="s">
        <v>15825</v>
      </c>
      <c r="R42"/>
      <c r="S42" s="2">
        <v>12</v>
      </c>
      <c r="T42" s="5"/>
      <c r="U42" s="5" t="s">
        <v>89</v>
      </c>
      <c r="V42" s="5"/>
      <c r="W42" s="5"/>
      <c r="X42" s="5" t="s">
        <v>15813</v>
      </c>
      <c r="Y42" s="5"/>
      <c r="Z42" s="5"/>
      <c r="AA42"/>
      <c r="AB42" s="2">
        <v>12</v>
      </c>
      <c r="AC42" s="5"/>
      <c r="AD42" s="5"/>
      <c r="AE42" s="5"/>
      <c r="AF42" s="5"/>
      <c r="AG42" s="5"/>
      <c r="AH42" s="5"/>
      <c r="AI42" s="5"/>
      <c r="AJ42"/>
      <c r="AK42" s="2">
        <v>12</v>
      </c>
      <c r="AL42" s="5"/>
      <c r="AM42" s="5" t="s">
        <v>16007</v>
      </c>
      <c r="AN42" s="5"/>
      <c r="AO42" s="5"/>
      <c r="AP42" s="5"/>
      <c r="AQ42" s="5"/>
      <c r="AR42" s="5"/>
      <c r="AS42"/>
      <c r="AT42" s="5">
        <v>12</v>
      </c>
      <c r="AU42" s="5"/>
      <c r="AV42" s="5" t="s">
        <v>15974</v>
      </c>
      <c r="AW42" s="5"/>
      <c r="AX42" s="5" t="s">
        <v>9337</v>
      </c>
      <c r="AY42" s="5" t="s">
        <v>16174</v>
      </c>
      <c r="AZ42" s="5"/>
      <c r="BA42" s="5" t="s">
        <v>16186</v>
      </c>
      <c r="BB42"/>
      <c r="BC42" s="5">
        <v>12</v>
      </c>
      <c r="BD42" s="5"/>
      <c r="BE42" s="5"/>
      <c r="BF42" s="5" t="s">
        <v>16305</v>
      </c>
      <c r="BG42" s="5" t="s">
        <v>16314</v>
      </c>
      <c r="BH42" s="5"/>
      <c r="BI42" s="5"/>
      <c r="BJ42" s="5"/>
      <c r="BK42"/>
      <c r="BL42" s="5">
        <v>12</v>
      </c>
      <c r="BM42" s="5"/>
      <c r="BN42" s="5" t="s">
        <v>16418</v>
      </c>
      <c r="BO42" s="5" t="s">
        <v>1231</v>
      </c>
      <c r="BP42" s="5" t="s">
        <v>16427</v>
      </c>
      <c r="BQ42" s="5" t="s">
        <v>16428</v>
      </c>
      <c r="BR42" s="5" t="s">
        <v>16412</v>
      </c>
      <c r="BS42" s="5"/>
      <c r="BT42"/>
      <c r="BU42" s="5">
        <v>12</v>
      </c>
      <c r="BV42" s="5" t="s">
        <v>14644</v>
      </c>
      <c r="BW42" s="5"/>
      <c r="BX42" s="5"/>
      <c r="BY42" s="5" t="s">
        <v>14166</v>
      </c>
      <c r="BZ42" s="5"/>
      <c r="CA42" s="5" t="s">
        <v>13004</v>
      </c>
      <c r="CB42" s="5" t="s">
        <v>16583</v>
      </c>
      <c r="CC42"/>
      <c r="CD42" s="5">
        <v>12</v>
      </c>
      <c r="CE42" s="5" t="s">
        <v>7078</v>
      </c>
      <c r="CF42" s="5"/>
      <c r="CG42" s="5" t="s">
        <v>16601</v>
      </c>
      <c r="CH42" s="4"/>
      <c r="CI42" s="5"/>
      <c r="CJ42" s="5"/>
      <c r="CK42" s="5" t="s">
        <v>16697</v>
      </c>
      <c r="CL42"/>
      <c r="CM42" s="4">
        <v>12</v>
      </c>
      <c r="CN42" s="5"/>
      <c r="CO42" s="5"/>
      <c r="CP42" s="5"/>
      <c r="CQ42" s="5"/>
      <c r="CR42" s="5"/>
      <c r="CS42" s="5"/>
      <c r="CT42" s="5"/>
      <c r="CU42"/>
      <c r="CV42" s="5">
        <v>12</v>
      </c>
      <c r="CW42" s="5"/>
      <c r="CX42" s="5" t="s">
        <v>16922</v>
      </c>
      <c r="CY42" s="5"/>
      <c r="CZ42" s="5"/>
      <c r="DA42" s="5"/>
      <c r="DB42" s="5"/>
      <c r="DC42" s="5"/>
    </row>
    <row r="43" spans="1:107" x14ac:dyDescent="0.35">
      <c r="A43" s="2"/>
      <c r="B43" s="5"/>
      <c r="C43" s="5" t="s">
        <v>15588</v>
      </c>
      <c r="D43" s="5"/>
      <c r="E43" s="5"/>
      <c r="F43" s="5"/>
      <c r="G43" s="5" t="s">
        <v>38</v>
      </c>
      <c r="H43" s="5"/>
      <c r="I43"/>
      <c r="J43" s="2"/>
      <c r="K43" s="5"/>
      <c r="L43" s="5" t="s">
        <v>15704</v>
      </c>
      <c r="M43" s="5"/>
      <c r="N43" s="5"/>
      <c r="O43" s="5"/>
      <c r="P43" s="5" t="s">
        <v>38</v>
      </c>
      <c r="Q43" s="5" t="s">
        <v>15722</v>
      </c>
      <c r="R43"/>
      <c r="S43" s="2"/>
      <c r="T43" s="5"/>
      <c r="U43" s="5" t="s">
        <v>15830</v>
      </c>
      <c r="V43" s="5"/>
      <c r="W43" s="5"/>
      <c r="X43" s="5"/>
      <c r="Y43" s="5"/>
      <c r="Z43" s="5"/>
      <c r="AA43"/>
      <c r="AB43" s="2"/>
      <c r="AC43" s="5"/>
      <c r="AD43" s="5"/>
      <c r="AE43" s="5"/>
      <c r="AF43" s="5"/>
      <c r="AG43" s="5"/>
      <c r="AH43" s="5"/>
      <c r="AI43" s="5"/>
      <c r="AJ43"/>
      <c r="AK43" s="2"/>
      <c r="AL43" s="5" t="s">
        <v>15996</v>
      </c>
      <c r="AM43" s="5"/>
      <c r="AN43" s="5"/>
      <c r="AO43" s="5"/>
      <c r="AP43" s="5" t="s">
        <v>16017</v>
      </c>
      <c r="AQ43" s="5"/>
      <c r="AR43" s="5"/>
      <c r="AS43"/>
      <c r="AT43" s="5"/>
      <c r="AU43" s="5"/>
      <c r="AV43" s="5"/>
      <c r="AW43" s="5" t="s">
        <v>16169</v>
      </c>
      <c r="AX43" s="5"/>
      <c r="AY43" s="5"/>
      <c r="AZ43" s="5"/>
      <c r="BA43" s="5" t="s">
        <v>16187</v>
      </c>
      <c r="BB43"/>
      <c r="BC43" s="5"/>
      <c r="BD43" s="5" t="s">
        <v>16299</v>
      </c>
      <c r="BE43" s="5" t="s">
        <v>15858</v>
      </c>
      <c r="BF43" s="5"/>
      <c r="BG43" s="5"/>
      <c r="BH43" s="5"/>
      <c r="BI43" s="5" t="s">
        <v>38</v>
      </c>
      <c r="BJ43" s="5"/>
      <c r="BK43"/>
      <c r="BL43" s="5"/>
      <c r="BM43" s="5" t="s">
        <v>16070</v>
      </c>
      <c r="BN43" s="5" t="s">
        <v>38</v>
      </c>
      <c r="BO43" s="5" t="s">
        <v>16422</v>
      </c>
      <c r="BP43" s="5" t="s">
        <v>16371</v>
      </c>
      <c r="BQ43" s="5"/>
      <c r="BR43" s="5" t="s">
        <v>16432</v>
      </c>
      <c r="BS43" s="5"/>
      <c r="BT43"/>
      <c r="BU43" s="5"/>
      <c r="BV43" s="5"/>
      <c r="BW43" s="5"/>
      <c r="BX43" s="5"/>
      <c r="BY43" s="5" t="s">
        <v>16566</v>
      </c>
      <c r="BZ43" s="5"/>
      <c r="CA43" s="5"/>
      <c r="CB43" s="5"/>
      <c r="CC43"/>
      <c r="CD43" s="5"/>
      <c r="CE43" s="5"/>
      <c r="CF43" s="5" t="s">
        <v>16682</v>
      </c>
      <c r="CG43" s="5" t="s">
        <v>16679</v>
      </c>
      <c r="CH43" s="7"/>
      <c r="CI43" s="5"/>
      <c r="CJ43" s="5"/>
      <c r="CK43" s="5"/>
      <c r="CL43"/>
      <c r="CM43" s="5"/>
      <c r="CN43" s="5" t="s">
        <v>16700</v>
      </c>
      <c r="CO43" s="11"/>
      <c r="CP43" s="5"/>
      <c r="CQ43" s="5"/>
      <c r="CR43" s="5"/>
      <c r="CS43" s="5"/>
      <c r="CT43" s="5"/>
      <c r="CU43"/>
      <c r="CV43" s="5"/>
      <c r="CW43" s="5"/>
      <c r="CX43" s="11"/>
      <c r="CY43" s="5"/>
      <c r="CZ43" s="5"/>
      <c r="DA43" s="5"/>
      <c r="DB43" s="5"/>
      <c r="DC43" s="5"/>
    </row>
    <row r="44" spans="1:107" x14ac:dyDescent="0.35">
      <c r="A44" s="3">
        <v>14</v>
      </c>
      <c r="B44" s="4"/>
      <c r="C44" s="4" t="s">
        <v>14515</v>
      </c>
      <c r="D44" s="4" t="s">
        <v>13464</v>
      </c>
      <c r="E44" s="4"/>
      <c r="F44" s="4" t="s">
        <v>15565</v>
      </c>
      <c r="G44" s="4"/>
      <c r="H44" s="4" t="s">
        <v>15606</v>
      </c>
      <c r="I44"/>
      <c r="J44" s="3">
        <v>14</v>
      </c>
      <c r="K44" s="4" t="s">
        <v>9224</v>
      </c>
      <c r="L44" s="4"/>
      <c r="M44" s="4" t="s">
        <v>13464</v>
      </c>
      <c r="N44" s="4" t="s">
        <v>8035</v>
      </c>
      <c r="O44" s="4" t="s">
        <v>15711</v>
      </c>
      <c r="P44" s="4"/>
      <c r="Q44" s="4"/>
      <c r="R44"/>
      <c r="S44" s="3">
        <v>14</v>
      </c>
      <c r="T44" s="4" t="s">
        <v>15827</v>
      </c>
      <c r="U44" s="4"/>
      <c r="V44" s="4" t="s">
        <v>15833</v>
      </c>
      <c r="W44" s="4" t="s">
        <v>15838</v>
      </c>
      <c r="X44" s="4" t="s">
        <v>15841</v>
      </c>
      <c r="Y44" s="4"/>
      <c r="Z44" s="4"/>
      <c r="AA44"/>
      <c r="AB44" s="3">
        <v>14</v>
      </c>
      <c r="AC44" s="4"/>
      <c r="AD44" s="4"/>
      <c r="AE44" s="4"/>
      <c r="AF44" s="4" t="s">
        <v>15934</v>
      </c>
      <c r="AG44" s="4"/>
      <c r="AH44" s="4"/>
      <c r="AI44" s="4"/>
      <c r="AJ44"/>
      <c r="AK44" s="3">
        <v>14</v>
      </c>
      <c r="AL44" s="4" t="s">
        <v>15998</v>
      </c>
      <c r="AM44" s="4"/>
      <c r="AN44" s="4" t="s">
        <v>16009</v>
      </c>
      <c r="AO44" s="4"/>
      <c r="AP44" s="4"/>
      <c r="AQ44" s="4"/>
      <c r="AR44" s="4" t="s">
        <v>16025</v>
      </c>
      <c r="AS44"/>
      <c r="AT44" s="4">
        <v>14</v>
      </c>
      <c r="AU44" s="4" t="s">
        <v>16154</v>
      </c>
      <c r="AV44" s="4"/>
      <c r="AW44" s="4" t="s">
        <v>16164</v>
      </c>
      <c r="AX44" s="4" t="s">
        <v>16840</v>
      </c>
      <c r="AY44" s="4" t="s">
        <v>16176</v>
      </c>
      <c r="AZ44" s="4" t="s">
        <v>38</v>
      </c>
      <c r="BA44" s="4" t="s">
        <v>16188</v>
      </c>
      <c r="BB44"/>
      <c r="BC44" s="4">
        <v>14</v>
      </c>
      <c r="BD44" s="4" t="s">
        <v>16300</v>
      </c>
      <c r="BE44" s="4"/>
      <c r="BF44" s="4"/>
      <c r="BG44" s="4"/>
      <c r="BH44" s="4" t="s">
        <v>16316</v>
      </c>
      <c r="BI44" s="4"/>
      <c r="BJ44" s="4"/>
      <c r="BK44"/>
      <c r="BL44" s="4">
        <v>14</v>
      </c>
      <c r="BM44" s="4" t="s">
        <v>16414</v>
      </c>
      <c r="BN44" s="4"/>
      <c r="BO44" s="4"/>
      <c r="BP44" s="4"/>
      <c r="BQ44" s="4"/>
      <c r="BR44" s="4" t="s">
        <v>16433</v>
      </c>
      <c r="BS44" s="4"/>
      <c r="BT44"/>
      <c r="BU44" s="4">
        <v>14</v>
      </c>
      <c r="BV44" s="4"/>
      <c r="BW44" s="4" t="s">
        <v>16560</v>
      </c>
      <c r="BX44" s="4"/>
      <c r="BY44" s="4" t="s">
        <v>16567</v>
      </c>
      <c r="BZ44" s="4"/>
      <c r="CA44" s="4" t="s">
        <v>16578</v>
      </c>
      <c r="CB44" s="4"/>
      <c r="CC44"/>
      <c r="CD44" s="4">
        <v>14</v>
      </c>
      <c r="CE44" s="4"/>
      <c r="CF44" s="4"/>
      <c r="CG44" s="4"/>
      <c r="CH44" s="4" t="s">
        <v>16687</v>
      </c>
      <c r="CI44" s="4" t="s">
        <v>38</v>
      </c>
      <c r="CJ44" s="4" t="s">
        <v>16673</v>
      </c>
      <c r="CK44" s="4"/>
      <c r="CL44"/>
      <c r="CM44" s="4">
        <v>14</v>
      </c>
      <c r="CN44" s="4" t="s">
        <v>16764</v>
      </c>
      <c r="CO44" s="4" t="s">
        <v>16789</v>
      </c>
      <c r="CP44" s="4" t="s">
        <v>16793</v>
      </c>
      <c r="CQ44" s="4"/>
      <c r="CR44" s="4"/>
      <c r="CS44" s="4" t="s">
        <v>16796</v>
      </c>
      <c r="CT44" s="4"/>
      <c r="CU44"/>
      <c r="CV44" s="4">
        <v>14</v>
      </c>
      <c r="CW44" s="4"/>
      <c r="CX44" s="4" t="s">
        <v>16923</v>
      </c>
      <c r="CY44" s="4" t="s">
        <v>16926</v>
      </c>
      <c r="CZ44" s="4" t="s">
        <v>16929</v>
      </c>
      <c r="DA44" s="4" t="s">
        <v>16897</v>
      </c>
      <c r="DB44" s="4"/>
      <c r="DC44" s="4"/>
    </row>
    <row r="45" spans="1:107" x14ac:dyDescent="0.35">
      <c r="A45" s="6"/>
      <c r="B45" s="7" t="s">
        <v>11638</v>
      </c>
      <c r="C45" s="7" t="s">
        <v>15589</v>
      </c>
      <c r="D45" s="7"/>
      <c r="E45" s="7"/>
      <c r="F45" s="7" t="s">
        <v>14777</v>
      </c>
      <c r="G45" s="7"/>
      <c r="H45" s="7" t="s">
        <v>15607</v>
      </c>
      <c r="I45"/>
      <c r="J45" s="6"/>
      <c r="K45" s="7" t="s">
        <v>15699</v>
      </c>
      <c r="L45" s="7" t="s">
        <v>11741</v>
      </c>
      <c r="M45" s="7" t="s">
        <v>8749</v>
      </c>
      <c r="N45" s="7"/>
      <c r="O45" s="7" t="s">
        <v>15712</v>
      </c>
      <c r="P45" s="7" t="s">
        <v>15719</v>
      </c>
      <c r="Q45" s="7" t="s">
        <v>15556</v>
      </c>
      <c r="R45"/>
      <c r="S45" s="6"/>
      <c r="T45" s="7"/>
      <c r="U45" s="7" t="s">
        <v>15831</v>
      </c>
      <c r="V45" s="7" t="s">
        <v>15834</v>
      </c>
      <c r="W45" s="7" t="s">
        <v>15837</v>
      </c>
      <c r="X45" s="7" t="s">
        <v>15851</v>
      </c>
      <c r="Y45" s="7" t="s">
        <v>15845</v>
      </c>
      <c r="Z45" s="7" t="s">
        <v>15849</v>
      </c>
      <c r="AA45"/>
      <c r="AB45" s="6"/>
      <c r="AC45" s="7"/>
      <c r="AD45" s="7"/>
      <c r="AE45" s="7"/>
      <c r="AF45" s="7"/>
      <c r="AG45" s="7"/>
      <c r="AH45" s="7"/>
      <c r="AI45" s="7"/>
      <c r="AJ45"/>
      <c r="AK45" s="6"/>
      <c r="AL45" s="7" t="s">
        <v>15999</v>
      </c>
      <c r="AM45" s="7" t="s">
        <v>16003</v>
      </c>
      <c r="AN45" s="7" t="s">
        <v>16010</v>
      </c>
      <c r="AO45" s="7" t="s">
        <v>15855</v>
      </c>
      <c r="AP45" s="7" t="s">
        <v>15855</v>
      </c>
      <c r="AQ45" s="7" t="s">
        <v>15589</v>
      </c>
      <c r="AR45" s="7"/>
      <c r="AS45"/>
      <c r="AT45" s="7"/>
      <c r="AU45" s="7" t="s">
        <v>16155</v>
      </c>
      <c r="AV45" s="7" t="s">
        <v>16161</v>
      </c>
      <c r="AW45" s="7" t="s">
        <v>16165</v>
      </c>
      <c r="AX45" s="7" t="s">
        <v>16171</v>
      </c>
      <c r="AY45" s="7" t="s">
        <v>16175</v>
      </c>
      <c r="AZ45" s="7"/>
      <c r="BA45" s="7" t="s">
        <v>16189</v>
      </c>
      <c r="BB45"/>
      <c r="BC45" s="7"/>
      <c r="BD45" s="7"/>
      <c r="BE45" s="7" t="s">
        <v>10021</v>
      </c>
      <c r="BF45" s="7"/>
      <c r="BG45" s="7" t="s">
        <v>16309</v>
      </c>
      <c r="BH45" s="7" t="s">
        <v>16317</v>
      </c>
      <c r="BI45" s="7"/>
      <c r="BJ45" s="7"/>
      <c r="BK45"/>
      <c r="BL45" s="7"/>
      <c r="BM45" s="7" t="s">
        <v>5455</v>
      </c>
      <c r="BN45" s="7"/>
      <c r="BO45" s="7" t="s">
        <v>10959</v>
      </c>
      <c r="BP45" s="7"/>
      <c r="BQ45" s="7"/>
      <c r="BR45" s="7" t="s">
        <v>16438</v>
      </c>
      <c r="BS45" s="7" t="s">
        <v>16436</v>
      </c>
      <c r="BT45"/>
      <c r="BU45" s="7"/>
      <c r="BV45" s="7" t="s">
        <v>16538</v>
      </c>
      <c r="BW45" s="7"/>
      <c r="BX45" s="7"/>
      <c r="BY45" s="7" t="s">
        <v>16573</v>
      </c>
      <c r="BZ45" s="7" t="s">
        <v>12814</v>
      </c>
      <c r="CA45" s="7" t="s">
        <v>16580</v>
      </c>
      <c r="CB45" s="7" t="s">
        <v>16584</v>
      </c>
      <c r="CC45"/>
      <c r="CD45" s="7"/>
      <c r="CE45" s="7"/>
      <c r="CF45" s="7"/>
      <c r="CG45" s="7" t="s">
        <v>16685</v>
      </c>
      <c r="CH45" s="7"/>
      <c r="CI45" s="7" t="s">
        <v>16692</v>
      </c>
      <c r="CJ45" s="7" t="s">
        <v>16695</v>
      </c>
      <c r="CK45" s="7" t="s">
        <v>1221</v>
      </c>
      <c r="CL45"/>
      <c r="CM45" s="7"/>
      <c r="CN45" s="7" t="s">
        <v>16785</v>
      </c>
      <c r="CO45" s="7" t="s">
        <v>16779</v>
      </c>
      <c r="CP45" s="7"/>
      <c r="CQ45" s="7"/>
      <c r="CR45" s="7"/>
      <c r="CS45" s="7" t="s">
        <v>16797</v>
      </c>
      <c r="CT45" s="7" t="s">
        <v>16764</v>
      </c>
      <c r="CU45"/>
      <c r="CV45" s="7"/>
      <c r="CW45" s="7"/>
      <c r="CX45" s="7" t="s">
        <v>38</v>
      </c>
      <c r="CY45" s="7" t="s">
        <v>16927</v>
      </c>
      <c r="CZ45" s="7"/>
      <c r="DA45" s="7"/>
      <c r="DB45" s="7"/>
      <c r="DC45" s="7" t="s">
        <v>16936</v>
      </c>
    </row>
    <row r="46" spans="1:107" x14ac:dyDescent="0.35">
      <c r="A46" s="2">
        <v>16</v>
      </c>
      <c r="B46" s="5" t="s">
        <v>504</v>
      </c>
      <c r="C46" s="5"/>
      <c r="D46" s="5"/>
      <c r="E46" s="5" t="s">
        <v>15594</v>
      </c>
      <c r="F46" s="5" t="s">
        <v>15596</v>
      </c>
      <c r="G46" s="5" t="s">
        <v>14181</v>
      </c>
      <c r="H46" s="5" t="s">
        <v>15608</v>
      </c>
      <c r="I46"/>
      <c r="J46" s="2">
        <v>16</v>
      </c>
      <c r="K46" s="5"/>
      <c r="L46" s="5"/>
      <c r="M46" s="5"/>
      <c r="N46" s="5" t="s">
        <v>15708</v>
      </c>
      <c r="O46" s="5" t="s">
        <v>15713</v>
      </c>
      <c r="P46" s="5"/>
      <c r="Q46" s="5" t="s">
        <v>15724</v>
      </c>
      <c r="R46"/>
      <c r="S46" s="2">
        <v>16</v>
      </c>
      <c r="T46" s="5" t="s">
        <v>15828</v>
      </c>
      <c r="U46" s="5" t="s">
        <v>11341</v>
      </c>
      <c r="V46" s="5" t="s">
        <v>15836</v>
      </c>
      <c r="W46" s="5" t="s">
        <v>15433</v>
      </c>
      <c r="X46" s="5" t="s">
        <v>15852</v>
      </c>
      <c r="Y46" s="5" t="s">
        <v>15843</v>
      </c>
      <c r="Z46" s="5"/>
      <c r="AA46"/>
      <c r="AB46" s="2">
        <v>16</v>
      </c>
      <c r="AC46" s="5"/>
      <c r="AD46" s="5" t="s">
        <v>15932</v>
      </c>
      <c r="AE46" s="5" t="s">
        <v>15932</v>
      </c>
      <c r="AF46" s="5"/>
      <c r="AG46" s="5" t="s">
        <v>15937</v>
      </c>
      <c r="AH46" s="5" t="s">
        <v>15941</v>
      </c>
      <c r="AI46" s="5" t="s">
        <v>15869</v>
      </c>
      <c r="AJ46"/>
      <c r="AK46" s="2">
        <v>16</v>
      </c>
      <c r="AL46" s="4" t="s">
        <v>16004</v>
      </c>
      <c r="AM46" s="5"/>
      <c r="AN46" s="5" t="s">
        <v>16020</v>
      </c>
      <c r="AO46" s="5" t="s">
        <v>16015</v>
      </c>
      <c r="AP46" s="5"/>
      <c r="AQ46" s="5" t="s">
        <v>16023</v>
      </c>
      <c r="AR46" s="5"/>
      <c r="AS46"/>
      <c r="AT46" s="5">
        <v>16</v>
      </c>
      <c r="AU46" s="5"/>
      <c r="AV46" s="5" t="s">
        <v>16145</v>
      </c>
      <c r="AW46" s="5"/>
      <c r="AX46" s="5" t="s">
        <v>16166</v>
      </c>
      <c r="AY46" s="5" t="s">
        <v>16177</v>
      </c>
      <c r="AZ46" s="5" t="s">
        <v>16181</v>
      </c>
      <c r="BA46" s="5" t="s">
        <v>16190</v>
      </c>
      <c r="BB46"/>
      <c r="BC46" s="5">
        <v>16</v>
      </c>
      <c r="BD46" s="5" t="s">
        <v>16306</v>
      </c>
      <c r="BE46" s="5" t="s">
        <v>16303</v>
      </c>
      <c r="BF46" s="5" t="s">
        <v>130</v>
      </c>
      <c r="BG46" s="5" t="s">
        <v>8749</v>
      </c>
      <c r="BH46" s="5" t="s">
        <v>16318</v>
      </c>
      <c r="BI46" s="5"/>
      <c r="BJ46" s="5" t="s">
        <v>16325</v>
      </c>
      <c r="BK46"/>
      <c r="BL46" s="5">
        <v>16</v>
      </c>
      <c r="BM46" s="5" t="s">
        <v>16415</v>
      </c>
      <c r="BN46" s="5" t="s">
        <v>16420</v>
      </c>
      <c r="BO46" s="5" t="s">
        <v>16423</v>
      </c>
      <c r="BP46" s="5"/>
      <c r="BQ46" s="5"/>
      <c r="BR46" s="5"/>
      <c r="BS46" s="5" t="s">
        <v>16437</v>
      </c>
      <c r="BT46"/>
      <c r="BU46" s="5">
        <v>16</v>
      </c>
      <c r="BV46" s="5" t="s">
        <v>16558</v>
      </c>
      <c r="BW46" s="5"/>
      <c r="BX46" s="5" t="s">
        <v>11732</v>
      </c>
      <c r="BY46" s="5" t="s">
        <v>14931</v>
      </c>
      <c r="BZ46" s="5"/>
      <c r="CA46" s="5" t="s">
        <v>16579</v>
      </c>
      <c r="CB46" s="5" t="s">
        <v>16585</v>
      </c>
      <c r="CC46"/>
      <c r="CD46" s="5">
        <v>16</v>
      </c>
      <c r="CE46" s="5" t="s">
        <v>16680</v>
      </c>
      <c r="CF46" s="5"/>
      <c r="CG46" s="5"/>
      <c r="CH46" s="5" t="s">
        <v>8527</v>
      </c>
      <c r="CI46" s="5"/>
      <c r="CJ46" s="5" t="s">
        <v>16696</v>
      </c>
      <c r="CK46" s="5"/>
      <c r="CL46"/>
      <c r="CM46" s="5">
        <v>16</v>
      </c>
      <c r="CN46" s="5"/>
      <c r="CO46" s="5" t="s">
        <v>16787</v>
      </c>
      <c r="CP46" s="5" t="s">
        <v>16794</v>
      </c>
      <c r="CQ46" s="5"/>
      <c r="CR46" s="5"/>
      <c r="CS46" s="5" t="s">
        <v>16798</v>
      </c>
      <c r="CT46" s="5"/>
      <c r="CU46"/>
      <c r="CV46" s="5">
        <v>16</v>
      </c>
      <c r="CW46" s="5" t="s">
        <v>16908</v>
      </c>
      <c r="CX46" s="5"/>
      <c r="CY46" s="5"/>
      <c r="CZ46" s="5"/>
      <c r="DA46" s="5" t="s">
        <v>16932</v>
      </c>
      <c r="DB46" s="5" t="s">
        <v>16933</v>
      </c>
      <c r="DC46" s="5"/>
    </row>
    <row r="47" spans="1:107" x14ac:dyDescent="0.35">
      <c r="A47" s="2"/>
      <c r="B47" s="5" t="s">
        <v>15587</v>
      </c>
      <c r="C47" s="5"/>
      <c r="D47" s="5" t="s">
        <v>15591</v>
      </c>
      <c r="E47" s="5"/>
      <c r="F47" s="5"/>
      <c r="G47" s="5" t="s">
        <v>15604</v>
      </c>
      <c r="H47" s="5"/>
      <c r="I47"/>
      <c r="J47" s="2"/>
      <c r="K47" s="5" t="s">
        <v>15663</v>
      </c>
      <c r="L47" s="5" t="s">
        <v>15705</v>
      </c>
      <c r="M47" s="5" t="s">
        <v>15672</v>
      </c>
      <c r="N47" s="5"/>
      <c r="O47" s="5" t="s">
        <v>15714</v>
      </c>
      <c r="P47" s="5"/>
      <c r="Q47" s="5" t="s">
        <v>15723</v>
      </c>
      <c r="R47"/>
      <c r="S47" s="2"/>
      <c r="T47" s="5" t="s">
        <v>1588</v>
      </c>
      <c r="U47" s="5" t="s">
        <v>15223</v>
      </c>
      <c r="V47" s="5" t="s">
        <v>15835</v>
      </c>
      <c r="W47" s="5" t="s">
        <v>9816</v>
      </c>
      <c r="X47" s="5"/>
      <c r="Y47" s="5"/>
      <c r="Z47" s="5" t="s">
        <v>15848</v>
      </c>
      <c r="AA47"/>
      <c r="AB47" s="2"/>
      <c r="AC47" s="5" t="s">
        <v>15929</v>
      </c>
      <c r="AD47" s="5"/>
      <c r="AE47" s="5" t="s">
        <v>15899</v>
      </c>
      <c r="AF47" s="5" t="s">
        <v>15936</v>
      </c>
      <c r="AG47" s="5" t="s">
        <v>15932</v>
      </c>
      <c r="AH47" s="5" t="s">
        <v>13328</v>
      </c>
      <c r="AI47" s="5" t="s">
        <v>15944</v>
      </c>
      <c r="AJ47"/>
      <c r="AK47" s="2"/>
      <c r="AL47" s="5" t="s">
        <v>16000</v>
      </c>
      <c r="AM47" s="5" t="s">
        <v>15994</v>
      </c>
      <c r="AN47" s="5" t="s">
        <v>16011</v>
      </c>
      <c r="AO47" s="5"/>
      <c r="AP47" s="5"/>
      <c r="AQ47" s="5" t="s">
        <v>16021</v>
      </c>
      <c r="AR47" s="5" t="s">
        <v>16026</v>
      </c>
      <c r="AS47"/>
      <c r="AT47" s="5"/>
      <c r="AU47" s="5" t="s">
        <v>16156</v>
      </c>
      <c r="AV47" s="5" t="s">
        <v>16160</v>
      </c>
      <c r="AW47" s="5" t="s">
        <v>15098</v>
      </c>
      <c r="AX47" s="5"/>
      <c r="AY47" s="5" t="s">
        <v>16170</v>
      </c>
      <c r="AZ47" s="5" t="s">
        <v>16182</v>
      </c>
      <c r="BA47" s="5"/>
      <c r="BB47"/>
      <c r="BC47" s="5"/>
      <c r="BD47" s="5"/>
      <c r="BE47" s="5" t="s">
        <v>16304</v>
      </c>
      <c r="BF47" s="5" t="s">
        <v>16307</v>
      </c>
      <c r="BG47" s="5"/>
      <c r="BH47" s="5" t="s">
        <v>16319</v>
      </c>
      <c r="BI47" s="5" t="s">
        <v>16320</v>
      </c>
      <c r="BJ47" s="5"/>
      <c r="BK47"/>
      <c r="BL47" s="5"/>
      <c r="BM47" s="5"/>
      <c r="BN47" s="5"/>
      <c r="BO47" s="5"/>
      <c r="BP47" s="5"/>
      <c r="BQ47" s="5" t="s">
        <v>8749</v>
      </c>
      <c r="BR47" s="5" t="s">
        <v>16434</v>
      </c>
      <c r="BS47" s="5"/>
      <c r="BT47"/>
      <c r="BU47" s="5"/>
      <c r="BV47" s="5" t="s">
        <v>16559</v>
      </c>
      <c r="BW47" s="5"/>
      <c r="BX47" s="5" t="s">
        <v>16562</v>
      </c>
      <c r="BY47" s="5" t="s">
        <v>16568</v>
      </c>
      <c r="BZ47" s="5" t="s">
        <v>16574</v>
      </c>
      <c r="CA47" s="5" t="s">
        <v>925</v>
      </c>
      <c r="CB47" s="5"/>
      <c r="CC47"/>
      <c r="CD47" s="5"/>
      <c r="CE47" s="5"/>
      <c r="CF47" s="5"/>
      <c r="CG47" s="5"/>
      <c r="CH47" s="5"/>
      <c r="CI47" s="5" t="s">
        <v>13393</v>
      </c>
      <c r="CJ47" s="5" t="s">
        <v>8353</v>
      </c>
      <c r="CK47" s="5" t="s">
        <v>16698</v>
      </c>
      <c r="CL47"/>
      <c r="CM47" s="5"/>
      <c r="CN47" s="5" t="s">
        <v>15663</v>
      </c>
      <c r="CO47" s="5" t="s">
        <v>16788</v>
      </c>
      <c r="CP47" s="5"/>
      <c r="CQ47" s="5"/>
      <c r="CR47" s="5" t="s">
        <v>13287</v>
      </c>
      <c r="CS47" s="5"/>
      <c r="CT47" s="5"/>
      <c r="CU47"/>
      <c r="CV47" s="5"/>
      <c r="CW47" s="5" t="s">
        <v>16919</v>
      </c>
      <c r="CX47" s="5" t="s">
        <v>16863</v>
      </c>
      <c r="CY47" s="5"/>
      <c r="CZ47" s="5" t="s">
        <v>38</v>
      </c>
      <c r="DA47" s="5" t="s">
        <v>16931</v>
      </c>
      <c r="DB47" s="5" t="s">
        <v>16934</v>
      </c>
      <c r="DC47" s="5" t="s">
        <v>16937</v>
      </c>
    </row>
    <row r="48" spans="1:107" x14ac:dyDescent="0.35">
      <c r="A48" s="3">
        <v>18</v>
      </c>
      <c r="B48" s="4"/>
      <c r="C48" s="4" t="s">
        <v>12982</v>
      </c>
      <c r="D48" s="4" t="s">
        <v>223</v>
      </c>
      <c r="E48" s="4" t="s">
        <v>8682</v>
      </c>
      <c r="F48" s="4" t="s">
        <v>15600</v>
      </c>
      <c r="G48" s="4" t="s">
        <v>15605</v>
      </c>
      <c r="H48" s="4" t="s">
        <v>7988</v>
      </c>
      <c r="I48"/>
      <c r="J48" s="3">
        <v>18</v>
      </c>
      <c r="K48" s="4"/>
      <c r="L48" s="4"/>
      <c r="M48" s="4" t="s">
        <v>223</v>
      </c>
      <c r="N48" s="4"/>
      <c r="O48" s="4"/>
      <c r="P48" s="4" t="s">
        <v>15720</v>
      </c>
      <c r="Q48" s="4" t="s">
        <v>12283</v>
      </c>
      <c r="R48"/>
      <c r="S48" s="3">
        <v>18</v>
      </c>
      <c r="T48" s="4" t="s">
        <v>15829</v>
      </c>
      <c r="U48" s="4" t="s">
        <v>15732</v>
      </c>
      <c r="V48" s="4" t="s">
        <v>223</v>
      </c>
      <c r="W48" s="4" t="s">
        <v>15839</v>
      </c>
      <c r="X48" s="4" t="s">
        <v>15853</v>
      </c>
      <c r="Y48" s="4" t="s">
        <v>15844</v>
      </c>
      <c r="Z48" s="4"/>
      <c r="AA48"/>
      <c r="AB48" s="3">
        <v>18</v>
      </c>
      <c r="AC48" s="4"/>
      <c r="AD48" s="4"/>
      <c r="AE48" s="4"/>
      <c r="AF48" s="4"/>
      <c r="AG48" s="4" t="s">
        <v>15938</v>
      </c>
      <c r="AH48" s="4"/>
      <c r="AI48" s="4" t="s">
        <v>15943</v>
      </c>
      <c r="AJ48"/>
      <c r="AK48" s="3">
        <v>18</v>
      </c>
      <c r="AL48" s="4"/>
      <c r="AM48" s="4" t="s">
        <v>16002</v>
      </c>
      <c r="AN48" s="4"/>
      <c r="AO48" s="4"/>
      <c r="AP48" s="4"/>
      <c r="AQ48" s="4" t="s">
        <v>16022</v>
      </c>
      <c r="AR48" s="4"/>
      <c r="AS48"/>
      <c r="AT48" s="4">
        <v>18</v>
      </c>
      <c r="AU48" s="4" t="s">
        <v>10054</v>
      </c>
      <c r="AV48" s="4"/>
      <c r="AW48" s="4" t="s">
        <v>223</v>
      </c>
      <c r="AX48" s="4"/>
      <c r="AY48" s="4" t="s">
        <v>15431</v>
      </c>
      <c r="AZ48" s="4" t="s">
        <v>16183</v>
      </c>
      <c r="BA48" s="4"/>
      <c r="BB48"/>
      <c r="BC48" s="4">
        <v>18</v>
      </c>
      <c r="BD48" s="4" t="s">
        <v>16301</v>
      </c>
      <c r="BE48" s="4"/>
      <c r="BF48" s="4" t="s">
        <v>16308</v>
      </c>
      <c r="BG48" s="4" t="s">
        <v>16311</v>
      </c>
      <c r="BH48" s="4"/>
      <c r="BI48" s="4" t="s">
        <v>16321</v>
      </c>
      <c r="BJ48" s="4" t="s">
        <v>16328</v>
      </c>
      <c r="BK48"/>
      <c r="BL48" s="4">
        <v>18</v>
      </c>
      <c r="BM48" s="4" t="s">
        <v>16384</v>
      </c>
      <c r="BN48" s="4" t="s">
        <v>16419</v>
      </c>
      <c r="BO48" s="4" t="s">
        <v>7988</v>
      </c>
      <c r="BP48" s="4" t="s">
        <v>14594</v>
      </c>
      <c r="BQ48" s="4" t="s">
        <v>16377</v>
      </c>
      <c r="BR48" s="4" t="s">
        <v>3818</v>
      </c>
      <c r="BS48" s="4" t="s">
        <v>16442</v>
      </c>
      <c r="BT48"/>
      <c r="BU48" s="4">
        <v>18</v>
      </c>
      <c r="BV48" s="4" t="s">
        <v>10054</v>
      </c>
      <c r="BW48" s="4" t="s">
        <v>16561</v>
      </c>
      <c r="BX48" s="4" t="s">
        <v>223</v>
      </c>
      <c r="BY48" s="4"/>
      <c r="BZ48" s="4" t="s">
        <v>10059</v>
      </c>
      <c r="CA48" s="4" t="s">
        <v>16581</v>
      </c>
      <c r="CB48" s="4" t="s">
        <v>16586</v>
      </c>
      <c r="CC48"/>
      <c r="CD48" s="4">
        <v>18</v>
      </c>
      <c r="CE48" s="4"/>
      <c r="CF48" s="4" t="s">
        <v>995</v>
      </c>
      <c r="CG48" s="4" t="s">
        <v>223</v>
      </c>
      <c r="CH48" s="4"/>
      <c r="CI48" s="4" t="s">
        <v>16694</v>
      </c>
      <c r="CJ48" s="4"/>
      <c r="CK48" s="4"/>
      <c r="CL48"/>
      <c r="CM48" s="4">
        <v>18</v>
      </c>
      <c r="CN48" s="4" t="s">
        <v>16786</v>
      </c>
      <c r="CO48" s="4" t="s">
        <v>16791</v>
      </c>
      <c r="CP48" s="4"/>
      <c r="CQ48" s="4" t="s">
        <v>16767</v>
      </c>
      <c r="CR48" s="4" t="s">
        <v>16769</v>
      </c>
      <c r="CS48" s="4"/>
      <c r="CT48" s="4"/>
      <c r="CU48"/>
      <c r="CV48" s="4">
        <v>18</v>
      </c>
      <c r="CW48" s="4" t="s">
        <v>15392</v>
      </c>
      <c r="CX48" s="4"/>
      <c r="CY48" s="4" t="s">
        <v>16792</v>
      </c>
      <c r="CZ48" s="4"/>
      <c r="DA48" s="4"/>
      <c r="DB48" s="4"/>
      <c r="DC48" s="4"/>
    </row>
    <row r="49" spans="1:107" x14ac:dyDescent="0.35">
      <c r="A49" s="6"/>
      <c r="B49" s="7" t="s">
        <v>10562</v>
      </c>
      <c r="C49" s="7" t="s">
        <v>14057</v>
      </c>
      <c r="D49" s="7"/>
      <c r="E49" s="7"/>
      <c r="F49" s="7" t="s">
        <v>15601</v>
      </c>
      <c r="G49" s="7" t="s">
        <v>13910</v>
      </c>
      <c r="H49" s="7"/>
      <c r="I49"/>
      <c r="J49" s="6"/>
      <c r="K49" s="7"/>
      <c r="L49" s="7"/>
      <c r="M49" s="7"/>
      <c r="N49" s="7"/>
      <c r="O49" s="7" t="s">
        <v>15417</v>
      </c>
      <c r="P49" s="7" t="s">
        <v>15721</v>
      </c>
      <c r="Q49" s="7"/>
      <c r="R49"/>
      <c r="S49" s="6"/>
      <c r="T49" s="7"/>
      <c r="U49" s="7" t="s">
        <v>15812</v>
      </c>
      <c r="V49" s="7"/>
      <c r="W49" s="7" t="s">
        <v>15840</v>
      </c>
      <c r="X49" s="7" t="s">
        <v>7018</v>
      </c>
      <c r="Y49" s="7"/>
      <c r="Z49" s="7"/>
      <c r="AA49"/>
      <c r="AB49" s="6"/>
      <c r="AC49" s="7"/>
      <c r="AD49" s="7"/>
      <c r="AE49" s="7"/>
      <c r="AF49" s="7"/>
      <c r="AG49" s="7"/>
      <c r="AH49" s="7" t="s">
        <v>15942</v>
      </c>
      <c r="AI49" s="7"/>
      <c r="AJ49"/>
      <c r="AK49" s="6"/>
      <c r="AL49" s="7" t="s">
        <v>14740</v>
      </c>
      <c r="AM49" s="7" t="s">
        <v>16001</v>
      </c>
      <c r="AN49" s="7"/>
      <c r="AO49" s="7"/>
      <c r="AP49" s="7" t="s">
        <v>16018</v>
      </c>
      <c r="AQ49" s="7"/>
      <c r="AR49" s="7"/>
      <c r="AS49"/>
      <c r="AT49" s="7"/>
      <c r="AU49" s="7"/>
      <c r="AV49" s="7"/>
      <c r="AW49" s="7"/>
      <c r="AX49" s="7"/>
      <c r="AY49" s="7"/>
      <c r="AZ49" s="7" t="s">
        <v>14740</v>
      </c>
      <c r="BA49" s="7" t="s">
        <v>16191</v>
      </c>
      <c r="BB49"/>
      <c r="BC49" s="7"/>
      <c r="BD49" s="7"/>
      <c r="BE49" s="7" t="s">
        <v>1935</v>
      </c>
      <c r="BF49" s="7"/>
      <c r="BG49" s="7"/>
      <c r="BH49" s="7"/>
      <c r="BI49" s="7" t="s">
        <v>16322</v>
      </c>
      <c r="BJ49" s="7" t="s">
        <v>16326</v>
      </c>
      <c r="BK49"/>
      <c r="BL49" s="7"/>
      <c r="BM49" s="7" t="s">
        <v>14740</v>
      </c>
      <c r="BN49" s="7"/>
      <c r="BO49" s="7" t="s">
        <v>16424</v>
      </c>
      <c r="BP49" s="7" t="s">
        <v>10846</v>
      </c>
      <c r="BQ49" s="7" t="s">
        <v>16431</v>
      </c>
      <c r="BR49" s="7" t="s">
        <v>16424</v>
      </c>
      <c r="BS49" s="7"/>
      <c r="BT49"/>
      <c r="BU49" s="7"/>
      <c r="BV49" s="7" t="s">
        <v>16085</v>
      </c>
      <c r="BW49" s="7" t="s">
        <v>10045</v>
      </c>
      <c r="BX49" s="7" t="s">
        <v>16564</v>
      </c>
      <c r="BY49" s="7"/>
      <c r="BZ49" s="7" t="s">
        <v>16575</v>
      </c>
      <c r="CA49" s="7"/>
      <c r="CB49" s="7" t="s">
        <v>16085</v>
      </c>
      <c r="CC49"/>
      <c r="CD49" s="7"/>
      <c r="CE49" s="7"/>
      <c r="CF49" s="7"/>
      <c r="CG49" s="7"/>
      <c r="CH49" s="7"/>
      <c r="CI49" s="7"/>
      <c r="CJ49" s="7"/>
      <c r="CK49" s="7"/>
      <c r="CL49"/>
      <c r="CM49" s="7"/>
      <c r="CN49" s="7"/>
      <c r="CO49" s="7"/>
      <c r="CP49" s="7"/>
      <c r="CQ49" s="7"/>
      <c r="CR49" s="7"/>
      <c r="CS49" s="7"/>
      <c r="CT49" s="7"/>
      <c r="CU49"/>
      <c r="CV49" s="7"/>
      <c r="CW49" s="7" t="s">
        <v>16920</v>
      </c>
      <c r="CX49" s="7" t="s">
        <v>16336</v>
      </c>
      <c r="CY49" s="7"/>
      <c r="CZ49" s="7"/>
      <c r="DA49" s="7"/>
      <c r="DB49" s="7"/>
      <c r="DC49" s="7"/>
    </row>
    <row r="50" spans="1:107" x14ac:dyDescent="0.35">
      <c r="A50" s="2">
        <v>20</v>
      </c>
      <c r="B50" s="5"/>
      <c r="C50" s="5" t="s">
        <v>15590</v>
      </c>
      <c r="D50" s="5"/>
      <c r="E50" s="5"/>
      <c r="F50" s="5" t="s">
        <v>15602</v>
      </c>
      <c r="G50" s="5"/>
      <c r="H50" s="5"/>
      <c r="I50"/>
      <c r="J50" s="2">
        <v>20</v>
      </c>
      <c r="K50" s="5" t="s">
        <v>15593</v>
      </c>
      <c r="L50" s="5" t="s">
        <v>15709</v>
      </c>
      <c r="M50" s="5" t="s">
        <v>12809</v>
      </c>
      <c r="N50" s="5" t="s">
        <v>14498</v>
      </c>
      <c r="O50" s="5" t="s">
        <v>15715</v>
      </c>
      <c r="P50" s="5"/>
      <c r="Q50" s="5"/>
      <c r="R50"/>
      <c r="S50" s="2">
        <v>20</v>
      </c>
      <c r="T50" s="5"/>
      <c r="U50" s="5"/>
      <c r="V50" s="5"/>
      <c r="W50" s="5" t="s">
        <v>15858</v>
      </c>
      <c r="X50" s="5"/>
      <c r="Y50" s="5" t="s">
        <v>15859</v>
      </c>
      <c r="Z50" s="5"/>
      <c r="AA50"/>
      <c r="AB50" s="2">
        <v>20</v>
      </c>
      <c r="AC50" s="5" t="s">
        <v>15930</v>
      </c>
      <c r="AD50" s="5"/>
      <c r="AE50" s="5"/>
      <c r="AF50" s="5"/>
      <c r="AG50" s="5"/>
      <c r="AH50" s="5"/>
      <c r="AI50" s="5"/>
      <c r="AJ50"/>
      <c r="AK50" s="2">
        <v>20</v>
      </c>
      <c r="AL50" s="5" t="s">
        <v>14784</v>
      </c>
      <c r="AM50" s="5"/>
      <c r="AN50" s="5"/>
      <c r="AO50" s="5"/>
      <c r="AP50" s="5"/>
      <c r="AQ50" s="5"/>
      <c r="AR50" s="5"/>
      <c r="AS50"/>
      <c r="AT50" s="5">
        <v>20</v>
      </c>
      <c r="AU50" s="5" t="s">
        <v>16157</v>
      </c>
      <c r="AV50" s="5"/>
      <c r="AW50" s="5" t="s">
        <v>16179</v>
      </c>
      <c r="AX50" s="5"/>
      <c r="AY50" s="5"/>
      <c r="AZ50" s="5" t="s">
        <v>14784</v>
      </c>
      <c r="BA50" s="5"/>
      <c r="BB50"/>
      <c r="BC50" s="5">
        <v>20</v>
      </c>
      <c r="BD50" s="5"/>
      <c r="BE50" s="5"/>
      <c r="BF50" s="5"/>
      <c r="BG50" s="5"/>
      <c r="BH50" s="5"/>
      <c r="BI50" s="5" t="s">
        <v>16323</v>
      </c>
      <c r="BJ50" s="5"/>
      <c r="BK50"/>
      <c r="BL50" s="5">
        <v>20</v>
      </c>
      <c r="BM50" s="5" t="s">
        <v>14784</v>
      </c>
      <c r="BN50" s="5"/>
      <c r="BO50" s="5"/>
      <c r="BP50" s="5"/>
      <c r="BQ50" s="5"/>
      <c r="BR50" s="5"/>
      <c r="BS50" s="5"/>
      <c r="BT50"/>
      <c r="BU50" s="5">
        <v>20</v>
      </c>
      <c r="BV50" s="5" t="s">
        <v>11719</v>
      </c>
      <c r="BW50" s="5" t="s">
        <v>11701</v>
      </c>
      <c r="BX50" s="5" t="s">
        <v>15541</v>
      </c>
      <c r="BY50" s="5"/>
      <c r="BZ50" s="5" t="s">
        <v>12219</v>
      </c>
      <c r="CA50" s="5" t="s">
        <v>16582</v>
      </c>
      <c r="CB50" s="5"/>
      <c r="CC50"/>
      <c r="CD50" s="5">
        <v>20</v>
      </c>
      <c r="CE50" s="5" t="s">
        <v>16652</v>
      </c>
      <c r="CF50" s="5"/>
      <c r="CG50" s="5"/>
      <c r="CH50" s="5"/>
      <c r="CI50" s="5" t="s">
        <v>16699</v>
      </c>
      <c r="CJ50" s="5"/>
      <c r="CK50" s="5"/>
      <c r="CL50"/>
      <c r="CM50" s="5">
        <v>20</v>
      </c>
      <c r="CN50" s="5"/>
      <c r="CO50" s="5"/>
      <c r="CP50" s="5"/>
      <c r="CQ50" s="5"/>
      <c r="CR50" s="5"/>
      <c r="CS50" s="5"/>
      <c r="CT50" s="5"/>
      <c r="CU50"/>
      <c r="CV50" s="5">
        <v>20</v>
      </c>
      <c r="CW50" s="5"/>
      <c r="CX50" s="5"/>
      <c r="CY50" s="5"/>
      <c r="CZ50" s="5" t="s">
        <v>16901</v>
      </c>
      <c r="DA50" s="5"/>
      <c r="DB50" s="5"/>
      <c r="DC50" s="5"/>
    </row>
    <row r="51" spans="1:107" x14ac:dyDescent="0.35">
      <c r="A51" s="6"/>
      <c r="B51" s="7"/>
      <c r="C51" s="7"/>
      <c r="D51" s="7"/>
      <c r="E51" s="7" t="s">
        <v>15597</v>
      </c>
      <c r="F51" s="7" t="s">
        <v>14659</v>
      </c>
      <c r="G51" s="7"/>
      <c r="H51" s="7"/>
      <c r="I51"/>
      <c r="J51" s="6"/>
      <c r="K51" s="7" t="s">
        <v>15700</v>
      </c>
      <c r="L51" s="7" t="s">
        <v>12809</v>
      </c>
      <c r="M51" s="7"/>
      <c r="N51" s="7"/>
      <c r="O51" s="7" t="s">
        <v>15716</v>
      </c>
      <c r="P51" s="7"/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/>
      <c r="AD51" s="7"/>
      <c r="AE51" s="7"/>
      <c r="AF51" s="7"/>
      <c r="AG51" s="7"/>
      <c r="AH51" s="7"/>
      <c r="AI51" s="7"/>
      <c r="AJ51"/>
      <c r="AK51" s="6"/>
      <c r="AL51" s="7"/>
      <c r="AM51" s="7"/>
      <c r="AN51" s="7"/>
      <c r="AO51" s="7"/>
      <c r="AP51" s="7"/>
      <c r="AQ51" s="7"/>
      <c r="AR51" s="7"/>
      <c r="AS51"/>
      <c r="AT51" s="7"/>
      <c r="AU51" s="7"/>
      <c r="AV51" s="7"/>
      <c r="AW51" s="7"/>
      <c r="AX51" s="7"/>
      <c r="AY51" s="7"/>
      <c r="AZ51" s="7"/>
      <c r="BA51" s="7"/>
      <c r="BB51"/>
      <c r="BC51" s="7"/>
      <c r="BD51" s="7"/>
      <c r="BE51" s="7"/>
      <c r="BF51" s="7"/>
      <c r="BG51" s="7"/>
      <c r="BH51" s="7"/>
      <c r="BI51" s="7"/>
      <c r="BJ51" s="7"/>
      <c r="BK51"/>
      <c r="BL51" s="7"/>
      <c r="BM51" s="7"/>
      <c r="BN51" s="7"/>
      <c r="BO51" s="7"/>
      <c r="BP51" s="7"/>
      <c r="BQ51" s="7"/>
      <c r="BR51" s="7"/>
      <c r="BS51" s="7"/>
      <c r="BT51"/>
      <c r="BU51" s="7"/>
      <c r="BV51" s="7" t="s">
        <v>16539</v>
      </c>
      <c r="BW51" s="7"/>
      <c r="BX51" s="7"/>
      <c r="BY51" s="7"/>
      <c r="BZ51" s="7" t="s">
        <v>12220</v>
      </c>
      <c r="CA51" s="7" t="s">
        <v>12220</v>
      </c>
      <c r="CB51" s="7"/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/>
      <c r="DC51" s="7"/>
    </row>
    <row r="52" spans="1:107" x14ac:dyDescent="0.35">
      <c r="O52" s="77" t="s">
        <v>15718</v>
      </c>
    </row>
    <row r="53" spans="1:107" x14ac:dyDescent="0.3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A54"/>
      <c r="B54" s="2">
        <f>H37+1</f>
        <v>20</v>
      </c>
      <c r="C54" s="2">
        <f t="shared" ref="C54:H54" si="26">B54+1</f>
        <v>21</v>
      </c>
      <c r="D54" s="2">
        <f t="shared" si="26"/>
        <v>22</v>
      </c>
      <c r="E54" s="2">
        <f t="shared" si="26"/>
        <v>23</v>
      </c>
      <c r="F54" s="2">
        <f t="shared" si="26"/>
        <v>24</v>
      </c>
      <c r="G54" s="2">
        <f t="shared" si="26"/>
        <v>25</v>
      </c>
      <c r="H54" s="2">
        <f t="shared" si="26"/>
        <v>26</v>
      </c>
      <c r="I54"/>
      <c r="J54"/>
      <c r="K54" s="2">
        <f>Q37+1</f>
        <v>17</v>
      </c>
      <c r="L54" s="2">
        <f t="shared" ref="L54:Q54" si="27">K54+1</f>
        <v>18</v>
      </c>
      <c r="M54" s="2">
        <f t="shared" si="27"/>
        <v>19</v>
      </c>
      <c r="N54" s="2">
        <f t="shared" si="27"/>
        <v>20</v>
      </c>
      <c r="O54" s="2">
        <f t="shared" si="27"/>
        <v>21</v>
      </c>
      <c r="P54" s="2">
        <f t="shared" si="27"/>
        <v>22</v>
      </c>
      <c r="Q54" s="2">
        <f t="shared" si="27"/>
        <v>23</v>
      </c>
      <c r="R54"/>
      <c r="S54"/>
      <c r="T54" s="2">
        <f>Z37+1</f>
        <v>16</v>
      </c>
      <c r="U54" s="2">
        <f t="shared" ref="U54:Z54" si="28">T54+1</f>
        <v>17</v>
      </c>
      <c r="V54" s="2">
        <f t="shared" si="28"/>
        <v>18</v>
      </c>
      <c r="W54" s="2">
        <f t="shared" si="28"/>
        <v>19</v>
      </c>
      <c r="X54" s="2">
        <f t="shared" si="28"/>
        <v>20</v>
      </c>
      <c r="Y54" s="2">
        <f t="shared" si="28"/>
        <v>21</v>
      </c>
      <c r="Z54" s="2">
        <f t="shared" si="28"/>
        <v>22</v>
      </c>
      <c r="AA54"/>
      <c r="AB54"/>
      <c r="AC54" s="2">
        <f>AI37+1</f>
        <v>20</v>
      </c>
      <c r="AD54" s="2">
        <f t="shared" ref="AD54:AI54" si="29">AC54+1</f>
        <v>21</v>
      </c>
      <c r="AE54" s="2">
        <f t="shared" si="29"/>
        <v>22</v>
      </c>
      <c r="AF54" s="2">
        <f t="shared" si="29"/>
        <v>23</v>
      </c>
      <c r="AG54" s="2">
        <f t="shared" si="29"/>
        <v>24</v>
      </c>
      <c r="AH54" s="2">
        <f t="shared" si="29"/>
        <v>25</v>
      </c>
      <c r="AI54" s="2">
        <f t="shared" si="29"/>
        <v>26</v>
      </c>
      <c r="AJ54"/>
      <c r="AK54"/>
      <c r="AL54" s="2">
        <f>AR37+1</f>
        <v>18</v>
      </c>
      <c r="AM54" s="2">
        <f t="shared" ref="AM54:AR54" si="30">AL54+1</f>
        <v>19</v>
      </c>
      <c r="AN54" s="2">
        <f t="shared" si="30"/>
        <v>20</v>
      </c>
      <c r="AO54" s="2">
        <f t="shared" si="30"/>
        <v>21</v>
      </c>
      <c r="AP54" s="2">
        <f t="shared" si="30"/>
        <v>22</v>
      </c>
      <c r="AQ54" s="2">
        <f t="shared" si="30"/>
        <v>23</v>
      </c>
      <c r="AR54" s="2">
        <f t="shared" si="30"/>
        <v>24</v>
      </c>
      <c r="AS54"/>
      <c r="AT54"/>
      <c r="AU54" s="2">
        <f>BA37+1</f>
        <v>22</v>
      </c>
      <c r="AV54" s="2">
        <f t="shared" ref="AV54:BA54" si="31">AU54+1</f>
        <v>23</v>
      </c>
      <c r="AW54" s="2">
        <f t="shared" si="31"/>
        <v>24</v>
      </c>
      <c r="AX54" s="2">
        <f t="shared" si="31"/>
        <v>25</v>
      </c>
      <c r="AY54" s="2">
        <f t="shared" si="31"/>
        <v>26</v>
      </c>
      <c r="AZ54" s="2">
        <f t="shared" si="31"/>
        <v>27</v>
      </c>
      <c r="BA54" s="2">
        <f t="shared" si="31"/>
        <v>28</v>
      </c>
      <c r="BB54"/>
      <c r="BC54"/>
      <c r="BD54" s="2">
        <f>BJ37+1</f>
        <v>20</v>
      </c>
      <c r="BE54" s="2">
        <f t="shared" ref="BE54:BJ54" si="32">BD54+1</f>
        <v>21</v>
      </c>
      <c r="BF54" s="2">
        <f t="shared" si="32"/>
        <v>22</v>
      </c>
      <c r="BG54" s="2">
        <f t="shared" si="32"/>
        <v>23</v>
      </c>
      <c r="BH54" s="2">
        <f t="shared" si="32"/>
        <v>24</v>
      </c>
      <c r="BI54" s="2">
        <f t="shared" si="32"/>
        <v>25</v>
      </c>
      <c r="BJ54" s="2">
        <f t="shared" si="32"/>
        <v>26</v>
      </c>
      <c r="BK54"/>
      <c r="BL54"/>
      <c r="BM54" s="2">
        <f>BS37+1</f>
        <v>17</v>
      </c>
      <c r="BN54" s="2">
        <f t="shared" ref="BN54:BS54" si="33">BM54+1</f>
        <v>18</v>
      </c>
      <c r="BO54" s="2">
        <f t="shared" si="33"/>
        <v>19</v>
      </c>
      <c r="BP54" s="2">
        <f t="shared" si="33"/>
        <v>20</v>
      </c>
      <c r="BQ54" s="2">
        <f t="shared" si="33"/>
        <v>21</v>
      </c>
      <c r="BR54" s="2">
        <f t="shared" si="33"/>
        <v>22</v>
      </c>
      <c r="BS54" s="2">
        <f t="shared" si="33"/>
        <v>23</v>
      </c>
      <c r="BT54"/>
      <c r="BU54"/>
      <c r="BV54" s="2">
        <f>CB37+1</f>
        <v>21</v>
      </c>
      <c r="BW54" s="2">
        <f t="shared" ref="BW54:CB54" si="34">BV54+1</f>
        <v>22</v>
      </c>
      <c r="BX54" s="2">
        <f t="shared" si="34"/>
        <v>23</v>
      </c>
      <c r="BY54" s="2">
        <f t="shared" si="34"/>
        <v>24</v>
      </c>
      <c r="BZ54" s="2">
        <f t="shared" si="34"/>
        <v>25</v>
      </c>
      <c r="CA54" s="2">
        <f t="shared" si="34"/>
        <v>26</v>
      </c>
      <c r="CB54" s="2">
        <f t="shared" si="34"/>
        <v>27</v>
      </c>
      <c r="CC54"/>
      <c r="CD54"/>
      <c r="CE54" s="2">
        <f>CK37+1</f>
        <v>19</v>
      </c>
      <c r="CF54" s="2">
        <f t="shared" ref="CF54:CK54" si="35">CE54+1</f>
        <v>20</v>
      </c>
      <c r="CG54" s="2">
        <f t="shared" si="35"/>
        <v>21</v>
      </c>
      <c r="CH54" s="2">
        <f t="shared" si="35"/>
        <v>22</v>
      </c>
      <c r="CI54" s="2">
        <f t="shared" si="35"/>
        <v>23</v>
      </c>
      <c r="CJ54" s="2">
        <f t="shared" si="35"/>
        <v>24</v>
      </c>
      <c r="CK54" s="2">
        <f t="shared" si="35"/>
        <v>25</v>
      </c>
      <c r="CL54"/>
      <c r="CM54"/>
      <c r="CN54" s="2">
        <f>CT37+1</f>
        <v>16</v>
      </c>
      <c r="CO54" s="2">
        <f t="shared" ref="CO54:CT54" si="36">CN54+1</f>
        <v>17</v>
      </c>
      <c r="CP54" s="2">
        <f t="shared" si="36"/>
        <v>18</v>
      </c>
      <c r="CQ54" s="2">
        <f t="shared" si="36"/>
        <v>19</v>
      </c>
      <c r="CR54" s="2">
        <f t="shared" si="36"/>
        <v>20</v>
      </c>
      <c r="CS54" s="2">
        <f t="shared" si="36"/>
        <v>21</v>
      </c>
      <c r="CT54" s="2">
        <f t="shared" si="36"/>
        <v>22</v>
      </c>
      <c r="CU54"/>
      <c r="CV54"/>
      <c r="CW54" s="2">
        <f>DC37+1</f>
        <v>21</v>
      </c>
      <c r="CX54" s="2">
        <f t="shared" ref="CX54:DC54" si="37">CW54+1</f>
        <v>22</v>
      </c>
      <c r="CY54" s="2">
        <f t="shared" si="37"/>
        <v>23</v>
      </c>
      <c r="CZ54" s="2">
        <f t="shared" si="37"/>
        <v>24</v>
      </c>
      <c r="DA54" s="2">
        <f t="shared" si="37"/>
        <v>25</v>
      </c>
      <c r="DB54" s="2">
        <f t="shared" si="37"/>
        <v>26</v>
      </c>
      <c r="DC54" s="2">
        <f t="shared" si="37"/>
        <v>27</v>
      </c>
    </row>
    <row r="55" spans="1:107" x14ac:dyDescent="0.35">
      <c r="A55" s="3">
        <v>8</v>
      </c>
      <c r="B55" s="4"/>
      <c r="C55" s="4"/>
      <c r="D55" s="4"/>
      <c r="E55" s="4"/>
      <c r="F55" s="4" t="s">
        <v>25</v>
      </c>
      <c r="G55" s="4"/>
      <c r="H55" s="4"/>
      <c r="I55"/>
      <c r="J55" s="3">
        <v>8</v>
      </c>
      <c r="K55" s="4"/>
      <c r="L55" s="4"/>
      <c r="M55" s="4"/>
      <c r="N55" s="4"/>
      <c r="O55" s="4" t="s">
        <v>25</v>
      </c>
      <c r="P55" s="4"/>
      <c r="Q55" s="4"/>
      <c r="R55"/>
      <c r="S55" s="3">
        <v>8</v>
      </c>
      <c r="T55" s="90" t="s">
        <v>15842</v>
      </c>
      <c r="U55" s="4"/>
      <c r="V55" s="4" t="s">
        <v>615</v>
      </c>
      <c r="W55" s="4" t="s">
        <v>15861</v>
      </c>
      <c r="X55" s="4"/>
      <c r="Y55" s="4"/>
      <c r="Z55" s="4"/>
      <c r="AA55"/>
      <c r="AB55" s="3">
        <v>8</v>
      </c>
      <c r="AC55" s="4"/>
      <c r="AD55" s="4"/>
      <c r="AE55" s="4"/>
      <c r="AF55" s="4"/>
      <c r="AG55" s="4"/>
      <c r="AH55" s="4"/>
      <c r="AI55" s="4"/>
      <c r="AJ55"/>
      <c r="AK55" s="3">
        <v>8</v>
      </c>
      <c r="AL55" s="4" t="s">
        <v>16362</v>
      </c>
      <c r="AM55" s="4"/>
      <c r="AN55" s="4"/>
      <c r="AO55" s="4"/>
      <c r="AP55" s="4" t="s">
        <v>25</v>
      </c>
      <c r="AQ55" s="4"/>
      <c r="AR55" s="4" t="s">
        <v>615</v>
      </c>
      <c r="AS55"/>
      <c r="AT55" s="4">
        <v>8</v>
      </c>
      <c r="AU55" s="4"/>
      <c r="AV55" s="4" t="s">
        <v>16196</v>
      </c>
      <c r="AW55" s="4"/>
      <c r="AX55" s="4"/>
      <c r="AY55" s="4" t="s">
        <v>25</v>
      </c>
      <c r="AZ55" s="4"/>
      <c r="BA55" s="4" t="s">
        <v>16210</v>
      </c>
      <c r="BB55"/>
      <c r="BC55" s="4">
        <v>8</v>
      </c>
      <c r="BD55" s="4" t="s">
        <v>16327</v>
      </c>
      <c r="BE55" s="4" t="s">
        <v>8058</v>
      </c>
      <c r="BF55" s="4"/>
      <c r="BG55" s="4"/>
      <c r="BH55" s="4" t="s">
        <v>25</v>
      </c>
      <c r="BI55" s="4"/>
      <c r="BJ55" s="4"/>
      <c r="BK55"/>
      <c r="BL55" s="4">
        <v>8</v>
      </c>
      <c r="BM55" s="4"/>
      <c r="BN55" s="4"/>
      <c r="BO55" s="4"/>
      <c r="BP55" s="4"/>
      <c r="BQ55" s="4"/>
      <c r="BR55" s="4"/>
      <c r="BS55" s="4"/>
      <c r="BT55"/>
      <c r="BU55" s="4">
        <v>8</v>
      </c>
      <c r="BV55" s="4"/>
      <c r="BW55" s="4"/>
      <c r="BX55" s="4"/>
      <c r="BY55" s="4"/>
      <c r="BZ55" s="4" t="s">
        <v>25</v>
      </c>
      <c r="CA55" s="4"/>
      <c r="CB55" s="4"/>
      <c r="CC55"/>
      <c r="CD55" s="4">
        <v>8</v>
      </c>
      <c r="CE55" s="4"/>
      <c r="CF55" s="4"/>
      <c r="CG55" s="4" t="s">
        <v>16716</v>
      </c>
      <c r="CH55" s="4"/>
      <c r="CI55" s="4" t="s">
        <v>25</v>
      </c>
      <c r="CJ55" s="4"/>
      <c r="CK55" s="4" t="s">
        <v>16735</v>
      </c>
      <c r="CL55"/>
      <c r="CM55" s="4">
        <v>8</v>
      </c>
      <c r="CN55" s="4"/>
      <c r="CO55" s="4"/>
      <c r="CP55" s="4"/>
      <c r="CQ55" s="4" t="s">
        <v>25</v>
      </c>
      <c r="CR55" s="4"/>
      <c r="CS55" s="4"/>
      <c r="CT55" s="4" t="s">
        <v>16955</v>
      </c>
      <c r="CU55"/>
      <c r="CV55" s="4">
        <v>8</v>
      </c>
      <c r="CW55" s="4"/>
      <c r="CX55" s="4"/>
      <c r="CY55" s="4"/>
      <c r="CZ55" s="4"/>
      <c r="DA55" s="4"/>
      <c r="DB55" s="4"/>
      <c r="DC55" s="4"/>
    </row>
    <row r="56" spans="1:107" x14ac:dyDescent="0.35">
      <c r="A56" s="2"/>
      <c r="B56" s="5"/>
      <c r="C56" s="5"/>
      <c r="D56" s="5"/>
      <c r="E56" s="5"/>
      <c r="F56" s="5"/>
      <c r="G56" s="5"/>
      <c r="H56" s="5"/>
      <c r="I56"/>
      <c r="J56" s="2"/>
      <c r="K56" s="5"/>
      <c r="L56" s="5"/>
      <c r="M56" s="5"/>
      <c r="N56" s="5"/>
      <c r="O56" s="5" t="s">
        <v>15743</v>
      </c>
      <c r="P56" s="5"/>
      <c r="Q56" s="5" t="s">
        <v>15766</v>
      </c>
      <c r="R56"/>
      <c r="S56" s="2"/>
      <c r="T56" s="84" t="s">
        <v>16192</v>
      </c>
      <c r="U56" s="5"/>
      <c r="V56" s="5"/>
      <c r="W56" s="5"/>
      <c r="X56" s="5"/>
      <c r="Y56" s="5" t="s">
        <v>15867</v>
      </c>
      <c r="Z56" s="5" t="s">
        <v>615</v>
      </c>
      <c r="AA56"/>
      <c r="AB56" s="2"/>
      <c r="AC56" s="5"/>
      <c r="AD56" s="5"/>
      <c r="AE56" s="5"/>
      <c r="AF56" s="5" t="s">
        <v>15952</v>
      </c>
      <c r="AG56" s="5"/>
      <c r="AH56" s="5"/>
      <c r="AI56" s="5"/>
      <c r="AJ56"/>
      <c r="AK56" s="2"/>
      <c r="AL56" s="5"/>
      <c r="AM56" s="5"/>
      <c r="AN56" s="5" t="s">
        <v>16033</v>
      </c>
      <c r="AO56" s="5"/>
      <c r="AP56" s="5" t="s">
        <v>16044</v>
      </c>
      <c r="AQ56" s="5"/>
      <c r="AR56" s="5" t="s">
        <v>14843</v>
      </c>
      <c r="AS56"/>
      <c r="AT56" s="5"/>
      <c r="AU56" s="5"/>
      <c r="AV56" s="5" t="s">
        <v>12994</v>
      </c>
      <c r="AW56" s="5" t="s">
        <v>316</v>
      </c>
      <c r="AX56" s="5"/>
      <c r="AY56" s="5" t="s">
        <v>195</v>
      </c>
      <c r="AZ56" s="5"/>
      <c r="BA56" s="5"/>
      <c r="BB56"/>
      <c r="BC56" s="5"/>
      <c r="BD56" s="5"/>
      <c r="BE56" s="5" t="s">
        <v>16333</v>
      </c>
      <c r="BF56" s="5"/>
      <c r="BG56" s="5"/>
      <c r="BH56" s="5"/>
      <c r="BI56" s="5"/>
      <c r="BJ56" s="5"/>
      <c r="BK56"/>
      <c r="BL56" s="5"/>
      <c r="BM56" s="5"/>
      <c r="BN56" s="5"/>
      <c r="BO56" s="5"/>
      <c r="BP56" s="5"/>
      <c r="BQ56" s="5" t="s">
        <v>38</v>
      </c>
      <c r="BR56" s="5"/>
      <c r="BS56" s="5"/>
      <c r="BT56"/>
      <c r="BU56" s="5"/>
      <c r="BV56" s="5"/>
      <c r="BW56" s="5"/>
      <c r="BX56" s="5" t="s">
        <v>16596</v>
      </c>
      <c r="BY56" s="5" t="s">
        <v>16600</v>
      </c>
      <c r="BZ56" s="5" t="s">
        <v>16601</v>
      </c>
      <c r="CA56" s="5"/>
      <c r="CB56" s="5"/>
      <c r="CC56"/>
      <c r="CD56" s="5"/>
      <c r="CE56" s="5"/>
      <c r="CF56" s="5"/>
      <c r="CG56" s="5"/>
      <c r="CH56" s="5" t="s">
        <v>16709</v>
      </c>
      <c r="CI56" s="5"/>
      <c r="CJ56" s="5"/>
      <c r="CK56" s="5"/>
      <c r="CL56"/>
      <c r="CM56" s="5"/>
      <c r="CN56" s="5"/>
      <c r="CO56" s="5" t="s">
        <v>16802</v>
      </c>
      <c r="CP56" s="5"/>
      <c r="CQ56" s="5"/>
      <c r="CR56" s="5" t="s">
        <v>16812</v>
      </c>
      <c r="CS56" s="5"/>
      <c r="CT56" s="5" t="s">
        <v>16816</v>
      </c>
      <c r="CU56"/>
      <c r="CV56" s="5"/>
      <c r="CW56" s="5"/>
      <c r="CX56" s="5" t="s">
        <v>16941</v>
      </c>
      <c r="CY56" s="5" t="s">
        <v>16943</v>
      </c>
      <c r="CZ56" s="5" t="s">
        <v>16950</v>
      </c>
      <c r="DA56" s="5"/>
      <c r="DB56" s="5"/>
      <c r="DC56" s="5"/>
    </row>
    <row r="57" spans="1:107" x14ac:dyDescent="0.35">
      <c r="A57" s="3">
        <v>10</v>
      </c>
      <c r="B57" s="4" t="s">
        <v>15610</v>
      </c>
      <c r="C57" s="4"/>
      <c r="D57" s="4" t="s">
        <v>10059</v>
      </c>
      <c r="E57" s="4"/>
      <c r="F57" s="4" t="s">
        <v>15621</v>
      </c>
      <c r="G57" s="4"/>
      <c r="H57" s="4" t="s">
        <v>1236</v>
      </c>
      <c r="I57"/>
      <c r="J57" s="3">
        <v>10</v>
      </c>
      <c r="K57" s="4" t="s">
        <v>15730</v>
      </c>
      <c r="L57" s="4" t="s">
        <v>15727</v>
      </c>
      <c r="M57" s="4" t="s">
        <v>15735</v>
      </c>
      <c r="N57" s="4"/>
      <c r="O57" s="4"/>
      <c r="P57" s="4"/>
      <c r="Q57" s="4" t="s">
        <v>38</v>
      </c>
      <c r="R57"/>
      <c r="S57" s="3">
        <v>10</v>
      </c>
      <c r="T57" s="4"/>
      <c r="U57" s="4"/>
      <c r="V57" s="4"/>
      <c r="W57" s="4"/>
      <c r="X57" s="4"/>
      <c r="Y57" s="4"/>
      <c r="Z57" s="4"/>
      <c r="AA57"/>
      <c r="AB57" s="3">
        <v>10</v>
      </c>
      <c r="AC57" s="4"/>
      <c r="AD57" s="4" t="s">
        <v>15935</v>
      </c>
      <c r="AE57" s="4"/>
      <c r="AF57" s="4"/>
      <c r="AG57" s="4" t="s">
        <v>15955</v>
      </c>
      <c r="AH57" s="4"/>
      <c r="AI57" s="4"/>
      <c r="AJ57"/>
      <c r="AK57" s="3">
        <v>10</v>
      </c>
      <c r="AL57" s="4"/>
      <c r="AM57" s="4" t="s">
        <v>16029</v>
      </c>
      <c r="AN57" s="4" t="s">
        <v>71</v>
      </c>
      <c r="AO57" s="4"/>
      <c r="AP57" s="4"/>
      <c r="AQ57" s="4" t="s">
        <v>16046</v>
      </c>
      <c r="AR57" s="4" t="s">
        <v>16052</v>
      </c>
      <c r="AS57"/>
      <c r="AT57" s="4">
        <v>10</v>
      </c>
      <c r="AU57" s="4"/>
      <c r="AV57" s="4" t="s">
        <v>16195</v>
      </c>
      <c r="AW57" s="4" t="s">
        <v>71</v>
      </c>
      <c r="AX57" s="4"/>
      <c r="AY57" s="4" t="s">
        <v>16205</v>
      </c>
      <c r="AZ57" s="4"/>
      <c r="BA57" s="4" t="s">
        <v>4180</v>
      </c>
      <c r="BB57"/>
      <c r="BC57" s="4">
        <v>10</v>
      </c>
      <c r="BD57" s="4"/>
      <c r="BE57" s="4" t="s">
        <v>16343</v>
      </c>
      <c r="BF57" s="4"/>
      <c r="BG57" s="4"/>
      <c r="BH57" s="4" t="s">
        <v>16347</v>
      </c>
      <c r="BI57" s="4" t="s">
        <v>16351</v>
      </c>
      <c r="BJ57" s="4"/>
      <c r="BK57"/>
      <c r="BL57" s="4">
        <v>10</v>
      </c>
      <c r="BM57" s="4"/>
      <c r="BN57" s="4"/>
      <c r="BO57" s="4" t="s">
        <v>16452</v>
      </c>
      <c r="BP57" s="4" t="s">
        <v>38</v>
      </c>
      <c r="BQ57" s="4" t="s">
        <v>11458</v>
      </c>
      <c r="BR57" s="4"/>
      <c r="BS57" s="4"/>
      <c r="BT57"/>
      <c r="BU57" s="4">
        <v>10</v>
      </c>
      <c r="BV57" s="4" t="s">
        <v>16577</v>
      </c>
      <c r="BW57" s="4"/>
      <c r="BX57" s="4" t="s">
        <v>16595</v>
      </c>
      <c r="BY57" s="4"/>
      <c r="BZ57" s="4" t="s">
        <v>16607</v>
      </c>
      <c r="CA57" s="4"/>
      <c r="CB57" s="4"/>
      <c r="CC57"/>
      <c r="CD57" s="4">
        <v>10</v>
      </c>
      <c r="CE57" s="4" t="s">
        <v>16701</v>
      </c>
      <c r="CF57" s="4" t="s">
        <v>16708</v>
      </c>
      <c r="CG57" s="4"/>
      <c r="CH57" s="4" t="s">
        <v>16720</v>
      </c>
      <c r="CI57" s="4" t="s">
        <v>13891</v>
      </c>
      <c r="CJ57" s="4"/>
      <c r="CK57" s="4"/>
      <c r="CL57"/>
      <c r="CM57" s="4">
        <v>10</v>
      </c>
      <c r="CN57" s="4"/>
      <c r="CO57" s="4" t="s">
        <v>16803</v>
      </c>
      <c r="CP57" s="4" t="s">
        <v>16813</v>
      </c>
      <c r="CQ57" s="4"/>
      <c r="CR57" s="4"/>
      <c r="CS57" s="4"/>
      <c r="CT57" s="4"/>
      <c r="CU57"/>
      <c r="CV57" s="4">
        <v>10</v>
      </c>
      <c r="CW57" s="4"/>
      <c r="CX57" s="4"/>
      <c r="CY57" s="4" t="s">
        <v>16947</v>
      </c>
      <c r="CZ57" s="4"/>
      <c r="DA57" s="4" t="s">
        <v>16953</v>
      </c>
      <c r="DB57" s="4" t="s">
        <v>16959</v>
      </c>
      <c r="DC57" s="4"/>
    </row>
    <row r="58" spans="1:107" x14ac:dyDescent="0.35">
      <c r="A58" s="6"/>
      <c r="B58" s="7" t="s">
        <v>14166</v>
      </c>
      <c r="C58" s="7" t="s">
        <v>14224</v>
      </c>
      <c r="D58" s="7"/>
      <c r="E58" s="7"/>
      <c r="F58" s="7"/>
      <c r="G58" s="7"/>
      <c r="H58" s="7" t="s">
        <v>15625</v>
      </c>
      <c r="I58"/>
      <c r="J58" s="6"/>
      <c r="K58" s="7"/>
      <c r="L58" s="7"/>
      <c r="M58" s="7" t="s">
        <v>15734</v>
      </c>
      <c r="N58" s="7"/>
      <c r="O58" s="7"/>
      <c r="P58" s="7"/>
      <c r="Q58" s="7" t="s">
        <v>7713</v>
      </c>
      <c r="R58"/>
      <c r="S58" s="6"/>
      <c r="T58" s="7"/>
      <c r="U58" s="7" t="s">
        <v>15854</v>
      </c>
      <c r="V58" s="7"/>
      <c r="W58" s="7" t="s">
        <v>615</v>
      </c>
      <c r="X58" s="7"/>
      <c r="Y58" s="7"/>
      <c r="Z58" s="7"/>
      <c r="AA58"/>
      <c r="AB58" s="6"/>
      <c r="AC58" s="7"/>
      <c r="AD58" s="7"/>
      <c r="AE58" s="7"/>
      <c r="AF58" s="7"/>
      <c r="AG58" s="7"/>
      <c r="AH58" s="7"/>
      <c r="AI58" s="7"/>
      <c r="AJ58"/>
      <c r="AK58" s="6"/>
      <c r="AL58" s="7" t="s">
        <v>16028</v>
      </c>
      <c r="AM58" s="7" t="s">
        <v>16030</v>
      </c>
      <c r="AN58" s="7" t="s">
        <v>16034</v>
      </c>
      <c r="AO58" s="7"/>
      <c r="AP58" s="7" t="s">
        <v>16042</v>
      </c>
      <c r="AQ58" s="7" t="s">
        <v>16050</v>
      </c>
      <c r="AR58" s="7" t="s">
        <v>16051</v>
      </c>
      <c r="AS58"/>
      <c r="AT58" s="7"/>
      <c r="AU58" s="7"/>
      <c r="AV58" s="7"/>
      <c r="AW58" s="7" t="s">
        <v>16198</v>
      </c>
      <c r="AX58" s="7"/>
      <c r="AY58" s="7" t="s">
        <v>15968</v>
      </c>
      <c r="AZ58" s="7"/>
      <c r="BA58" s="7" t="s">
        <v>16216</v>
      </c>
      <c r="BB58"/>
      <c r="BC58" s="7"/>
      <c r="BD58" s="7"/>
      <c r="BE58" s="7" t="s">
        <v>16339</v>
      </c>
      <c r="BF58" s="7" t="s">
        <v>15852</v>
      </c>
      <c r="BG58" s="7"/>
      <c r="BH58" s="7" t="s">
        <v>16348</v>
      </c>
      <c r="BI58" s="7" t="s">
        <v>16355</v>
      </c>
      <c r="BJ58" s="7" t="s">
        <v>16354</v>
      </c>
      <c r="BK58"/>
      <c r="BL58" s="7"/>
      <c r="BM58" s="7"/>
      <c r="BN58" s="7"/>
      <c r="BO58" s="7" t="s">
        <v>16453</v>
      </c>
      <c r="BP58" s="7" t="s">
        <v>16456</v>
      </c>
      <c r="BQ58" s="7" t="s">
        <v>16465</v>
      </c>
      <c r="BR58" s="7"/>
      <c r="BS58" s="7" t="s">
        <v>7713</v>
      </c>
      <c r="BT58" s="5" t="s">
        <v>3640</v>
      </c>
      <c r="BU58" s="7"/>
      <c r="BV58" s="7" t="s">
        <v>16587</v>
      </c>
      <c r="BW58" s="7"/>
      <c r="BX58" s="7" t="s">
        <v>7795</v>
      </c>
      <c r="BY58" s="7" t="s">
        <v>14224</v>
      </c>
      <c r="BZ58" s="7" t="s">
        <v>13891</v>
      </c>
      <c r="CA58" s="7"/>
      <c r="CB58" s="7" t="s">
        <v>7713</v>
      </c>
      <c r="CC58"/>
      <c r="CD58" s="7"/>
      <c r="CE58" s="7" t="s">
        <v>195</v>
      </c>
      <c r="CF58" s="7"/>
      <c r="CG58" s="7"/>
      <c r="CH58" s="7"/>
      <c r="CI58" s="7" t="s">
        <v>16723</v>
      </c>
      <c r="CJ58" s="7"/>
      <c r="CK58" s="7"/>
      <c r="CL58"/>
      <c r="CM58" s="7"/>
      <c r="CN58" s="7"/>
      <c r="CO58" s="7" t="s">
        <v>16804</v>
      </c>
      <c r="CP58" s="7"/>
      <c r="CQ58" s="7"/>
      <c r="CR58" s="7"/>
      <c r="CS58" s="7"/>
      <c r="CT58" s="7" t="s">
        <v>16954</v>
      </c>
      <c r="CU58"/>
      <c r="CV58" s="7"/>
      <c r="CW58" s="7"/>
      <c r="CX58" s="7"/>
      <c r="CY58" s="7" t="s">
        <v>16949</v>
      </c>
      <c r="CZ58" s="7"/>
      <c r="DA58" s="7" t="s">
        <v>16956</v>
      </c>
      <c r="DB58" s="7"/>
      <c r="DC58" s="7"/>
    </row>
    <row r="59" spans="1:107" x14ac:dyDescent="0.35">
      <c r="A59" s="2">
        <v>12</v>
      </c>
      <c r="B59" s="5" t="s">
        <v>15388</v>
      </c>
      <c r="C59" s="5" t="s">
        <v>780</v>
      </c>
      <c r="D59" s="5"/>
      <c r="E59" s="5"/>
      <c r="F59" s="5"/>
      <c r="G59" s="5" t="s">
        <v>11393</v>
      </c>
      <c r="H59" s="5"/>
      <c r="I59"/>
      <c r="J59" s="2">
        <v>12</v>
      </c>
      <c r="K59" s="5" t="s">
        <v>15388</v>
      </c>
      <c r="L59" s="5" t="s">
        <v>89</v>
      </c>
      <c r="M59" s="5"/>
      <c r="N59" s="5"/>
      <c r="O59" s="5"/>
      <c r="P59" s="5" t="s">
        <v>12027</v>
      </c>
      <c r="Q59" s="5" t="s">
        <v>11689</v>
      </c>
      <c r="R59"/>
      <c r="S59" s="2">
        <v>12</v>
      </c>
      <c r="T59" s="5"/>
      <c r="U59" s="84" t="s">
        <v>15857</v>
      </c>
      <c r="V59" s="5"/>
      <c r="W59" s="5" t="s">
        <v>15862</v>
      </c>
      <c r="X59" s="5"/>
      <c r="Y59" s="5" t="s">
        <v>15868</v>
      </c>
      <c r="Z59" s="5"/>
      <c r="AA59"/>
      <c r="AB59" s="2">
        <v>12</v>
      </c>
      <c r="AC59" s="5"/>
      <c r="AD59" s="5"/>
      <c r="AE59" s="5" t="s">
        <v>15951</v>
      </c>
      <c r="AF59" s="5"/>
      <c r="AG59" s="5"/>
      <c r="AH59" s="5"/>
      <c r="AI59" s="5"/>
      <c r="AJ59"/>
      <c r="AK59" s="2">
        <v>12</v>
      </c>
      <c r="AL59" s="5"/>
      <c r="AM59" s="5" t="s">
        <v>13207</v>
      </c>
      <c r="AN59" s="5"/>
      <c r="AO59" s="5"/>
      <c r="AP59" s="5" t="s">
        <v>16043</v>
      </c>
      <c r="AQ59" s="5" t="s">
        <v>16047</v>
      </c>
      <c r="AR59" s="5"/>
      <c r="AS59"/>
      <c r="AT59" s="5">
        <v>12</v>
      </c>
      <c r="AU59" s="5"/>
      <c r="AV59" s="5"/>
      <c r="AW59" s="5" t="s">
        <v>16200</v>
      </c>
      <c r="AX59" s="5"/>
      <c r="AY59" s="5"/>
      <c r="AZ59" s="5" t="s">
        <v>16211</v>
      </c>
      <c r="BA59" s="5" t="s">
        <v>16217</v>
      </c>
      <c r="BB59"/>
      <c r="BC59" s="5">
        <v>12</v>
      </c>
      <c r="BD59" s="5"/>
      <c r="BE59" s="5" t="s">
        <v>16331</v>
      </c>
      <c r="BF59" s="5"/>
      <c r="BG59" s="5"/>
      <c r="BH59" s="5" t="s">
        <v>10972</v>
      </c>
      <c r="BI59" s="5"/>
      <c r="BJ59" s="5"/>
      <c r="BK59"/>
      <c r="BL59" s="5">
        <v>12</v>
      </c>
      <c r="BM59" s="5"/>
      <c r="BN59" s="5"/>
      <c r="BO59" s="5" t="s">
        <v>16454</v>
      </c>
      <c r="BP59" s="5"/>
      <c r="BQ59" s="5" t="s">
        <v>16007</v>
      </c>
      <c r="BR59" s="5"/>
      <c r="BS59" s="5" t="s">
        <v>16467</v>
      </c>
      <c r="BT59"/>
      <c r="BU59" s="5">
        <v>12</v>
      </c>
      <c r="BV59" s="5" t="s">
        <v>16571</v>
      </c>
      <c r="BW59" s="5"/>
      <c r="BX59" s="5"/>
      <c r="BY59" s="5" t="s">
        <v>9337</v>
      </c>
      <c r="BZ59" s="5" t="s">
        <v>16603</v>
      </c>
      <c r="CA59" s="5"/>
      <c r="CB59" s="5" t="s">
        <v>16610</v>
      </c>
      <c r="CC59"/>
      <c r="CD59" s="5">
        <v>12</v>
      </c>
      <c r="CE59" s="5"/>
      <c r="CF59" s="5"/>
      <c r="CG59" s="5" t="s">
        <v>16717</v>
      </c>
      <c r="CH59" s="5" t="s">
        <v>16721</v>
      </c>
      <c r="CI59" s="5"/>
      <c r="CJ59" s="5"/>
      <c r="CK59" s="5" t="s">
        <v>16733</v>
      </c>
      <c r="CL59"/>
      <c r="CM59" s="5">
        <v>12</v>
      </c>
      <c r="CN59" s="5"/>
      <c r="CO59" s="5"/>
      <c r="CP59" s="5" t="s">
        <v>16806</v>
      </c>
      <c r="CQ59" s="5"/>
      <c r="CR59" s="5"/>
      <c r="CS59" s="5"/>
      <c r="CT59" s="5"/>
      <c r="CU59"/>
      <c r="CV59" s="5">
        <v>12</v>
      </c>
      <c r="CW59" s="5"/>
      <c r="CX59" s="5"/>
      <c r="CY59" s="5"/>
      <c r="CZ59" s="5"/>
      <c r="DA59" s="5"/>
      <c r="DB59" s="5" t="s">
        <v>16960</v>
      </c>
      <c r="DC59" s="5"/>
    </row>
    <row r="60" spans="1:107" x14ac:dyDescent="0.35">
      <c r="A60" s="2"/>
      <c r="B60" s="5"/>
      <c r="C60" s="5" t="s">
        <v>15615</v>
      </c>
      <c r="D60" s="5" t="s">
        <v>38</v>
      </c>
      <c r="E60" s="5"/>
      <c r="F60" s="5"/>
      <c r="G60" s="5" t="s">
        <v>38</v>
      </c>
      <c r="H60" s="5"/>
      <c r="I60"/>
      <c r="J60" s="2"/>
      <c r="K60" s="5"/>
      <c r="L60" s="5" t="s">
        <v>15731</v>
      </c>
      <c r="M60" s="5"/>
      <c r="N60" s="5"/>
      <c r="O60" s="5"/>
      <c r="P60" s="5"/>
      <c r="Q60" s="5"/>
      <c r="R60"/>
      <c r="S60" s="2"/>
      <c r="T60" s="5"/>
      <c r="U60" s="5"/>
      <c r="V60" s="5"/>
      <c r="W60" s="5" t="s">
        <v>15866</v>
      </c>
      <c r="X60" s="5"/>
      <c r="Y60" s="5"/>
      <c r="Z60" s="5"/>
      <c r="AA60"/>
      <c r="AB60" s="2"/>
      <c r="AC60" s="5"/>
      <c r="AD60" s="5"/>
      <c r="AE60" s="5"/>
      <c r="AF60" s="5"/>
      <c r="AG60" s="5"/>
      <c r="AH60" s="5"/>
      <c r="AI60" s="5"/>
      <c r="AJ60"/>
      <c r="AK60" s="2"/>
      <c r="AL60" s="5"/>
      <c r="AM60" s="5" t="s">
        <v>13132</v>
      </c>
      <c r="AN60" s="5"/>
      <c r="AO60" s="5"/>
      <c r="AP60" s="5"/>
      <c r="AQ60" s="5"/>
      <c r="AR60" s="5" t="s">
        <v>16053</v>
      </c>
      <c r="AS60"/>
      <c r="AT60" s="5"/>
      <c r="AU60" s="5"/>
      <c r="AV60" s="5"/>
      <c r="AW60" s="5"/>
      <c r="AX60" s="5"/>
      <c r="AY60" s="5"/>
      <c r="AZ60" s="5" t="s">
        <v>38</v>
      </c>
      <c r="BA60" s="5"/>
      <c r="BB60"/>
      <c r="BC60" s="5"/>
      <c r="BD60" s="5"/>
      <c r="BE60" s="5" t="s">
        <v>16332</v>
      </c>
      <c r="BF60" s="5"/>
      <c r="BG60" s="5"/>
      <c r="BH60" s="5"/>
      <c r="BI60" s="5"/>
      <c r="BJ60" s="5"/>
      <c r="BK60"/>
      <c r="BL60" s="5"/>
      <c r="BM60" s="5"/>
      <c r="BN60" s="5" t="s">
        <v>16439</v>
      </c>
      <c r="BO60" s="5"/>
      <c r="BP60" s="5"/>
      <c r="BQ60" s="5"/>
      <c r="BR60" s="5"/>
      <c r="BS60" s="5"/>
      <c r="BT60"/>
      <c r="BU60" s="5"/>
      <c r="BV60" s="5"/>
      <c r="BW60" s="5"/>
      <c r="BX60" s="5"/>
      <c r="BY60" s="5"/>
      <c r="BZ60" s="5" t="s">
        <v>16570</v>
      </c>
      <c r="CA60" s="5"/>
      <c r="CB60" s="5"/>
      <c r="CC60"/>
      <c r="CD60" s="5"/>
      <c r="CE60" s="5" t="s">
        <v>16702</v>
      </c>
      <c r="CF60" s="5" t="s">
        <v>16710</v>
      </c>
      <c r="CG60" s="5" t="s">
        <v>16718</v>
      </c>
      <c r="CH60" s="5"/>
      <c r="CI60" s="5"/>
      <c r="CJ60" s="5"/>
      <c r="CK60" s="5"/>
      <c r="CL60"/>
      <c r="CM60" s="5"/>
      <c r="CN60" s="5" t="s">
        <v>16820</v>
      </c>
      <c r="CO60" s="11"/>
      <c r="CP60" s="5" t="s">
        <v>16807</v>
      </c>
      <c r="CQ60" s="5"/>
      <c r="CR60" s="5" t="s">
        <v>16800</v>
      </c>
      <c r="CS60" s="5"/>
      <c r="CT60" s="5"/>
      <c r="CU60"/>
      <c r="CV60" s="5"/>
      <c r="CW60" s="5"/>
      <c r="CX60" s="11"/>
      <c r="CY60" s="5"/>
      <c r="CZ60" s="5"/>
      <c r="DA60" s="5"/>
      <c r="DB60" s="5"/>
      <c r="DC60" s="5" t="s">
        <v>16963</v>
      </c>
    </row>
    <row r="61" spans="1:107" ht="15" customHeight="1" x14ac:dyDescent="0.35">
      <c r="A61" s="3">
        <v>14</v>
      </c>
      <c r="B61" s="4"/>
      <c r="C61" s="4"/>
      <c r="D61" s="4" t="s">
        <v>13464</v>
      </c>
      <c r="E61" s="4" t="s">
        <v>15617</v>
      </c>
      <c r="F61" s="4"/>
      <c r="G61" s="4"/>
      <c r="H61" s="4"/>
      <c r="I61"/>
      <c r="J61" s="3">
        <v>14</v>
      </c>
      <c r="K61" s="4" t="s">
        <v>15726</v>
      </c>
      <c r="L61" s="4" t="s">
        <v>15729</v>
      </c>
      <c r="M61" s="4" t="s">
        <v>13464</v>
      </c>
      <c r="N61" s="4" t="s">
        <v>15747</v>
      </c>
      <c r="O61" s="4"/>
      <c r="P61" s="4" t="s">
        <v>38</v>
      </c>
      <c r="Q61" s="4" t="s">
        <v>15752</v>
      </c>
      <c r="R61"/>
      <c r="S61" s="3">
        <v>14</v>
      </c>
      <c r="T61" s="4"/>
      <c r="U61" s="4" t="s">
        <v>15850</v>
      </c>
      <c r="V61" s="4" t="s">
        <v>7237</v>
      </c>
      <c r="W61" s="4" t="s">
        <v>15863</v>
      </c>
      <c r="X61" s="4"/>
      <c r="Y61" s="4"/>
      <c r="Z61" s="4"/>
      <c r="AA61"/>
      <c r="AB61" s="3">
        <v>14</v>
      </c>
      <c r="AC61" s="4" t="s">
        <v>15946</v>
      </c>
      <c r="AD61" s="4"/>
      <c r="AE61" s="4"/>
      <c r="AF61" s="4"/>
      <c r="AG61" s="4"/>
      <c r="AH61" s="4"/>
      <c r="AI61" s="4"/>
      <c r="AJ61"/>
      <c r="AK61" s="3">
        <v>14</v>
      </c>
      <c r="AL61" s="4" t="s">
        <v>16027</v>
      </c>
      <c r="AM61" s="4" t="s">
        <v>16031</v>
      </c>
      <c r="AN61" s="4" t="s">
        <v>15997</v>
      </c>
      <c r="AO61" s="4"/>
      <c r="AP61" s="4"/>
      <c r="AQ61" s="4" t="s">
        <v>16048</v>
      </c>
      <c r="AR61" s="4" t="s">
        <v>16054</v>
      </c>
      <c r="AS61" s="37"/>
      <c r="AT61" s="4">
        <v>14</v>
      </c>
      <c r="AU61" s="4" t="s">
        <v>14660</v>
      </c>
      <c r="AV61" s="4" t="s">
        <v>16421</v>
      </c>
      <c r="AW61" s="4" t="s">
        <v>13464</v>
      </c>
      <c r="AX61" s="4" t="s">
        <v>16202</v>
      </c>
      <c r="AY61" s="4" t="s">
        <v>16206</v>
      </c>
      <c r="AZ61" s="4" t="s">
        <v>16212</v>
      </c>
      <c r="BA61" s="4"/>
      <c r="BB61"/>
      <c r="BC61" s="4">
        <v>14</v>
      </c>
      <c r="BD61" s="4"/>
      <c r="BE61" s="4" t="s">
        <v>16338</v>
      </c>
      <c r="BF61" s="4"/>
      <c r="BG61" s="4" t="s">
        <v>16344</v>
      </c>
      <c r="BH61" s="4"/>
      <c r="BI61" s="4"/>
      <c r="BJ61" s="4"/>
      <c r="BK61"/>
      <c r="BL61" s="4">
        <v>14</v>
      </c>
      <c r="BM61" s="4"/>
      <c r="BN61" s="4" t="s">
        <v>16444</v>
      </c>
      <c r="BO61" s="4" t="s">
        <v>2055</v>
      </c>
      <c r="BP61" s="4"/>
      <c r="BQ61" s="4"/>
      <c r="BR61" s="4"/>
      <c r="BS61" s="4" t="s">
        <v>16468</v>
      </c>
      <c r="BT61"/>
      <c r="BU61" s="4">
        <v>14</v>
      </c>
      <c r="BV61" s="4"/>
      <c r="BW61" s="4" t="s">
        <v>16572</v>
      </c>
      <c r="BX61" s="4" t="s">
        <v>15097</v>
      </c>
      <c r="BY61" s="4" t="s">
        <v>16598</v>
      </c>
      <c r="BZ61" s="4" t="s">
        <v>12814</v>
      </c>
      <c r="CA61" s="4" t="s">
        <v>38</v>
      </c>
      <c r="CB61" s="4"/>
      <c r="CC61"/>
      <c r="CD61" s="4">
        <v>14</v>
      </c>
      <c r="CE61" s="4"/>
      <c r="CF61" s="4" t="s">
        <v>16711</v>
      </c>
      <c r="CG61" s="4"/>
      <c r="CH61" s="4"/>
      <c r="CI61" s="4" t="s">
        <v>16724</v>
      </c>
      <c r="CJ61" s="4" t="s">
        <v>16734</v>
      </c>
      <c r="CK61" s="4" t="s">
        <v>16729</v>
      </c>
      <c r="CL61"/>
      <c r="CM61" s="4">
        <v>14</v>
      </c>
      <c r="CN61" s="4"/>
      <c r="CO61" s="4"/>
      <c r="CP61" s="4" t="s">
        <v>16807</v>
      </c>
      <c r="CQ61" s="4" t="s">
        <v>16811</v>
      </c>
      <c r="CR61" s="4"/>
      <c r="CS61" s="4" t="s">
        <v>16797</v>
      </c>
      <c r="CT61" s="4" t="s">
        <v>16821</v>
      </c>
      <c r="CU61"/>
      <c r="CV61" s="4">
        <v>14</v>
      </c>
      <c r="CW61" s="4" t="s">
        <v>16944</v>
      </c>
      <c r="CX61" s="4"/>
      <c r="CY61" s="4" t="s">
        <v>16946</v>
      </c>
      <c r="CZ61" s="4" t="s">
        <v>14262</v>
      </c>
      <c r="DA61" s="4" t="s">
        <v>16962</v>
      </c>
      <c r="DB61" s="4"/>
      <c r="DC61" s="4"/>
    </row>
    <row r="62" spans="1:107" x14ac:dyDescent="0.35">
      <c r="A62" s="6"/>
      <c r="B62" s="7" t="s">
        <v>15611</v>
      </c>
      <c r="C62" s="7"/>
      <c r="D62" s="7"/>
      <c r="E62" s="7"/>
      <c r="F62" s="7" t="s">
        <v>130</v>
      </c>
      <c r="G62" s="7"/>
      <c r="H62" s="7" t="s">
        <v>15626</v>
      </c>
      <c r="I62"/>
      <c r="J62" s="6"/>
      <c r="K62" s="7"/>
      <c r="L62" s="7" t="s">
        <v>9223</v>
      </c>
      <c r="M62" s="7" t="s">
        <v>15736</v>
      </c>
      <c r="N62" s="7" t="s">
        <v>15741</v>
      </c>
      <c r="O62" s="7" t="s">
        <v>15746</v>
      </c>
      <c r="P62" s="7" t="s">
        <v>15748</v>
      </c>
      <c r="Q62" s="7" t="s">
        <v>15753</v>
      </c>
      <c r="R62"/>
      <c r="S62" s="6"/>
      <c r="T62" s="7"/>
      <c r="U62" s="7"/>
      <c r="V62" s="7"/>
      <c r="W62" s="7" t="s">
        <v>15864</v>
      </c>
      <c r="X62" s="7"/>
      <c r="Y62" s="7"/>
      <c r="Z62" s="7" t="s">
        <v>15870</v>
      </c>
      <c r="AA62"/>
      <c r="AB62" s="6"/>
      <c r="AC62" s="7"/>
      <c r="AD62" s="7"/>
      <c r="AE62" s="7"/>
      <c r="AF62" s="7" t="s">
        <v>15953</v>
      </c>
      <c r="AG62" s="7"/>
      <c r="AH62" s="7" t="s">
        <v>8438</v>
      </c>
      <c r="AI62" s="7" t="s">
        <v>15957</v>
      </c>
      <c r="AJ62"/>
      <c r="AK62" s="6"/>
      <c r="AL62" s="7"/>
      <c r="AM62" s="7"/>
      <c r="AN62" s="7" t="s">
        <v>16035</v>
      </c>
      <c r="AO62" s="7" t="s">
        <v>16038</v>
      </c>
      <c r="AP62" s="7"/>
      <c r="AQ62" s="7" t="s">
        <v>16049</v>
      </c>
      <c r="AR62" s="7" t="s">
        <v>11055</v>
      </c>
      <c r="AS62"/>
      <c r="AT62" s="7"/>
      <c r="AU62" s="7" t="s">
        <v>16193</v>
      </c>
      <c r="AV62" s="7"/>
      <c r="AW62" s="7" t="s">
        <v>16199</v>
      </c>
      <c r="AX62" s="7" t="s">
        <v>16203</v>
      </c>
      <c r="AY62" s="7" t="s">
        <v>16207</v>
      </c>
      <c r="AZ62" s="7"/>
      <c r="BA62" s="7" t="s">
        <v>16218</v>
      </c>
      <c r="BB62"/>
      <c r="BC62" s="7"/>
      <c r="BD62" s="7" t="s">
        <v>16329</v>
      </c>
      <c r="BE62" s="7" t="s">
        <v>16337</v>
      </c>
      <c r="BF62" s="7" t="s">
        <v>16342</v>
      </c>
      <c r="BG62" s="7"/>
      <c r="BH62" s="7"/>
      <c r="BI62" s="7" t="s">
        <v>16352</v>
      </c>
      <c r="BJ62" s="7"/>
      <c r="BK62"/>
      <c r="BL62" s="7"/>
      <c r="BM62" s="7" t="s">
        <v>16443</v>
      </c>
      <c r="BN62" s="7" t="s">
        <v>16445</v>
      </c>
      <c r="BO62" s="7" t="s">
        <v>16290</v>
      </c>
      <c r="BP62" s="7"/>
      <c r="BQ62" s="7" t="s">
        <v>16460</v>
      </c>
      <c r="BR62" s="7"/>
      <c r="BS62" s="7" t="s">
        <v>16469</v>
      </c>
      <c r="BT62"/>
      <c r="BU62" s="7"/>
      <c r="BV62" s="7" t="s">
        <v>11638</v>
      </c>
      <c r="BW62" s="7" t="s">
        <v>16592</v>
      </c>
      <c r="BX62" s="7"/>
      <c r="BY62" s="7" t="s">
        <v>16599</v>
      </c>
      <c r="BZ62" s="7" t="s">
        <v>16602</v>
      </c>
      <c r="CA62" s="7"/>
      <c r="CB62" s="7" t="s">
        <v>4641</v>
      </c>
      <c r="CC62"/>
      <c r="CD62" s="7"/>
      <c r="CE62" s="7" t="s">
        <v>16704</v>
      </c>
      <c r="CF62" s="7" t="s">
        <v>16712</v>
      </c>
      <c r="CG62" s="7" t="s">
        <v>16737</v>
      </c>
      <c r="CH62" s="7"/>
      <c r="CI62" s="7"/>
      <c r="CJ62" s="7" t="s">
        <v>16726</v>
      </c>
      <c r="CK62" s="7" t="s">
        <v>16730</v>
      </c>
      <c r="CL62"/>
      <c r="CM62" s="7"/>
      <c r="CN62" s="7" t="s">
        <v>16801</v>
      </c>
      <c r="CO62" s="7" t="s">
        <v>16799</v>
      </c>
      <c r="CP62" s="7"/>
      <c r="CQ62" s="7" t="s">
        <v>16810</v>
      </c>
      <c r="CR62" s="7"/>
      <c r="CS62" s="7"/>
      <c r="CT62" s="7"/>
      <c r="CU62"/>
      <c r="CV62" s="7"/>
      <c r="CW62" s="7" t="s">
        <v>16363</v>
      </c>
      <c r="CX62" s="7" t="s">
        <v>16942</v>
      </c>
      <c r="CY62" s="7" t="s">
        <v>16945</v>
      </c>
      <c r="CZ62" s="7" t="s">
        <v>16952</v>
      </c>
      <c r="DA62" s="7" t="s">
        <v>16957</v>
      </c>
      <c r="DB62" s="7"/>
      <c r="DC62" s="7" t="s">
        <v>16964</v>
      </c>
    </row>
    <row r="63" spans="1:107" x14ac:dyDescent="0.35">
      <c r="A63" s="2">
        <v>16</v>
      </c>
      <c r="B63" s="5"/>
      <c r="C63" s="5" t="s">
        <v>9557</v>
      </c>
      <c r="D63" s="5"/>
      <c r="E63" s="5" t="s">
        <v>15618</v>
      </c>
      <c r="F63" s="5" t="s">
        <v>15622</v>
      </c>
      <c r="G63" s="5" t="s">
        <v>15624</v>
      </c>
      <c r="H63" s="5"/>
      <c r="I63"/>
      <c r="J63" s="2">
        <v>16</v>
      </c>
      <c r="K63" s="5" t="s">
        <v>15592</v>
      </c>
      <c r="L63" s="5" t="s">
        <v>14515</v>
      </c>
      <c r="M63" s="5" t="s">
        <v>15739</v>
      </c>
      <c r="N63" s="5" t="s">
        <v>15742</v>
      </c>
      <c r="O63" s="5" t="s">
        <v>15744</v>
      </c>
      <c r="P63" s="5" t="s">
        <v>15751</v>
      </c>
      <c r="Q63" s="5" t="s">
        <v>15755</v>
      </c>
      <c r="R63"/>
      <c r="S63" s="2">
        <v>16</v>
      </c>
      <c r="T63" s="5" t="s">
        <v>195</v>
      </c>
      <c r="U63" s="5" t="s">
        <v>15855</v>
      </c>
      <c r="V63" s="5" t="s">
        <v>15865</v>
      </c>
      <c r="W63" s="5"/>
      <c r="X63" s="5" t="s">
        <v>15869</v>
      </c>
      <c r="Y63" s="5"/>
      <c r="Z63" s="5" t="s">
        <v>15871</v>
      </c>
      <c r="AA63"/>
      <c r="AB63" s="2">
        <v>16</v>
      </c>
      <c r="AC63" s="5" t="s">
        <v>11877</v>
      </c>
      <c r="AD63" s="5" t="s">
        <v>15948</v>
      </c>
      <c r="AE63" s="5" t="s">
        <v>15949</v>
      </c>
      <c r="AF63" s="5" t="s">
        <v>15954</v>
      </c>
      <c r="AG63" s="5"/>
      <c r="AH63" s="5" t="s">
        <v>15941</v>
      </c>
      <c r="AI63" s="5"/>
      <c r="AJ63"/>
      <c r="AK63" s="2">
        <v>16</v>
      </c>
      <c r="AL63" s="5" t="s">
        <v>15928</v>
      </c>
      <c r="AM63" s="5" t="s">
        <v>14943</v>
      </c>
      <c r="AN63" s="5"/>
      <c r="AO63" s="5" t="s">
        <v>16039</v>
      </c>
      <c r="AP63" s="5" t="s">
        <v>16041</v>
      </c>
      <c r="AQ63" s="5"/>
      <c r="AR63" s="5"/>
      <c r="AS63"/>
      <c r="AT63" s="5">
        <v>16</v>
      </c>
      <c r="AU63" s="5"/>
      <c r="AV63" s="5" t="s">
        <v>16197</v>
      </c>
      <c r="AW63" s="5" t="s">
        <v>9223</v>
      </c>
      <c r="AX63" s="5" t="s">
        <v>16204</v>
      </c>
      <c r="AY63" s="5"/>
      <c r="AZ63" s="5" t="s">
        <v>16213</v>
      </c>
      <c r="BA63" s="5"/>
      <c r="BB63"/>
      <c r="BC63" s="5">
        <v>16</v>
      </c>
      <c r="BD63" s="5"/>
      <c r="BE63" s="5" t="s">
        <v>16334</v>
      </c>
      <c r="BF63" s="5" t="s">
        <v>16341</v>
      </c>
      <c r="BG63" s="5" t="s">
        <v>16345</v>
      </c>
      <c r="BH63" s="5" t="s">
        <v>8974</v>
      </c>
      <c r="BI63" s="5" t="s">
        <v>16353</v>
      </c>
      <c r="BJ63" s="5" t="s">
        <v>16356</v>
      </c>
      <c r="BK63"/>
      <c r="BL63" s="5">
        <v>16</v>
      </c>
      <c r="BM63" s="5" t="s">
        <v>8901</v>
      </c>
      <c r="BN63" s="5" t="s">
        <v>16446</v>
      </c>
      <c r="BO63" s="5"/>
      <c r="BP63" s="5" t="s">
        <v>16440</v>
      </c>
      <c r="BQ63" s="5"/>
      <c r="BR63" s="5"/>
      <c r="BS63" s="5" t="s">
        <v>16470</v>
      </c>
      <c r="BT63"/>
      <c r="BU63" s="5">
        <v>16</v>
      </c>
      <c r="BV63" s="5" t="s">
        <v>16588</v>
      </c>
      <c r="BW63" s="5" t="s">
        <v>16593</v>
      </c>
      <c r="BX63" s="5" t="s">
        <v>16597</v>
      </c>
      <c r="BY63" s="5" t="s">
        <v>16605</v>
      </c>
      <c r="BZ63" s="5" t="s">
        <v>16604</v>
      </c>
      <c r="CA63" s="5" t="s">
        <v>16608</v>
      </c>
      <c r="CB63" s="5" t="s">
        <v>11454</v>
      </c>
      <c r="CC63"/>
      <c r="CD63" s="5">
        <v>16</v>
      </c>
      <c r="CE63" s="5" t="s">
        <v>16705</v>
      </c>
      <c r="CF63" s="5" t="s">
        <v>16703</v>
      </c>
      <c r="CG63" s="5"/>
      <c r="CH63" s="5" t="s">
        <v>38</v>
      </c>
      <c r="CI63" s="5"/>
      <c r="CJ63" s="5" t="s">
        <v>38</v>
      </c>
      <c r="CK63" s="5" t="s">
        <v>16731</v>
      </c>
      <c r="CL63"/>
      <c r="CM63" s="5">
        <v>16</v>
      </c>
      <c r="CN63" s="5" t="s">
        <v>16795</v>
      </c>
      <c r="CO63" s="5"/>
      <c r="CP63" s="5" t="s">
        <v>16808</v>
      </c>
      <c r="CQ63" s="5" t="s">
        <v>16621</v>
      </c>
      <c r="CR63" s="5"/>
      <c r="CS63" s="5" t="s">
        <v>16815</v>
      </c>
      <c r="CT63" s="5"/>
      <c r="CU63"/>
      <c r="CV63" s="5">
        <v>16</v>
      </c>
      <c r="CW63" s="5" t="s">
        <v>16938</v>
      </c>
      <c r="CX63" s="5" t="s">
        <v>16925</v>
      </c>
      <c r="CY63" s="5" t="s">
        <v>195</v>
      </c>
      <c r="CZ63" s="5"/>
      <c r="DA63" s="5"/>
      <c r="DB63" s="5"/>
      <c r="DC63" s="5"/>
    </row>
    <row r="64" spans="1:107" x14ac:dyDescent="0.35">
      <c r="A64" s="2"/>
      <c r="B64" s="5" t="s">
        <v>15338</v>
      </c>
      <c r="C64" s="5"/>
      <c r="D64" s="5"/>
      <c r="E64" s="5" t="s">
        <v>15567</v>
      </c>
      <c r="F64" s="5" t="s">
        <v>38</v>
      </c>
      <c r="G64" s="5"/>
      <c r="H64" s="5" t="s">
        <v>15627</v>
      </c>
      <c r="I64"/>
      <c r="J64" s="2"/>
      <c r="K64" s="5"/>
      <c r="L64" s="5" t="s">
        <v>15223</v>
      </c>
      <c r="M64" s="5" t="s">
        <v>15737</v>
      </c>
      <c r="N64" s="5" t="s">
        <v>15733</v>
      </c>
      <c r="O64" s="5" t="s">
        <v>38</v>
      </c>
      <c r="P64" s="5" t="s">
        <v>15749</v>
      </c>
      <c r="Q64" s="5" t="s">
        <v>15754</v>
      </c>
      <c r="R64"/>
      <c r="S64" s="2"/>
      <c r="T64" s="5"/>
      <c r="U64" s="5" t="s">
        <v>15856</v>
      </c>
      <c r="V64" s="5"/>
      <c r="W64" s="5"/>
      <c r="X64" s="5"/>
      <c r="Y64" s="5"/>
      <c r="Z64" s="5"/>
      <c r="AA64"/>
      <c r="AB64" s="2"/>
      <c r="AC64" s="5" t="s">
        <v>15947</v>
      </c>
      <c r="AD64" s="5"/>
      <c r="AE64" s="5" t="s">
        <v>15928</v>
      </c>
      <c r="AF64" s="5"/>
      <c r="AG64" s="5" t="s">
        <v>15945</v>
      </c>
      <c r="AH64" s="5" t="s">
        <v>15956</v>
      </c>
      <c r="AI64" s="5" t="s">
        <v>15941</v>
      </c>
      <c r="AJ64"/>
      <c r="AK64" s="2"/>
      <c r="AL64" s="5" t="s">
        <v>1221</v>
      </c>
      <c r="AM64" s="5" t="s">
        <v>16032</v>
      </c>
      <c r="AN64" s="5"/>
      <c r="AO64" s="5" t="s">
        <v>16040</v>
      </c>
      <c r="AP64" s="5"/>
      <c r="AQ64" s="5"/>
      <c r="AR64" s="5"/>
      <c r="AS64"/>
      <c r="AT64" s="5"/>
      <c r="AU64" s="5"/>
      <c r="AV64" s="5"/>
      <c r="AW64" s="5" t="s">
        <v>16156</v>
      </c>
      <c r="AX64" s="5"/>
      <c r="AY64" s="5"/>
      <c r="AZ64" s="5"/>
      <c r="BA64" s="5"/>
      <c r="BB64"/>
      <c r="BC64" s="5"/>
      <c r="BD64" s="5" t="s">
        <v>16330</v>
      </c>
      <c r="BE64" s="5" t="s">
        <v>16335</v>
      </c>
      <c r="BF64" s="5" t="s">
        <v>38</v>
      </c>
      <c r="BG64" s="5" t="s">
        <v>16346</v>
      </c>
      <c r="BH64" s="5" t="s">
        <v>16349</v>
      </c>
      <c r="BI64" s="7"/>
      <c r="BJ64" s="5" t="s">
        <v>16357</v>
      </c>
      <c r="BK64"/>
      <c r="BL64" s="5"/>
      <c r="BM64" s="5" t="s">
        <v>504</v>
      </c>
      <c r="BN64" s="5" t="s">
        <v>16447</v>
      </c>
      <c r="BO64" s="5"/>
      <c r="BP64" s="5" t="s">
        <v>16457</v>
      </c>
      <c r="BQ64" s="5" t="s">
        <v>16461</v>
      </c>
      <c r="BR64" s="5"/>
      <c r="BS64" s="5" t="s">
        <v>16471</v>
      </c>
      <c r="BT64"/>
      <c r="BU64" s="5"/>
      <c r="BV64" s="5"/>
      <c r="BW64" s="5" t="s">
        <v>16594</v>
      </c>
      <c r="BX64" s="5"/>
      <c r="BY64" s="5" t="s">
        <v>10044</v>
      </c>
      <c r="BZ64" s="5" t="s">
        <v>16170</v>
      </c>
      <c r="CA64" s="5"/>
      <c r="CB64" s="5"/>
      <c r="CC64"/>
      <c r="CD64" s="5"/>
      <c r="CE64" s="5" t="s">
        <v>16706</v>
      </c>
      <c r="CF64" s="5" t="s">
        <v>16713</v>
      </c>
      <c r="CG64" s="5" t="s">
        <v>16738</v>
      </c>
      <c r="CH64" s="5"/>
      <c r="CI64" s="5" t="s">
        <v>16725</v>
      </c>
      <c r="CJ64" s="5"/>
      <c r="CK64" s="5" t="s">
        <v>16732</v>
      </c>
      <c r="CL64"/>
      <c r="CM64" s="5"/>
      <c r="CN64" s="5" t="s">
        <v>16802</v>
      </c>
      <c r="CO64" s="5"/>
      <c r="CP64" s="5"/>
      <c r="CQ64" s="5"/>
      <c r="CR64" s="5"/>
      <c r="CS64" s="5"/>
      <c r="CT64" s="5" t="s">
        <v>16817</v>
      </c>
      <c r="CU64"/>
      <c r="CV64" s="5"/>
      <c r="CW64" s="5" t="s">
        <v>16939</v>
      </c>
      <c r="CX64" s="5"/>
      <c r="CY64" s="5" t="s">
        <v>16948</v>
      </c>
      <c r="CZ64" s="5"/>
      <c r="DA64" s="5" t="s">
        <v>16958</v>
      </c>
      <c r="DB64" s="5"/>
      <c r="DC64" s="5" t="s">
        <v>16965</v>
      </c>
    </row>
    <row r="65" spans="1:107" x14ac:dyDescent="0.35">
      <c r="A65" s="3">
        <v>18</v>
      </c>
      <c r="B65" s="4" t="s">
        <v>15612</v>
      </c>
      <c r="C65" s="4" t="s">
        <v>15609</v>
      </c>
      <c r="D65" s="4" t="s">
        <v>223</v>
      </c>
      <c r="E65" s="4" t="s">
        <v>15619</v>
      </c>
      <c r="F65" s="4"/>
      <c r="G65" s="4"/>
      <c r="H65" s="4" t="s">
        <v>15628</v>
      </c>
      <c r="I65"/>
      <c r="J65" s="3">
        <v>18</v>
      </c>
      <c r="K65" s="4" t="s">
        <v>14777</v>
      </c>
      <c r="L65" s="4" t="s">
        <v>15728</v>
      </c>
      <c r="M65" s="4" t="s">
        <v>223</v>
      </c>
      <c r="N65" s="4" t="s">
        <v>15701</v>
      </c>
      <c r="O65" s="4" t="s">
        <v>15745</v>
      </c>
      <c r="P65" s="4" t="s">
        <v>15750</v>
      </c>
      <c r="Q65" s="4" t="s">
        <v>7988</v>
      </c>
      <c r="R65"/>
      <c r="S65" s="3">
        <v>18</v>
      </c>
      <c r="T65" s="4"/>
      <c r="U65" s="4" t="s">
        <v>15884</v>
      </c>
      <c r="V65" s="4"/>
      <c r="W65" s="4"/>
      <c r="X65" s="4"/>
      <c r="Y65" s="4"/>
      <c r="Z65" s="4"/>
      <c r="AA65"/>
      <c r="AB65" s="3">
        <v>18</v>
      </c>
      <c r="AC65" s="4"/>
      <c r="AD65" s="4"/>
      <c r="AE65" s="4" t="s">
        <v>15950</v>
      </c>
      <c r="AF65" s="4"/>
      <c r="AG65" s="4" t="s">
        <v>15879</v>
      </c>
      <c r="AH65" s="4" t="s">
        <v>12059</v>
      </c>
      <c r="AI65" s="4"/>
      <c r="AJ65"/>
      <c r="AK65" s="3">
        <v>18</v>
      </c>
      <c r="AL65" s="4"/>
      <c r="AM65" s="4"/>
      <c r="AN65" s="4"/>
      <c r="AO65" s="4"/>
      <c r="AP65" s="4"/>
      <c r="AQ65" s="4"/>
      <c r="AR65" s="4" t="s">
        <v>16055</v>
      </c>
      <c r="AS65"/>
      <c r="AT65" s="4">
        <v>18</v>
      </c>
      <c r="AU65" s="4"/>
      <c r="AV65" s="4" t="s">
        <v>16076</v>
      </c>
      <c r="AW65" s="4" t="s">
        <v>223</v>
      </c>
      <c r="AX65" s="4" t="s">
        <v>5304</v>
      </c>
      <c r="AY65" s="4" t="s">
        <v>16209</v>
      </c>
      <c r="AZ65" s="4"/>
      <c r="BA65" s="4" t="s">
        <v>16219</v>
      </c>
      <c r="BB65"/>
      <c r="BC65" s="4">
        <v>18</v>
      </c>
      <c r="BD65" s="4"/>
      <c r="BE65" s="4" t="s">
        <v>12283</v>
      </c>
      <c r="BF65" s="4"/>
      <c r="BG65" s="4"/>
      <c r="BH65" s="4" t="s">
        <v>16350</v>
      </c>
      <c r="BI65" s="4"/>
      <c r="BJ65" s="4"/>
      <c r="BK65"/>
      <c r="BL65" s="4">
        <v>18</v>
      </c>
      <c r="BM65" s="4" t="s">
        <v>16384</v>
      </c>
      <c r="BN65" s="4" t="s">
        <v>16448</v>
      </c>
      <c r="BO65" s="4" t="s">
        <v>12374</v>
      </c>
      <c r="BP65" s="4" t="s">
        <v>16858</v>
      </c>
      <c r="BQ65" s="4" t="s">
        <v>16462</v>
      </c>
      <c r="BR65" s="4"/>
      <c r="BS65" s="4" t="s">
        <v>16472</v>
      </c>
      <c r="BT65"/>
      <c r="BU65" s="4">
        <v>18</v>
      </c>
      <c r="BV65" s="4" t="s">
        <v>195</v>
      </c>
      <c r="BW65" s="4"/>
      <c r="BX65" s="4" t="s">
        <v>223</v>
      </c>
      <c r="BY65" s="4" t="s">
        <v>195</v>
      </c>
      <c r="BZ65" s="4"/>
      <c r="CA65" s="4"/>
      <c r="CB65" s="4"/>
      <c r="CC65"/>
      <c r="CD65" s="4">
        <v>18</v>
      </c>
      <c r="CE65" s="4" t="s">
        <v>16707</v>
      </c>
      <c r="CF65" s="4"/>
      <c r="CG65" s="4"/>
      <c r="CH65" s="4" t="s">
        <v>16722</v>
      </c>
      <c r="CI65" s="4"/>
      <c r="CJ65" s="4"/>
      <c r="CK65" s="4" t="s">
        <v>16736</v>
      </c>
      <c r="CL65"/>
      <c r="CM65" s="4">
        <v>18</v>
      </c>
      <c r="CN65" s="4"/>
      <c r="CO65" s="4"/>
      <c r="CP65" s="4" t="s">
        <v>16792</v>
      </c>
      <c r="CQ65" s="4"/>
      <c r="CR65" s="4"/>
      <c r="CS65" s="4"/>
      <c r="CT65" s="4"/>
      <c r="CU65"/>
      <c r="CV65" s="4">
        <v>18</v>
      </c>
      <c r="CW65" s="4" t="s">
        <v>16940</v>
      </c>
      <c r="CX65" s="4"/>
      <c r="CY65" s="4"/>
      <c r="CZ65" s="4" t="s">
        <v>16951</v>
      </c>
      <c r="DA65" s="4"/>
      <c r="DB65" s="4" t="s">
        <v>16961</v>
      </c>
      <c r="DC65" s="4" t="s">
        <v>12199</v>
      </c>
    </row>
    <row r="66" spans="1:107" x14ac:dyDescent="0.35">
      <c r="A66" s="6"/>
      <c r="B66" s="7" t="s">
        <v>15613</v>
      </c>
      <c r="C66" s="7"/>
      <c r="D66" s="7" t="s">
        <v>15616</v>
      </c>
      <c r="E66" s="7" t="s">
        <v>15598</v>
      </c>
      <c r="F66" s="7"/>
      <c r="G66" s="7"/>
      <c r="H66" s="7"/>
      <c r="I66"/>
      <c r="J66" s="6"/>
      <c r="K66" s="7" t="s">
        <v>15725</v>
      </c>
      <c r="L66" s="7" t="s">
        <v>195</v>
      </c>
      <c r="M66" s="7"/>
      <c r="N66" s="7"/>
      <c r="O66" s="7"/>
      <c r="P66" s="7"/>
      <c r="Q66" s="7"/>
      <c r="R66"/>
      <c r="S66" s="6"/>
      <c r="T66" s="7"/>
      <c r="U66" s="7"/>
      <c r="V66" s="7"/>
      <c r="W66" s="7"/>
      <c r="X66" s="7"/>
      <c r="Y66" s="7"/>
      <c r="Z66" s="7"/>
      <c r="AA66"/>
      <c r="AB66" s="6"/>
      <c r="AC66" s="7"/>
      <c r="AD66" s="7"/>
      <c r="AE66" s="7"/>
      <c r="AF66" s="7"/>
      <c r="AG66" s="7" t="s">
        <v>195</v>
      </c>
      <c r="AH66" s="7"/>
      <c r="AI66" s="7"/>
      <c r="AJ66"/>
      <c r="AK66" s="6"/>
      <c r="AL66" s="7"/>
      <c r="AM66" s="7"/>
      <c r="AN66" s="7" t="s">
        <v>16036</v>
      </c>
      <c r="AO66" s="7"/>
      <c r="AP66" s="7"/>
      <c r="AQ66" s="7" t="s">
        <v>12219</v>
      </c>
      <c r="AR66" s="7"/>
      <c r="AS66"/>
      <c r="AT66" s="7"/>
      <c r="AU66" s="7"/>
      <c r="AV66" s="7" t="s">
        <v>16194</v>
      </c>
      <c r="AW66" s="7"/>
      <c r="AX66" s="7"/>
      <c r="AY66" s="7"/>
      <c r="AZ66" s="7" t="s">
        <v>16214</v>
      </c>
      <c r="BA66" s="7" t="s">
        <v>1935</v>
      </c>
      <c r="BB66"/>
      <c r="BC66" s="7"/>
      <c r="BD66" s="7"/>
      <c r="BE66" s="7" t="s">
        <v>16336</v>
      </c>
      <c r="BF66" s="7" t="s">
        <v>16340</v>
      </c>
      <c r="BG66" s="7"/>
      <c r="BH66" s="7" t="s">
        <v>14057</v>
      </c>
      <c r="BI66" s="7"/>
      <c r="BJ66" s="7"/>
      <c r="BK66"/>
      <c r="BL66" s="7"/>
      <c r="BM66" s="7"/>
      <c r="BN66" s="7" t="s">
        <v>16449</v>
      </c>
      <c r="BO66" s="7"/>
      <c r="BP66" s="7" t="s">
        <v>16458</v>
      </c>
      <c r="BQ66" s="7" t="s">
        <v>16463</v>
      </c>
      <c r="BR66" s="7" t="s">
        <v>16466</v>
      </c>
      <c r="BS66" s="7"/>
      <c r="BT66"/>
      <c r="BU66" s="7"/>
      <c r="BV66" s="7"/>
      <c r="BW66" s="7" t="s">
        <v>16591</v>
      </c>
      <c r="BX66" s="7"/>
      <c r="BY66" s="7"/>
      <c r="BZ66" s="7" t="s">
        <v>15431</v>
      </c>
      <c r="CA66" s="7" t="s">
        <v>16609</v>
      </c>
      <c r="CB66" s="7"/>
      <c r="CC66"/>
      <c r="CD66" s="7"/>
      <c r="CE66" s="7"/>
      <c r="CF66" s="7"/>
      <c r="CG66" s="7" t="s">
        <v>16739</v>
      </c>
      <c r="CH66" s="7"/>
      <c r="CI66" s="7"/>
      <c r="CJ66" s="7"/>
      <c r="CK66" s="7"/>
      <c r="CL66"/>
      <c r="CM66" s="7"/>
      <c r="CN66" s="7"/>
      <c r="CO66" s="7" t="s">
        <v>16805</v>
      </c>
      <c r="CP66" s="7"/>
      <c r="CQ66" s="7"/>
      <c r="CR66" s="7"/>
      <c r="CS66" s="7"/>
      <c r="CT66" s="7"/>
      <c r="CU66"/>
      <c r="CV66" s="7"/>
      <c r="CW66" s="7"/>
      <c r="CX66" s="7"/>
      <c r="CY66" s="7"/>
      <c r="CZ66" s="7"/>
      <c r="DA66" s="7"/>
      <c r="DB66" s="7" t="s">
        <v>195</v>
      </c>
      <c r="DC66" s="7" t="s">
        <v>16966</v>
      </c>
    </row>
    <row r="67" spans="1:107" x14ac:dyDescent="0.35">
      <c r="A67" s="2">
        <v>20</v>
      </c>
      <c r="B67" s="5"/>
      <c r="C67" s="5"/>
      <c r="D67" s="5"/>
      <c r="E67" s="5"/>
      <c r="F67" s="5" t="s">
        <v>7706</v>
      </c>
      <c r="G67" s="5"/>
      <c r="H67" s="5"/>
      <c r="I67"/>
      <c r="J67" s="2">
        <v>20</v>
      </c>
      <c r="K67" s="5"/>
      <c r="L67" s="5"/>
      <c r="M67" s="5" t="s">
        <v>15738</v>
      </c>
      <c r="N67" s="5" t="s">
        <v>1039</v>
      </c>
      <c r="O67" s="5"/>
      <c r="P67" s="5"/>
      <c r="Q67" s="5"/>
      <c r="R67"/>
      <c r="S67" s="2">
        <v>20</v>
      </c>
      <c r="T67" s="5" t="s">
        <v>15858</v>
      </c>
      <c r="U67" s="5"/>
      <c r="V67" s="5"/>
      <c r="W67" s="5"/>
      <c r="X67" s="5"/>
      <c r="Y67" s="5"/>
      <c r="Z67" s="5"/>
      <c r="AA67"/>
      <c r="AB67" s="2">
        <v>20</v>
      </c>
      <c r="AC67" s="86"/>
      <c r="AD67" s="5"/>
      <c r="AE67" s="5"/>
      <c r="AF67" s="5"/>
      <c r="AG67" s="5"/>
      <c r="AH67" s="5"/>
      <c r="AI67" s="5"/>
      <c r="AJ67"/>
      <c r="AK67" s="2">
        <v>20</v>
      </c>
      <c r="AL67" s="5"/>
      <c r="AM67" s="5"/>
      <c r="AN67" s="5"/>
      <c r="AO67" s="5"/>
      <c r="AP67" s="5"/>
      <c r="AQ67" s="5" t="s">
        <v>12220</v>
      </c>
      <c r="AR67" s="5"/>
      <c r="AS67"/>
      <c r="AT67" s="5">
        <v>20</v>
      </c>
      <c r="AU67" s="5"/>
      <c r="AV67" s="5"/>
      <c r="AW67" s="5"/>
      <c r="AX67" s="5"/>
      <c r="AY67" s="5" t="s">
        <v>16208</v>
      </c>
      <c r="AZ67" s="5" t="s">
        <v>16215</v>
      </c>
      <c r="BA67" s="5" t="s">
        <v>16220</v>
      </c>
      <c r="BB67"/>
      <c r="BC67" s="5">
        <v>20</v>
      </c>
      <c r="BD67" s="5" t="s">
        <v>7119</v>
      </c>
      <c r="BE67" s="5"/>
      <c r="BF67" s="5"/>
      <c r="BG67" s="5"/>
      <c r="BH67" s="5" t="s">
        <v>14784</v>
      </c>
      <c r="BI67" s="5"/>
      <c r="BJ67" s="5"/>
      <c r="BK67"/>
      <c r="BL67" s="5">
        <v>20</v>
      </c>
      <c r="BM67" s="5"/>
      <c r="BN67" s="5" t="s">
        <v>16450</v>
      </c>
      <c r="BO67" s="5" t="s">
        <v>16455</v>
      </c>
      <c r="BP67" s="5" t="s">
        <v>16459</v>
      </c>
      <c r="BQ67" s="5" t="s">
        <v>16464</v>
      </c>
      <c r="BR67" s="5"/>
      <c r="BS67" s="5"/>
      <c r="BT67"/>
      <c r="BU67" s="5">
        <v>20</v>
      </c>
      <c r="BV67" s="5" t="s">
        <v>16589</v>
      </c>
      <c r="BW67" s="5" t="s">
        <v>16569</v>
      </c>
      <c r="BX67" s="5"/>
      <c r="BY67" s="5"/>
      <c r="BZ67" s="5"/>
      <c r="CA67" s="5"/>
      <c r="CB67" s="5"/>
      <c r="CC67"/>
      <c r="CD67" s="5">
        <v>20</v>
      </c>
      <c r="CE67" s="5"/>
      <c r="CF67" s="5" t="s">
        <v>16714</v>
      </c>
      <c r="CG67" s="5" t="s">
        <v>16719</v>
      </c>
      <c r="CH67" s="5"/>
      <c r="CI67" s="5"/>
      <c r="CJ67" s="5"/>
      <c r="CK67" s="5"/>
      <c r="CL67"/>
      <c r="CM67" s="5">
        <v>20</v>
      </c>
      <c r="CN67" s="9"/>
      <c r="CO67" s="5"/>
      <c r="CP67" s="5"/>
      <c r="CQ67" s="5" t="s">
        <v>16814</v>
      </c>
      <c r="CR67" s="5"/>
      <c r="CS67" s="5"/>
      <c r="CT67" s="5"/>
      <c r="CU67"/>
      <c r="CV67" s="5">
        <v>20</v>
      </c>
      <c r="CW67" s="5"/>
      <c r="CX67" s="5"/>
      <c r="CY67" s="5"/>
      <c r="CZ67" s="5" t="s">
        <v>16972</v>
      </c>
      <c r="DA67" s="5"/>
      <c r="DB67" s="5"/>
      <c r="DC67" s="5"/>
    </row>
    <row r="68" spans="1:107" x14ac:dyDescent="0.35">
      <c r="A68" s="6"/>
      <c r="B68" s="7"/>
      <c r="C68" s="7"/>
      <c r="D68" s="7"/>
      <c r="E68" s="7" t="s">
        <v>15620</v>
      </c>
      <c r="F68" s="7" t="s">
        <v>15623</v>
      </c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/>
      <c r="U68" s="7"/>
      <c r="V68" s="7"/>
      <c r="W68" s="7"/>
      <c r="X68" s="7"/>
      <c r="Y68" s="7"/>
      <c r="Z68" s="7"/>
      <c r="AA68"/>
      <c r="AB68" s="6"/>
      <c r="AC68" s="7"/>
      <c r="AD68" s="7"/>
      <c r="AE68" s="7"/>
      <c r="AF68" s="7"/>
      <c r="AG68" s="7"/>
      <c r="AH68" s="7"/>
      <c r="AI68" s="7"/>
      <c r="AJ68"/>
      <c r="AK68" s="6"/>
      <c r="AL68" s="7"/>
      <c r="AM68" s="7"/>
      <c r="AN68" s="7"/>
      <c r="AO68" s="7"/>
      <c r="AP68" s="7"/>
      <c r="AQ68" s="7"/>
      <c r="AR68" s="7"/>
      <c r="AS68"/>
      <c r="AT68" s="7"/>
      <c r="AU68" s="7"/>
      <c r="AV68" s="7"/>
      <c r="AW68" s="7"/>
      <c r="AX68" s="7"/>
      <c r="AY68" s="7"/>
      <c r="AZ68" s="7"/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 t="s">
        <v>16451</v>
      </c>
      <c r="BO68" s="7"/>
      <c r="BP68" s="7" t="s">
        <v>14784</v>
      </c>
      <c r="BQ68" s="7"/>
      <c r="BR68" s="7"/>
      <c r="BS68" s="7"/>
      <c r="BT68"/>
      <c r="BU68" s="7"/>
      <c r="BV68" s="7" t="s">
        <v>16590</v>
      </c>
      <c r="BW68" s="7"/>
      <c r="BX68" s="7"/>
      <c r="BY68" s="7" t="s">
        <v>16601</v>
      </c>
      <c r="BZ68" s="7"/>
      <c r="CA68" s="7"/>
      <c r="CB68" s="7"/>
      <c r="CC68"/>
      <c r="CD68" s="7"/>
      <c r="CE68" s="7"/>
      <c r="CF68" s="7" t="s">
        <v>16715</v>
      </c>
      <c r="CG68" s="7"/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/>
      <c r="CX68" s="7"/>
      <c r="CY68" s="7"/>
      <c r="CZ68" s="7" t="s">
        <v>15515</v>
      </c>
      <c r="DA68" s="7"/>
      <c r="DB68" s="7"/>
      <c r="DC68" s="7"/>
    </row>
    <row r="69" spans="1:107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x14ac:dyDescent="0.3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/>
      <c r="H70" s="3"/>
      <c r="I70"/>
      <c r="J70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 t="s">
        <v>17</v>
      </c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/>
      <c r="AH70" s="3"/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S70"/>
      <c r="AT70"/>
      <c r="AU70" s="3" t="s">
        <v>12</v>
      </c>
      <c r="AV70" s="3" t="s">
        <v>13</v>
      </c>
      <c r="AW70" s="3"/>
      <c r="AX70" s="3"/>
      <c r="AY70" s="3"/>
      <c r="AZ70" s="3"/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/>
      <c r="BJ70" s="3"/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T70"/>
      <c r="BU70"/>
      <c r="BV70" s="3" t="s">
        <v>12</v>
      </c>
      <c r="BW70" s="3" t="s">
        <v>13</v>
      </c>
      <c r="BX70" s="3" t="s">
        <v>14</v>
      </c>
      <c r="BY70" s="3"/>
      <c r="BZ70" s="3"/>
      <c r="CA70" s="3"/>
      <c r="CB70" s="3"/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/>
      <c r="CL70"/>
      <c r="CM70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2" t="s">
        <v>17</v>
      </c>
      <c r="CT70" s="3" t="s">
        <v>18</v>
      </c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/>
      <c r="DB70" s="3"/>
      <c r="DC70" s="3"/>
    </row>
    <row r="71" spans="1:107" x14ac:dyDescent="0.35">
      <c r="A71"/>
      <c r="B71" s="2">
        <f>H54+1</f>
        <v>27</v>
      </c>
      <c r="C71" s="2">
        <f>B71+1</f>
        <v>28</v>
      </c>
      <c r="D71" s="2">
        <f>C71+1</f>
        <v>29</v>
      </c>
      <c r="E71" s="2">
        <f>D71+1</f>
        <v>30</v>
      </c>
      <c r="F71" s="2">
        <f>E71+1</f>
        <v>31</v>
      </c>
      <c r="G71" s="2"/>
      <c r="H71" s="2"/>
      <c r="I71"/>
      <c r="J71"/>
      <c r="K71" s="2">
        <f>Q54+1</f>
        <v>24</v>
      </c>
      <c r="L71" s="2">
        <f>K71+1</f>
        <v>25</v>
      </c>
      <c r="M71" s="6">
        <f>L71+1</f>
        <v>26</v>
      </c>
      <c r="N71" s="2">
        <f>M71+1</f>
        <v>27</v>
      </c>
      <c r="O71" s="2">
        <f>N71+1</f>
        <v>28</v>
      </c>
      <c r="P71" s="2">
        <f>O71+1</f>
        <v>29</v>
      </c>
      <c r="Q71" s="2"/>
      <c r="R71"/>
      <c r="S71"/>
      <c r="T71" s="2">
        <f>Z54+1</f>
        <v>23</v>
      </c>
      <c r="U71" s="2">
        <f t="shared" ref="U71:Z71" si="38">T71+1</f>
        <v>24</v>
      </c>
      <c r="V71" s="2">
        <f t="shared" si="38"/>
        <v>25</v>
      </c>
      <c r="W71" s="2">
        <f t="shared" si="38"/>
        <v>26</v>
      </c>
      <c r="X71" s="2">
        <f t="shared" si="38"/>
        <v>27</v>
      </c>
      <c r="Y71" s="2">
        <f t="shared" si="38"/>
        <v>28</v>
      </c>
      <c r="Z71" s="2">
        <f t="shared" si="38"/>
        <v>29</v>
      </c>
      <c r="AA71"/>
      <c r="AB71"/>
      <c r="AC71" s="2">
        <f>AI54+1</f>
        <v>27</v>
      </c>
      <c r="AD71" s="2">
        <f>AC71+1</f>
        <v>28</v>
      </c>
      <c r="AE71" s="2">
        <f>AD71+1</f>
        <v>29</v>
      </c>
      <c r="AF71" s="2">
        <f>AE71+1</f>
        <v>30</v>
      </c>
      <c r="AG71" s="2"/>
      <c r="AH71" s="2"/>
      <c r="AI71" s="2"/>
      <c r="AJ71"/>
      <c r="AK71"/>
      <c r="AL71" s="2">
        <f>AR54+1</f>
        <v>25</v>
      </c>
      <c r="AM71" s="2">
        <f t="shared" ref="AM71:AR71" si="39">AL71+1</f>
        <v>26</v>
      </c>
      <c r="AN71" s="2">
        <f t="shared" si="39"/>
        <v>27</v>
      </c>
      <c r="AO71" s="2">
        <f t="shared" si="39"/>
        <v>28</v>
      </c>
      <c r="AP71" s="2">
        <f t="shared" si="39"/>
        <v>29</v>
      </c>
      <c r="AQ71" s="2">
        <f t="shared" si="39"/>
        <v>30</v>
      </c>
      <c r="AR71" s="2">
        <f t="shared" si="39"/>
        <v>31</v>
      </c>
      <c r="AS71"/>
      <c r="AT71"/>
      <c r="AU71" s="2">
        <f>BA54+1</f>
        <v>29</v>
      </c>
      <c r="AV71" s="2">
        <f>AU71+1</f>
        <v>30</v>
      </c>
      <c r="AW71" s="2"/>
      <c r="AX71" s="2"/>
      <c r="AY71" s="2"/>
      <c r="AZ71" s="2"/>
      <c r="BA71" s="2"/>
      <c r="BB71"/>
      <c r="BC71"/>
      <c r="BD71" s="2">
        <f>BJ54+1</f>
        <v>27</v>
      </c>
      <c r="BE71" s="2">
        <f>BD71+1</f>
        <v>28</v>
      </c>
      <c r="BF71" s="2">
        <f>BE71+1</f>
        <v>29</v>
      </c>
      <c r="BG71" s="2">
        <f>BF71+1</f>
        <v>30</v>
      </c>
      <c r="BH71" s="2">
        <f>BG71+1</f>
        <v>31</v>
      </c>
      <c r="BI71" s="2"/>
      <c r="BJ71" s="2"/>
      <c r="BK71"/>
      <c r="BL71"/>
      <c r="BM71" s="2">
        <f>BS54+1</f>
        <v>24</v>
      </c>
      <c r="BN71" s="2">
        <f t="shared" ref="BN71:BS71" si="40">BM71+1</f>
        <v>25</v>
      </c>
      <c r="BO71" s="2">
        <f t="shared" si="40"/>
        <v>26</v>
      </c>
      <c r="BP71" s="2">
        <f t="shared" si="40"/>
        <v>27</v>
      </c>
      <c r="BQ71" s="2">
        <f t="shared" si="40"/>
        <v>28</v>
      </c>
      <c r="BR71" s="2">
        <f t="shared" si="40"/>
        <v>29</v>
      </c>
      <c r="BS71" s="2">
        <f t="shared" si="40"/>
        <v>30</v>
      </c>
      <c r="BT71"/>
      <c r="BU71"/>
      <c r="BV71" s="2">
        <f>CB54+1</f>
        <v>28</v>
      </c>
      <c r="BW71" s="2">
        <f>BV71+1</f>
        <v>29</v>
      </c>
      <c r="BX71" s="2">
        <f>BW71+1</f>
        <v>30</v>
      </c>
      <c r="BY71" s="2"/>
      <c r="BZ71" s="2"/>
      <c r="CA71" s="2"/>
      <c r="CB71" s="2"/>
      <c r="CC71"/>
      <c r="CD71"/>
      <c r="CE71" s="2">
        <f>CK54+1</f>
        <v>26</v>
      </c>
      <c r="CF71" s="2">
        <f>CE71+1</f>
        <v>27</v>
      </c>
      <c r="CG71" s="2">
        <f>CF71+1</f>
        <v>28</v>
      </c>
      <c r="CH71" s="2">
        <f>CG71+1</f>
        <v>29</v>
      </c>
      <c r="CI71" s="2">
        <f>CH71+1</f>
        <v>30</v>
      </c>
      <c r="CJ71" s="2">
        <f>CI71+1</f>
        <v>31</v>
      </c>
      <c r="CK71" s="2"/>
      <c r="CL71"/>
      <c r="CM71"/>
      <c r="CN71" s="2">
        <f>CT54+1</f>
        <v>23</v>
      </c>
      <c r="CO71" s="2">
        <f t="shared" ref="CO71:CT71" si="41">CN71+1</f>
        <v>24</v>
      </c>
      <c r="CP71" s="2">
        <f t="shared" si="41"/>
        <v>25</v>
      </c>
      <c r="CQ71" s="2">
        <f t="shared" si="41"/>
        <v>26</v>
      </c>
      <c r="CR71" s="2">
        <f t="shared" si="41"/>
        <v>27</v>
      </c>
      <c r="CS71" s="2">
        <f t="shared" si="41"/>
        <v>28</v>
      </c>
      <c r="CT71" s="2">
        <f t="shared" si="41"/>
        <v>29</v>
      </c>
      <c r="CU71"/>
      <c r="CV71"/>
      <c r="CW71" s="2">
        <f>DC54+1</f>
        <v>28</v>
      </c>
      <c r="CX71" s="2">
        <f>CW71+1</f>
        <v>29</v>
      </c>
      <c r="CY71" s="2">
        <f>CX71+1</f>
        <v>30</v>
      </c>
      <c r="CZ71" s="2">
        <f>CY71+1</f>
        <v>31</v>
      </c>
      <c r="DA71" s="2"/>
      <c r="DB71" s="2"/>
      <c r="DC71" s="2"/>
    </row>
    <row r="72" spans="1:107" ht="16.5" customHeight="1" x14ac:dyDescent="0.35">
      <c r="A72" s="3">
        <v>8</v>
      </c>
      <c r="B72" s="4"/>
      <c r="C72" s="4"/>
      <c r="D72" s="4"/>
      <c r="E72" s="4"/>
      <c r="F72" s="4" t="s">
        <v>25</v>
      </c>
      <c r="G72" s="4"/>
      <c r="H72" s="4"/>
      <c r="I72"/>
      <c r="J72" s="3">
        <v>8</v>
      </c>
      <c r="K72" s="4"/>
      <c r="L72" s="4" t="s">
        <v>15764</v>
      </c>
      <c r="M72" s="4"/>
      <c r="N72" s="4"/>
      <c r="O72" s="4" t="s">
        <v>25</v>
      </c>
      <c r="P72" s="4"/>
      <c r="Q72" s="4"/>
      <c r="R72"/>
      <c r="S72" s="3">
        <v>8</v>
      </c>
      <c r="T72" s="4"/>
      <c r="U72" s="4"/>
      <c r="V72" s="4"/>
      <c r="W72" s="4"/>
      <c r="X72" s="4"/>
      <c r="Y72" s="4"/>
      <c r="Z72" s="4" t="s">
        <v>15889</v>
      </c>
      <c r="AA72"/>
      <c r="AB72" s="3">
        <v>8</v>
      </c>
      <c r="AC72" s="4"/>
      <c r="AD72" s="4"/>
      <c r="AE72" s="4"/>
      <c r="AF72" s="4"/>
      <c r="AG72" s="4"/>
      <c r="AH72" s="4"/>
      <c r="AI72" s="4"/>
      <c r="AJ72"/>
      <c r="AK72" s="3">
        <v>8</v>
      </c>
      <c r="AL72" s="4"/>
      <c r="AM72" s="4"/>
      <c r="AN72" s="4"/>
      <c r="AO72" s="4"/>
      <c r="AP72" s="4" t="s">
        <v>25</v>
      </c>
      <c r="AQ72" s="4" t="s">
        <v>16078</v>
      </c>
      <c r="AR72" s="4" t="s">
        <v>5045</v>
      </c>
      <c r="AS72"/>
      <c r="AT72" s="4">
        <v>8</v>
      </c>
      <c r="AU72" s="4"/>
      <c r="AV72" s="4" t="s">
        <v>16223</v>
      </c>
      <c r="AW72" s="4"/>
      <c r="AX72" s="4"/>
      <c r="AY72" s="4"/>
      <c r="AZ72" s="4"/>
      <c r="BA72" s="4"/>
      <c r="BB72"/>
      <c r="BC72" s="4">
        <v>8</v>
      </c>
      <c r="BD72" s="4"/>
      <c r="BE72" s="4"/>
      <c r="BF72" s="4" t="s">
        <v>16361</v>
      </c>
      <c r="BG72" s="4"/>
      <c r="BH72" s="4"/>
      <c r="BI72" s="4"/>
      <c r="BJ72" s="4"/>
      <c r="BK72"/>
      <c r="BL72" s="4">
        <v>8</v>
      </c>
      <c r="BM72" s="4" t="s">
        <v>16475</v>
      </c>
      <c r="BN72" s="4"/>
      <c r="BO72" s="4"/>
      <c r="BP72" s="4"/>
      <c r="BQ72" s="4"/>
      <c r="BR72" s="4"/>
      <c r="BS72" s="4"/>
      <c r="BT72"/>
      <c r="BU72" s="4">
        <v>8</v>
      </c>
      <c r="BV72" s="90" t="s">
        <v>16612</v>
      </c>
      <c r="BW72" s="4" t="s">
        <v>16620</v>
      </c>
      <c r="BX72" s="4" t="s">
        <v>16633</v>
      </c>
      <c r="BY72" s="4"/>
      <c r="BZ72" s="4"/>
      <c r="CA72" s="4"/>
      <c r="CB72" s="4"/>
      <c r="CC72"/>
      <c r="CD72" s="4">
        <v>8</v>
      </c>
      <c r="CE72" s="4"/>
      <c r="CF72" s="4"/>
      <c r="CG72" s="4"/>
      <c r="CH72" s="4"/>
      <c r="CI72" s="90" t="s">
        <v>16749</v>
      </c>
      <c r="CJ72" s="4"/>
      <c r="CK72" s="4"/>
      <c r="CL72"/>
      <c r="CM72" s="4">
        <v>8</v>
      </c>
      <c r="CN72" s="4"/>
      <c r="CO72" s="4" t="s">
        <v>16822</v>
      </c>
      <c r="CP72" s="4"/>
      <c r="CQ72" s="4"/>
      <c r="CR72" s="4" t="s">
        <v>25</v>
      </c>
      <c r="CS72" s="90" t="s">
        <v>16843</v>
      </c>
      <c r="CT72" s="4"/>
      <c r="CU72"/>
      <c r="CV72" s="4">
        <v>8</v>
      </c>
      <c r="CW72" s="4"/>
      <c r="CX72" s="4"/>
      <c r="CY72" s="4" t="s">
        <v>16982</v>
      </c>
      <c r="CZ72" s="4"/>
      <c r="DA72" s="4"/>
      <c r="DB72" s="4"/>
      <c r="DC72" s="4"/>
    </row>
    <row r="73" spans="1:107" ht="11.25" customHeight="1" x14ac:dyDescent="0.35">
      <c r="A73" s="2"/>
      <c r="B73" s="5"/>
      <c r="C73" s="5"/>
      <c r="D73" s="5"/>
      <c r="E73" s="5"/>
      <c r="F73" s="5"/>
      <c r="G73" s="5"/>
      <c r="H73" s="5"/>
      <c r="I73"/>
      <c r="J73" s="2"/>
      <c r="K73" s="5"/>
      <c r="L73" s="5" t="s">
        <v>15761</v>
      </c>
      <c r="M73" s="5" t="s">
        <v>15762</v>
      </c>
      <c r="N73" s="5"/>
      <c r="O73" s="5" t="s">
        <v>15778</v>
      </c>
      <c r="P73" s="5"/>
      <c r="Q73" s="5"/>
      <c r="R73"/>
      <c r="S73" s="2"/>
      <c r="T73" s="5"/>
      <c r="U73" s="5"/>
      <c r="V73" s="5" t="s">
        <v>15877</v>
      </c>
      <c r="W73" s="5"/>
      <c r="X73" s="5"/>
      <c r="Y73" s="5" t="s">
        <v>15880</v>
      </c>
      <c r="Z73" s="5"/>
      <c r="AA73"/>
      <c r="AB73" s="2"/>
      <c r="AC73" s="5" t="s">
        <v>15958</v>
      </c>
      <c r="AD73" s="5" t="s">
        <v>15963</v>
      </c>
      <c r="AE73" s="5" t="s">
        <v>15966</v>
      </c>
      <c r="AF73" s="5" t="s">
        <v>15965</v>
      </c>
      <c r="AG73" s="5"/>
      <c r="AH73" s="5"/>
      <c r="AI73" s="5"/>
      <c r="AJ73"/>
      <c r="AK73" s="2"/>
      <c r="AL73" s="5"/>
      <c r="AM73" s="5"/>
      <c r="AN73" s="5"/>
      <c r="AO73" s="5"/>
      <c r="AP73" s="5" t="s">
        <v>195</v>
      </c>
      <c r="AQ73" s="5"/>
      <c r="AR73" s="5"/>
      <c r="AS73"/>
      <c r="AT73" s="5"/>
      <c r="AU73" s="5"/>
      <c r="AV73" s="5" t="s">
        <v>15659</v>
      </c>
      <c r="AW73" s="5"/>
      <c r="AX73" s="5"/>
      <c r="AY73" s="5"/>
      <c r="AZ73" s="5"/>
      <c r="BA73" s="5"/>
      <c r="BB73"/>
      <c r="BC73" s="5"/>
      <c r="BD73" s="5"/>
      <c r="BE73" s="5"/>
      <c r="BF73" s="5" t="s">
        <v>16363</v>
      </c>
      <c r="BG73" s="5"/>
      <c r="BH73" s="5"/>
      <c r="BI73" s="5"/>
      <c r="BJ73" s="5"/>
      <c r="BK73"/>
      <c r="BL73" s="5"/>
      <c r="BM73" s="5" t="s">
        <v>16473</v>
      </c>
      <c r="BN73" s="5" t="s">
        <v>15174</v>
      </c>
      <c r="BO73" s="5"/>
      <c r="BP73" s="5" t="s">
        <v>16485</v>
      </c>
      <c r="BQ73" s="5"/>
      <c r="BR73" s="5" t="s">
        <v>7880</v>
      </c>
      <c r="BS73" s="5" t="s">
        <v>16502</v>
      </c>
      <c r="BT73"/>
      <c r="BU73" s="5"/>
      <c r="BV73" s="5" t="s">
        <v>16615</v>
      </c>
      <c r="BW73" s="5"/>
      <c r="BX73" s="5" t="s">
        <v>16625</v>
      </c>
      <c r="BY73" s="5"/>
      <c r="BZ73" s="5"/>
      <c r="CA73" s="5"/>
      <c r="CB73" s="5"/>
      <c r="CC73"/>
      <c r="CD73" s="5"/>
      <c r="CE73" s="5"/>
      <c r="CF73" s="5" t="s">
        <v>16742</v>
      </c>
      <c r="CG73" s="5"/>
      <c r="CH73" s="5" t="s">
        <v>16760</v>
      </c>
      <c r="CI73" s="84" t="s">
        <v>16845</v>
      </c>
      <c r="CJ73" s="5"/>
      <c r="CK73" s="5"/>
      <c r="CL73"/>
      <c r="CM73" s="5"/>
      <c r="CN73" s="5"/>
      <c r="CO73" s="5"/>
      <c r="CP73" s="5"/>
      <c r="CQ73" s="5"/>
      <c r="CR73" s="5" t="s">
        <v>16847</v>
      </c>
      <c r="CS73" s="84" t="s">
        <v>16844</v>
      </c>
      <c r="CT73" s="5"/>
      <c r="CU73"/>
      <c r="CV73" s="5"/>
      <c r="CW73" s="5"/>
      <c r="CX73" s="5" t="s">
        <v>16970</v>
      </c>
      <c r="CY73" s="5"/>
      <c r="CZ73" s="5"/>
      <c r="DA73" s="5"/>
      <c r="DB73" s="5"/>
      <c r="DC73" s="5"/>
    </row>
    <row r="74" spans="1:107" ht="13.5" customHeight="1" x14ac:dyDescent="0.35">
      <c r="A74" s="3">
        <v>10</v>
      </c>
      <c r="B74" s="4" t="s">
        <v>15614</v>
      </c>
      <c r="C74" s="4"/>
      <c r="D74" s="4" t="s">
        <v>15636</v>
      </c>
      <c r="E74" s="4"/>
      <c r="F74" s="4" t="s">
        <v>13616</v>
      </c>
      <c r="G74" s="4"/>
      <c r="H74" s="4"/>
      <c r="I74"/>
      <c r="J74" s="3">
        <v>10</v>
      </c>
      <c r="K74" s="4"/>
      <c r="L74" s="4"/>
      <c r="M74" s="4" t="s">
        <v>15761</v>
      </c>
      <c r="N74" s="4" t="s">
        <v>15772</v>
      </c>
      <c r="O74" s="4" t="s">
        <v>15773</v>
      </c>
      <c r="P74" s="4"/>
      <c r="Q74" s="4"/>
      <c r="R74"/>
      <c r="S74" s="3">
        <v>10</v>
      </c>
      <c r="T74" s="4" t="s">
        <v>15872</v>
      </c>
      <c r="U74" s="4"/>
      <c r="V74" s="4"/>
      <c r="W74" s="4" t="s">
        <v>15886</v>
      </c>
      <c r="X74" s="4"/>
      <c r="Y74" s="4" t="s">
        <v>15881</v>
      </c>
      <c r="Z74" s="4" t="s">
        <v>15890</v>
      </c>
      <c r="AA74"/>
      <c r="AB74" s="3">
        <v>10</v>
      </c>
      <c r="AC74" s="4" t="s">
        <v>15964</v>
      </c>
      <c r="AD74" s="4"/>
      <c r="AE74" s="4" t="s">
        <v>15971</v>
      </c>
      <c r="AF74" s="4"/>
      <c r="AG74" s="4"/>
      <c r="AH74" s="4"/>
      <c r="AI74" s="4"/>
      <c r="AJ74"/>
      <c r="AK74" s="3">
        <v>10</v>
      </c>
      <c r="AL74" s="4" t="s">
        <v>16059</v>
      </c>
      <c r="AM74" s="4" t="s">
        <v>16060</v>
      </c>
      <c r="AN74" s="4"/>
      <c r="AO74" s="4"/>
      <c r="AP74" s="4" t="s">
        <v>16074</v>
      </c>
      <c r="AQ74" s="4" t="s">
        <v>741</v>
      </c>
      <c r="AR74" s="4" t="s">
        <v>16082</v>
      </c>
      <c r="AS74"/>
      <c r="AT74" s="4">
        <v>10</v>
      </c>
      <c r="AU74" s="4" t="s">
        <v>16222</v>
      </c>
      <c r="AV74" s="4" t="s">
        <v>14217</v>
      </c>
      <c r="AW74" s="4"/>
      <c r="AX74" s="4"/>
      <c r="AY74" s="4"/>
      <c r="AZ74" s="4"/>
      <c r="BA74" s="4"/>
      <c r="BB74"/>
      <c r="BC74" s="4">
        <v>10</v>
      </c>
      <c r="BD74" s="36" t="s">
        <v>14224</v>
      </c>
      <c r="BE74" s="4" t="s">
        <v>16359</v>
      </c>
      <c r="BF74" s="4" t="s">
        <v>16364</v>
      </c>
      <c r="BG74" s="4"/>
      <c r="BH74" s="4"/>
      <c r="BI74" s="4"/>
      <c r="BJ74" s="4"/>
      <c r="BK74"/>
      <c r="BL74" s="4">
        <v>10</v>
      </c>
      <c r="BM74" s="4"/>
      <c r="BN74" s="4" t="s">
        <v>16480</v>
      </c>
      <c r="BO74" s="4"/>
      <c r="BP74" s="4" t="s">
        <v>16486</v>
      </c>
      <c r="BQ74" s="4"/>
      <c r="BR74" s="4" t="s">
        <v>16497</v>
      </c>
      <c r="BS74" s="4" t="s">
        <v>16503</v>
      </c>
      <c r="BT74"/>
      <c r="BU74" s="4">
        <v>10</v>
      </c>
      <c r="BV74" s="4" t="s">
        <v>16613</v>
      </c>
      <c r="BW74" s="4" t="s">
        <v>38</v>
      </c>
      <c r="BX74" s="4" t="s">
        <v>16626</v>
      </c>
      <c r="BY74" s="4"/>
      <c r="BZ74" s="4"/>
      <c r="CA74" s="4"/>
      <c r="CB74" s="4"/>
      <c r="CC74"/>
      <c r="CD74" s="4">
        <v>10</v>
      </c>
      <c r="CE74" s="10"/>
      <c r="CF74" s="4" t="s">
        <v>16414</v>
      </c>
      <c r="CG74" s="4" t="s">
        <v>16744</v>
      </c>
      <c r="CH74" s="4"/>
      <c r="CI74" s="4"/>
      <c r="CJ74" s="4"/>
      <c r="CK74" s="4"/>
      <c r="CL74"/>
      <c r="CM74" s="4">
        <v>10</v>
      </c>
      <c r="CN74" s="4"/>
      <c r="CO74" s="4"/>
      <c r="CP74" s="4"/>
      <c r="CQ74" s="4"/>
      <c r="CR74" s="4" t="s">
        <v>16838</v>
      </c>
      <c r="CS74" s="4"/>
      <c r="CT74" s="4"/>
      <c r="CU74"/>
      <c r="CV74" s="4">
        <v>10</v>
      </c>
      <c r="CW74" s="4"/>
      <c r="CX74" s="4" t="s">
        <v>8801</v>
      </c>
      <c r="CY74" s="4" t="s">
        <v>16975</v>
      </c>
      <c r="CZ74" s="4"/>
      <c r="DA74" s="4"/>
      <c r="DB74" s="4"/>
      <c r="DC74" s="4"/>
    </row>
    <row r="75" spans="1:107" x14ac:dyDescent="0.35">
      <c r="A75" s="6"/>
      <c r="B75" s="7"/>
      <c r="C75" s="7"/>
      <c r="D75" s="7" t="s">
        <v>15638</v>
      </c>
      <c r="E75" s="7" t="s">
        <v>15645</v>
      </c>
      <c r="F75" s="7" t="s">
        <v>14261</v>
      </c>
      <c r="G75" s="7"/>
      <c r="H75" s="7"/>
      <c r="I75"/>
      <c r="J75" s="6"/>
      <c r="K75" s="7"/>
      <c r="L75" s="7" t="s">
        <v>15465</v>
      </c>
      <c r="M75" s="7" t="s">
        <v>15763</v>
      </c>
      <c r="N75" s="7" t="s">
        <v>15175</v>
      </c>
      <c r="O75" s="7" t="s">
        <v>15774</v>
      </c>
      <c r="P75" s="7"/>
      <c r="Q75" s="7"/>
      <c r="R75"/>
      <c r="S75" s="6"/>
      <c r="T75" s="7" t="s">
        <v>15873</v>
      </c>
      <c r="U75" s="7"/>
      <c r="V75" s="7"/>
      <c r="W75" s="5" t="s">
        <v>15869</v>
      </c>
      <c r="X75" s="7"/>
      <c r="Y75" s="7"/>
      <c r="Z75" s="7" t="s">
        <v>15887</v>
      </c>
      <c r="AA75"/>
      <c r="AB75" s="6"/>
      <c r="AC75" s="7"/>
      <c r="AD75" s="7"/>
      <c r="AE75" s="7"/>
      <c r="AF75" s="7" t="s">
        <v>15968</v>
      </c>
      <c r="AG75" s="7"/>
      <c r="AH75" s="7"/>
      <c r="AI75" s="7"/>
      <c r="AJ75"/>
      <c r="AK75" s="6"/>
      <c r="AL75" s="7"/>
      <c r="AM75" s="7" t="s">
        <v>9196</v>
      </c>
      <c r="AN75" s="7" t="s">
        <v>16064</v>
      </c>
      <c r="AO75" s="7"/>
      <c r="AP75" s="7"/>
      <c r="AQ75" s="7"/>
      <c r="AR75" s="7" t="s">
        <v>16083</v>
      </c>
      <c r="AS75"/>
      <c r="AT75" s="7"/>
      <c r="AU75" s="7"/>
      <c r="AV75" s="7" t="s">
        <v>16225</v>
      </c>
      <c r="AW75" s="7"/>
      <c r="AX75" s="7"/>
      <c r="AY75" s="7"/>
      <c r="AZ75" s="7"/>
      <c r="BA75" s="7"/>
      <c r="BB75"/>
      <c r="BC75" s="7"/>
      <c r="BD75" s="7" t="s">
        <v>38</v>
      </c>
      <c r="BE75" s="7"/>
      <c r="BF75" s="7"/>
      <c r="BG75" s="7" t="s">
        <v>14224</v>
      </c>
      <c r="BH75" s="7"/>
      <c r="BI75" s="7"/>
      <c r="BJ75" s="7"/>
      <c r="BK75"/>
      <c r="BL75" s="7"/>
      <c r="BM75" s="7" t="s">
        <v>16474</v>
      </c>
      <c r="BN75" s="7" t="s">
        <v>16490</v>
      </c>
      <c r="BO75" s="7"/>
      <c r="BP75" s="7"/>
      <c r="BQ75" s="7" t="s">
        <v>16489</v>
      </c>
      <c r="BR75" s="7" t="s">
        <v>16496</v>
      </c>
      <c r="BS75" s="7" t="s">
        <v>16504</v>
      </c>
      <c r="BT75"/>
      <c r="BU75" s="7"/>
      <c r="BV75" s="7"/>
      <c r="BW75" s="7"/>
      <c r="BX75" s="7" t="s">
        <v>11120</v>
      </c>
      <c r="BY75" s="7"/>
      <c r="BZ75" s="7"/>
      <c r="CA75" s="7"/>
      <c r="CB75" s="7"/>
      <c r="CC75"/>
      <c r="CD75" s="7"/>
      <c r="CE75" s="7" t="s">
        <v>16740</v>
      </c>
      <c r="CF75" s="7" t="s">
        <v>14103</v>
      </c>
      <c r="CG75" s="7" t="s">
        <v>16745</v>
      </c>
      <c r="CH75" s="7"/>
      <c r="CI75" s="7"/>
      <c r="CJ75" s="7"/>
      <c r="CK75" s="7"/>
      <c r="CL75"/>
      <c r="CM75" s="7"/>
      <c r="CN75" s="7" t="s">
        <v>195</v>
      </c>
      <c r="CO75" s="7" t="s">
        <v>16827</v>
      </c>
      <c r="CP75" s="7" t="s">
        <v>71</v>
      </c>
      <c r="CQ75" s="7"/>
      <c r="CR75" s="7" t="s">
        <v>16848</v>
      </c>
      <c r="CS75" s="7" t="s">
        <v>8438</v>
      </c>
      <c r="CT75" s="7" t="s">
        <v>16769</v>
      </c>
      <c r="CU75"/>
      <c r="CV75" s="7"/>
      <c r="CW75" s="7" t="s">
        <v>16967</v>
      </c>
      <c r="CX75" s="7" t="s">
        <v>16969</v>
      </c>
      <c r="CY75" s="7"/>
      <c r="CZ75" s="7"/>
      <c r="DA75" s="7"/>
      <c r="DB75" s="7"/>
      <c r="DC75" s="7"/>
    </row>
    <row r="76" spans="1:107" x14ac:dyDescent="0.35">
      <c r="A76" s="2">
        <v>12</v>
      </c>
      <c r="B76" s="5" t="s">
        <v>15388</v>
      </c>
      <c r="C76" s="5" t="s">
        <v>780</v>
      </c>
      <c r="D76" s="5" t="s">
        <v>15640</v>
      </c>
      <c r="E76" s="5"/>
      <c r="F76" s="5"/>
      <c r="G76" s="5"/>
      <c r="H76" s="5"/>
      <c r="I76"/>
      <c r="J76" s="2">
        <v>12</v>
      </c>
      <c r="K76" s="5" t="s">
        <v>15740</v>
      </c>
      <c r="L76" s="5" t="s">
        <v>15759</v>
      </c>
      <c r="M76" s="5"/>
      <c r="N76" s="5" t="s">
        <v>15790</v>
      </c>
      <c r="O76" s="5"/>
      <c r="P76" s="5" t="s">
        <v>15780</v>
      </c>
      <c r="Q76" s="5"/>
      <c r="R76"/>
      <c r="S76" s="2">
        <v>12</v>
      </c>
      <c r="T76" s="5"/>
      <c r="U76" s="5" t="s">
        <v>15885</v>
      </c>
      <c r="V76" s="5"/>
      <c r="W76" s="4"/>
      <c r="X76" s="5"/>
      <c r="Y76" s="5" t="s">
        <v>15883</v>
      </c>
      <c r="Z76" s="5"/>
      <c r="AA76"/>
      <c r="AB76" s="2">
        <v>12</v>
      </c>
      <c r="AC76" s="5"/>
      <c r="AD76" s="5"/>
      <c r="AE76" s="5" t="s">
        <v>15972</v>
      </c>
      <c r="AF76" s="5" t="s">
        <v>15928</v>
      </c>
      <c r="AG76" s="5"/>
      <c r="AH76" s="5"/>
      <c r="AI76" s="5"/>
      <c r="AJ76"/>
      <c r="AK76" s="2">
        <v>12</v>
      </c>
      <c r="AL76" s="5"/>
      <c r="AM76" s="5" t="s">
        <v>16061</v>
      </c>
      <c r="AN76" s="5"/>
      <c r="AO76" s="5" t="s">
        <v>16070</v>
      </c>
      <c r="AP76" s="5"/>
      <c r="AQ76" s="5" t="s">
        <v>16079</v>
      </c>
      <c r="AR76" s="5" t="s">
        <v>16084</v>
      </c>
      <c r="AS76"/>
      <c r="AT76" s="5">
        <v>12</v>
      </c>
      <c r="AU76" s="5"/>
      <c r="AV76" s="5" t="s">
        <v>16226</v>
      </c>
      <c r="AW76" s="5"/>
      <c r="AX76" s="5"/>
      <c r="AY76" s="5"/>
      <c r="AZ76" s="5"/>
      <c r="BA76" s="5"/>
      <c r="BB76"/>
      <c r="BC76" s="5">
        <v>12</v>
      </c>
      <c r="BD76" s="5"/>
      <c r="BE76" s="5"/>
      <c r="BF76" s="5" t="s">
        <v>16365</v>
      </c>
      <c r="BG76" s="5" t="s">
        <v>16372</v>
      </c>
      <c r="BH76" s="5"/>
      <c r="BI76" s="5"/>
      <c r="BJ76" s="5"/>
      <c r="BK76"/>
      <c r="BL76" s="5">
        <v>12</v>
      </c>
      <c r="BM76" s="5" t="s">
        <v>16007</v>
      </c>
      <c r="BN76" s="5" t="s">
        <v>14800</v>
      </c>
      <c r="BO76" s="5" t="s">
        <v>16454</v>
      </c>
      <c r="BP76" s="5"/>
      <c r="BQ76" s="5"/>
      <c r="BR76" s="5"/>
      <c r="BS76" s="5" t="s">
        <v>16505</v>
      </c>
      <c r="BT76"/>
      <c r="BU76" s="5">
        <v>12</v>
      </c>
      <c r="BV76" s="5"/>
      <c r="BW76" s="5" t="s">
        <v>16624</v>
      </c>
      <c r="BX76" s="5"/>
      <c r="BY76" s="5"/>
      <c r="BZ76" s="5"/>
      <c r="CA76" s="5"/>
      <c r="CB76" s="5"/>
      <c r="CC76"/>
      <c r="CD76" s="5">
        <v>12</v>
      </c>
      <c r="CE76" s="5"/>
      <c r="CF76" s="5" t="s">
        <v>14166</v>
      </c>
      <c r="CG76" s="5" t="s">
        <v>13207</v>
      </c>
      <c r="CH76" s="5"/>
      <c r="CI76" s="5"/>
      <c r="CJ76" s="5"/>
      <c r="CK76" s="5"/>
      <c r="CL76"/>
      <c r="CM76" s="5">
        <v>12</v>
      </c>
      <c r="CN76" s="5"/>
      <c r="CO76" s="5"/>
      <c r="CP76" s="5"/>
      <c r="CQ76" s="5"/>
      <c r="CR76" s="5"/>
      <c r="CS76" s="5" t="s">
        <v>3203</v>
      </c>
      <c r="CT76" s="5"/>
      <c r="CU76"/>
      <c r="CV76" s="5">
        <v>12</v>
      </c>
      <c r="CW76" s="5"/>
      <c r="CX76" s="5"/>
      <c r="CY76" s="5" t="s">
        <v>14166</v>
      </c>
      <c r="CZ76" s="5"/>
      <c r="DA76" s="5"/>
      <c r="DB76" s="5"/>
      <c r="DC76" s="5"/>
    </row>
    <row r="77" spans="1:107" x14ac:dyDescent="0.35">
      <c r="A77" s="2"/>
      <c r="B77" s="5" t="s">
        <v>15629</v>
      </c>
      <c r="C77" s="5" t="s">
        <v>15637</v>
      </c>
      <c r="D77" s="5" t="s">
        <v>15639</v>
      </c>
      <c r="E77" s="5" t="s">
        <v>15646</v>
      </c>
      <c r="F77" s="5"/>
      <c r="G77" s="5"/>
      <c r="H77" s="5"/>
      <c r="I77"/>
      <c r="J77" s="2"/>
      <c r="K77" s="5" t="s">
        <v>1535</v>
      </c>
      <c r="L77" s="5"/>
      <c r="M77" s="5"/>
      <c r="N77" s="5"/>
      <c r="O77" s="5"/>
      <c r="P77" s="5"/>
      <c r="Q77" s="5"/>
      <c r="R77"/>
      <c r="S77" s="2"/>
      <c r="T77" s="5"/>
      <c r="U77" s="5"/>
      <c r="V77" s="5"/>
      <c r="W77" s="5"/>
      <c r="X77" s="5"/>
      <c r="Y77" s="5"/>
      <c r="Z77" s="5"/>
      <c r="AA77"/>
      <c r="AB77" s="2"/>
      <c r="AC77" s="5" t="s">
        <v>15961</v>
      </c>
      <c r="AD77" s="5"/>
      <c r="AE77" s="5" t="s">
        <v>15976</v>
      </c>
      <c r="AF77" s="5"/>
      <c r="AG77" s="5"/>
      <c r="AH77" s="5"/>
      <c r="AI77" s="5"/>
      <c r="AJ77"/>
      <c r="AK77" s="2"/>
      <c r="AL77" s="5"/>
      <c r="AM77" s="5"/>
      <c r="AN77" s="5"/>
      <c r="AO77" s="5" t="s">
        <v>16071</v>
      </c>
      <c r="AP77" s="5"/>
      <c r="AQ77" s="5"/>
      <c r="AR77" s="5"/>
      <c r="AS77"/>
      <c r="AT77" s="5"/>
      <c r="AU77" s="5" t="s">
        <v>14794</v>
      </c>
      <c r="AV77" s="5"/>
      <c r="AW77" s="5"/>
      <c r="AX77" s="5"/>
      <c r="AY77" s="5"/>
      <c r="AZ77" s="5"/>
      <c r="BA77" s="5"/>
      <c r="BB77"/>
      <c r="BC77" s="5"/>
      <c r="BD77" s="5"/>
      <c r="BE77" s="5"/>
      <c r="BF77" s="5" t="s">
        <v>16366</v>
      </c>
      <c r="BG77" s="5"/>
      <c r="BH77" s="5"/>
      <c r="BI77" s="5"/>
      <c r="BJ77" s="5"/>
      <c r="BK77"/>
      <c r="BL77" s="5"/>
      <c r="BM77" s="5"/>
      <c r="BN77" s="5" t="s">
        <v>16481</v>
      </c>
      <c r="BO77" s="5"/>
      <c r="BP77" s="5"/>
      <c r="BQ77" s="5"/>
      <c r="BR77" s="5"/>
      <c r="BS77" s="5"/>
      <c r="BT77"/>
      <c r="BU77" s="5"/>
      <c r="BV77" s="5"/>
      <c r="BW77" s="5"/>
      <c r="BX77" s="5"/>
      <c r="BY77" s="5"/>
      <c r="BZ77" s="5"/>
      <c r="CA77" s="5"/>
      <c r="CB77" s="5"/>
      <c r="CC77"/>
      <c r="CD77" s="5"/>
      <c r="CE77" s="5"/>
      <c r="CF77" s="5"/>
      <c r="CG77" s="5" t="s">
        <v>16746</v>
      </c>
      <c r="CH77" s="5"/>
      <c r="CI77" s="5"/>
      <c r="CJ77" s="5"/>
      <c r="CK77" s="5"/>
      <c r="CL77"/>
      <c r="CM77" s="5"/>
      <c r="CN77" s="5"/>
      <c r="CO77" s="11" t="s">
        <v>16828</v>
      </c>
      <c r="CP77" s="5" t="s">
        <v>16829</v>
      </c>
      <c r="CQ77" s="5" t="s">
        <v>16835</v>
      </c>
      <c r="CR77" s="5"/>
      <c r="CS77" s="5"/>
      <c r="CT77" s="5"/>
      <c r="CU77"/>
      <c r="CV77" s="5"/>
      <c r="CW77" s="5"/>
      <c r="CX77" s="5"/>
      <c r="CY77" s="5"/>
      <c r="CZ77" s="5" t="s">
        <v>16983</v>
      </c>
      <c r="DA77" s="5"/>
      <c r="DB77" s="5"/>
      <c r="DC77" s="5"/>
    </row>
    <row r="78" spans="1:107" x14ac:dyDescent="0.35">
      <c r="A78" s="3">
        <v>14</v>
      </c>
      <c r="B78" s="4" t="s">
        <v>15630</v>
      </c>
      <c r="C78" s="4" t="s">
        <v>15633</v>
      </c>
      <c r="D78" s="4" t="s">
        <v>13464</v>
      </c>
      <c r="E78" s="4"/>
      <c r="F78" s="4" t="s">
        <v>15650</v>
      </c>
      <c r="G78" s="4"/>
      <c r="H78" s="4"/>
      <c r="I78"/>
      <c r="J78" s="3">
        <v>14</v>
      </c>
      <c r="K78" s="4" t="s">
        <v>504</v>
      </c>
      <c r="L78" s="4" t="s">
        <v>15768</v>
      </c>
      <c r="M78" s="4"/>
      <c r="N78" s="4" t="s">
        <v>15781</v>
      </c>
      <c r="O78" s="4"/>
      <c r="P78" s="4" t="s">
        <v>38</v>
      </c>
      <c r="Q78" s="4"/>
      <c r="R78"/>
      <c r="S78" s="3">
        <v>14</v>
      </c>
      <c r="T78" s="4" t="s">
        <v>15874</v>
      </c>
      <c r="U78" s="4"/>
      <c r="V78" s="4"/>
      <c r="W78" s="4"/>
      <c r="X78" s="4"/>
      <c r="Y78" s="4"/>
      <c r="Z78" s="4"/>
      <c r="AA78"/>
      <c r="AB78" s="3">
        <v>14</v>
      </c>
      <c r="AC78" s="4"/>
      <c r="AD78" s="4"/>
      <c r="AE78" s="4" t="s">
        <v>15975</v>
      </c>
      <c r="AF78" s="4" t="s">
        <v>12059</v>
      </c>
      <c r="AG78" s="4"/>
      <c r="AH78" s="4"/>
      <c r="AI78" s="4"/>
      <c r="AJ78"/>
      <c r="AK78" s="3">
        <v>14</v>
      </c>
      <c r="AL78" s="4"/>
      <c r="AM78" s="4"/>
      <c r="AN78" s="4" t="s">
        <v>16065</v>
      </c>
      <c r="AO78" s="4"/>
      <c r="AP78" s="4" t="s">
        <v>16075</v>
      </c>
      <c r="AQ78" s="4"/>
      <c r="AR78" s="4"/>
      <c r="AS78"/>
      <c r="AT78" s="4">
        <v>14</v>
      </c>
      <c r="AU78" s="4"/>
      <c r="AV78" s="4"/>
      <c r="AW78" s="4"/>
      <c r="AX78" s="4"/>
      <c r="AY78" s="4"/>
      <c r="AZ78" s="4"/>
      <c r="BA78" s="4"/>
      <c r="BB78"/>
      <c r="BC78" s="4">
        <v>14</v>
      </c>
      <c r="BD78" s="4"/>
      <c r="BE78" s="4"/>
      <c r="BF78" s="4" t="s">
        <v>16367</v>
      </c>
      <c r="BG78" s="4"/>
      <c r="BH78" s="4"/>
      <c r="BI78" s="4"/>
      <c r="BJ78" s="4"/>
      <c r="BK78"/>
      <c r="BL78" s="4">
        <v>14</v>
      </c>
      <c r="BM78" s="4"/>
      <c r="BN78" s="4" t="s">
        <v>16482</v>
      </c>
      <c r="BO78" s="4" t="s">
        <v>11741</v>
      </c>
      <c r="BP78" s="4" t="s">
        <v>16487</v>
      </c>
      <c r="BQ78" s="4" t="s">
        <v>16493</v>
      </c>
      <c r="BR78" s="4" t="s">
        <v>38</v>
      </c>
      <c r="BS78" s="4"/>
      <c r="BT78"/>
      <c r="BU78" s="4">
        <v>14</v>
      </c>
      <c r="BV78" s="4" t="s">
        <v>16616</v>
      </c>
      <c r="BW78" s="4" t="s">
        <v>16623</v>
      </c>
      <c r="BX78" s="4" t="s">
        <v>16627</v>
      </c>
      <c r="BY78" s="4"/>
      <c r="BZ78" s="4"/>
      <c r="CA78" s="4"/>
      <c r="CB78" s="4"/>
      <c r="CC78"/>
      <c r="CD78" s="4">
        <v>14</v>
      </c>
      <c r="CE78" s="4"/>
      <c r="CF78" s="4"/>
      <c r="CG78" s="4"/>
      <c r="CH78" s="4" t="s">
        <v>16752</v>
      </c>
      <c r="CI78" s="4"/>
      <c r="CJ78" s="4"/>
      <c r="CK78" s="4"/>
      <c r="CL78"/>
      <c r="CM78" s="4">
        <v>14</v>
      </c>
      <c r="CN78" s="4"/>
      <c r="CO78" s="4" t="s">
        <v>14262</v>
      </c>
      <c r="CP78" s="4"/>
      <c r="CQ78" s="4" t="s">
        <v>16837</v>
      </c>
      <c r="CR78" s="4"/>
      <c r="CS78" s="4"/>
      <c r="CT78" s="4"/>
      <c r="CU78"/>
      <c r="CV78" s="4">
        <v>14</v>
      </c>
      <c r="CW78" s="4" t="s">
        <v>8801</v>
      </c>
      <c r="CX78" s="4" t="s">
        <v>16971</v>
      </c>
      <c r="CY78" s="4" t="s">
        <v>16977</v>
      </c>
      <c r="CZ78" s="4" t="s">
        <v>16984</v>
      </c>
      <c r="DA78" s="4"/>
      <c r="DB78" s="4"/>
      <c r="DC78" s="4"/>
    </row>
    <row r="79" spans="1:107" x14ac:dyDescent="0.35">
      <c r="A79" s="6"/>
      <c r="B79" s="7"/>
      <c r="C79" s="7"/>
      <c r="D79" s="7" t="s">
        <v>15642</v>
      </c>
      <c r="E79" s="7" t="s">
        <v>15647</v>
      </c>
      <c r="F79" s="7" t="s">
        <v>15651</v>
      </c>
      <c r="G79" s="7"/>
      <c r="H79" s="7"/>
      <c r="I79"/>
      <c r="J79" s="6"/>
      <c r="K79" s="7" t="s">
        <v>15756</v>
      </c>
      <c r="L79" s="7"/>
      <c r="M79" s="7" t="s">
        <v>15769</v>
      </c>
      <c r="N79" s="7"/>
      <c r="O79" s="7" t="s">
        <v>15776</v>
      </c>
      <c r="P79" s="7"/>
      <c r="Q79" s="7"/>
      <c r="R79"/>
      <c r="S79" s="6"/>
      <c r="T79" s="7"/>
      <c r="U79" s="7"/>
      <c r="V79" s="7"/>
      <c r="W79" s="7"/>
      <c r="X79" s="7"/>
      <c r="Y79" s="7" t="s">
        <v>15882</v>
      </c>
      <c r="Z79" s="7"/>
      <c r="AA79"/>
      <c r="AB79" s="6"/>
      <c r="AC79" s="7"/>
      <c r="AD79" s="7" t="s">
        <v>15962</v>
      </c>
      <c r="AE79" s="7" t="s">
        <v>195</v>
      </c>
      <c r="AF79" s="7"/>
      <c r="AG79" s="7"/>
      <c r="AH79" s="7"/>
      <c r="AI79" s="7"/>
      <c r="AJ79"/>
      <c r="AK79" s="6"/>
      <c r="AL79" s="7" t="s">
        <v>16056</v>
      </c>
      <c r="AM79" s="7" t="s">
        <v>16062</v>
      </c>
      <c r="AN79" s="7"/>
      <c r="AO79" s="7"/>
      <c r="AP79" s="7"/>
      <c r="AQ79" s="7" t="s">
        <v>16080</v>
      </c>
      <c r="AR79" s="7"/>
      <c r="AS79"/>
      <c r="AT79" s="7"/>
      <c r="AU79" s="7"/>
      <c r="AV79" s="7"/>
      <c r="AW79" s="7"/>
      <c r="AX79" s="7"/>
      <c r="AY79" s="7"/>
      <c r="AZ79" s="7"/>
      <c r="BA79" s="7"/>
      <c r="BB79"/>
      <c r="BC79" s="7"/>
      <c r="BD79" s="7" t="s">
        <v>11741</v>
      </c>
      <c r="BE79" s="7" t="s">
        <v>16429</v>
      </c>
      <c r="BF79" s="7" t="s">
        <v>25</v>
      </c>
      <c r="BG79" s="7"/>
      <c r="BH79" s="7"/>
      <c r="BI79" s="7"/>
      <c r="BJ79" s="7"/>
      <c r="BK79"/>
      <c r="BL79" s="7"/>
      <c r="BM79" s="7" t="s">
        <v>16476</v>
      </c>
      <c r="BN79" s="7"/>
      <c r="BO79" s="7" t="s">
        <v>7763</v>
      </c>
      <c r="BP79" s="7" t="s">
        <v>38</v>
      </c>
      <c r="BQ79" s="7"/>
      <c r="BR79" s="7"/>
      <c r="BS79" s="7" t="s">
        <v>15661</v>
      </c>
      <c r="BT79"/>
      <c r="BU79" s="7"/>
      <c r="BV79" s="7"/>
      <c r="BW79" s="7" t="s">
        <v>16606</v>
      </c>
      <c r="BX79" s="7" t="s">
        <v>16628</v>
      </c>
      <c r="BY79" s="7"/>
      <c r="BZ79" s="7"/>
      <c r="CA79" s="7"/>
      <c r="CB79" s="7"/>
      <c r="CC79"/>
      <c r="CD79" s="7"/>
      <c r="CE79" s="7" t="s">
        <v>1236</v>
      </c>
      <c r="CF79" s="7" t="s">
        <v>16743</v>
      </c>
      <c r="CG79" s="7" t="s">
        <v>16751</v>
      </c>
      <c r="CH79" s="7" t="s">
        <v>16753</v>
      </c>
      <c r="CI79" s="7" t="s">
        <v>16750</v>
      </c>
      <c r="CJ79" s="7" t="s">
        <v>16757</v>
      </c>
      <c r="CK79" s="7"/>
      <c r="CL79"/>
      <c r="CM79" s="7"/>
      <c r="CN79" s="7" t="s">
        <v>16821</v>
      </c>
      <c r="CO79" s="7" t="s">
        <v>16825</v>
      </c>
      <c r="CP79" s="7" t="s">
        <v>16832</v>
      </c>
      <c r="CQ79" s="7" t="s">
        <v>16834</v>
      </c>
      <c r="CR79" s="7"/>
      <c r="CS79" s="7" t="s">
        <v>16846</v>
      </c>
      <c r="CT79" s="7" t="s">
        <v>16849</v>
      </c>
      <c r="CU79"/>
      <c r="CV79" s="7"/>
      <c r="CW79" s="7" t="s">
        <v>16968</v>
      </c>
      <c r="CX79" s="7" t="s">
        <v>38</v>
      </c>
      <c r="CY79" s="7"/>
      <c r="CZ79" s="7" t="s">
        <v>16985</v>
      </c>
      <c r="DA79" s="7"/>
      <c r="DB79" s="7"/>
      <c r="DC79" s="7"/>
    </row>
    <row r="80" spans="1:107" x14ac:dyDescent="0.35">
      <c r="A80" s="2">
        <v>16</v>
      </c>
      <c r="B80" s="5" t="s">
        <v>15631</v>
      </c>
      <c r="C80" s="5" t="s">
        <v>8801</v>
      </c>
      <c r="D80" s="5" t="s">
        <v>15641</v>
      </c>
      <c r="E80" s="5" t="s">
        <v>15648</v>
      </c>
      <c r="F80" s="5" t="s">
        <v>8801</v>
      </c>
      <c r="G80" s="5"/>
      <c r="H80" s="5"/>
      <c r="I80"/>
      <c r="J80" s="2">
        <v>16</v>
      </c>
      <c r="K80" s="5" t="s">
        <v>2450</v>
      </c>
      <c r="L80" s="5" t="s">
        <v>15760</v>
      </c>
      <c r="M80" s="5" t="s">
        <v>15770</v>
      </c>
      <c r="N80" s="5"/>
      <c r="O80" s="5" t="s">
        <v>130</v>
      </c>
      <c r="P80" s="5" t="s">
        <v>15782</v>
      </c>
      <c r="Q80" s="5"/>
      <c r="R80"/>
      <c r="S80" s="3">
        <v>16</v>
      </c>
      <c r="T80" s="5" t="s">
        <v>11526</v>
      </c>
      <c r="U80" s="5"/>
      <c r="V80" s="5"/>
      <c r="W80" s="5"/>
      <c r="X80" s="5" t="s">
        <v>15878</v>
      </c>
      <c r="Y80" s="5"/>
      <c r="Z80" s="5"/>
      <c r="AA80"/>
      <c r="AB80" s="2">
        <v>16</v>
      </c>
      <c r="AC80" s="5"/>
      <c r="AD80" s="5" t="s">
        <v>15967</v>
      </c>
      <c r="AE80" s="5"/>
      <c r="AF80" s="5" t="s">
        <v>15977</v>
      </c>
      <c r="AG80" s="5"/>
      <c r="AH80" s="5"/>
      <c r="AI80" s="5"/>
      <c r="AJ80"/>
      <c r="AK80" s="2">
        <v>16</v>
      </c>
      <c r="AL80" s="5" t="s">
        <v>16058</v>
      </c>
      <c r="AM80" s="5"/>
      <c r="AN80" s="5" t="s">
        <v>16066</v>
      </c>
      <c r="AO80" s="5"/>
      <c r="AP80" s="5"/>
      <c r="AQ80" s="5" t="s">
        <v>16081</v>
      </c>
      <c r="AR80" s="5" t="s">
        <v>166</v>
      </c>
      <c r="AS80"/>
      <c r="AT80" s="5">
        <v>16</v>
      </c>
      <c r="AU80" s="5" t="s">
        <v>16224</v>
      </c>
      <c r="AV80" s="5" t="s">
        <v>12814</v>
      </c>
      <c r="AW80" s="5"/>
      <c r="AX80" s="5"/>
      <c r="AY80" s="5"/>
      <c r="AZ80" s="5"/>
      <c r="BA80" s="5"/>
      <c r="BB80"/>
      <c r="BC80" s="5">
        <v>16</v>
      </c>
      <c r="BD80" s="5"/>
      <c r="BE80" s="5" t="s">
        <v>16360</v>
      </c>
      <c r="BF80" s="5" t="s">
        <v>16374</v>
      </c>
      <c r="BG80" s="5" t="s">
        <v>16373</v>
      </c>
      <c r="BH80" s="5"/>
      <c r="BI80" s="5"/>
      <c r="BJ80" s="5"/>
      <c r="BK80"/>
      <c r="BL80" s="5">
        <v>16</v>
      </c>
      <c r="BM80" s="5" t="s">
        <v>16477</v>
      </c>
      <c r="BN80" s="5"/>
      <c r="BO80" s="5" t="s">
        <v>16484</v>
      </c>
      <c r="BP80" s="5" t="s">
        <v>16488</v>
      </c>
      <c r="BQ80" s="5" t="s">
        <v>16492</v>
      </c>
      <c r="BR80" s="5"/>
      <c r="BS80" s="5"/>
      <c r="BT80"/>
      <c r="BU80" s="5">
        <v>16</v>
      </c>
      <c r="BV80" s="5" t="s">
        <v>16617</v>
      </c>
      <c r="BW80" s="5" t="s">
        <v>16621</v>
      </c>
      <c r="BX80" s="5" t="s">
        <v>16630</v>
      </c>
      <c r="BY80" s="5"/>
      <c r="BZ80" s="5"/>
      <c r="CA80" s="5"/>
      <c r="CB80" s="5"/>
      <c r="CC80"/>
      <c r="CD80" s="5">
        <v>16</v>
      </c>
      <c r="CE80" s="5" t="s">
        <v>16741</v>
      </c>
      <c r="CF80" s="5"/>
      <c r="CG80" s="5" t="s">
        <v>16747</v>
      </c>
      <c r="CH80" s="5" t="s">
        <v>16504</v>
      </c>
      <c r="CI80" s="5" t="s">
        <v>16661</v>
      </c>
      <c r="CJ80" s="5" t="s">
        <v>179</v>
      </c>
      <c r="CK80" s="5"/>
      <c r="CL80"/>
      <c r="CM80" s="5">
        <v>16</v>
      </c>
      <c r="CN80" s="5"/>
      <c r="CO80" s="5" t="s">
        <v>16824</v>
      </c>
      <c r="CP80" s="5" t="s">
        <v>16831</v>
      </c>
      <c r="CQ80" s="5" t="s">
        <v>16836</v>
      </c>
      <c r="CR80" s="5" t="s">
        <v>16842</v>
      </c>
      <c r="CS80" s="5"/>
      <c r="CT80" s="5" t="s">
        <v>16850</v>
      </c>
      <c r="CU80"/>
      <c r="CV80" s="5">
        <v>16</v>
      </c>
      <c r="CW80" s="5"/>
      <c r="CX80" s="5" t="s">
        <v>16973</v>
      </c>
      <c r="CY80" s="5" t="s">
        <v>16976</v>
      </c>
      <c r="CZ80" s="5"/>
      <c r="DA80" s="5"/>
      <c r="DB80" s="5"/>
      <c r="DC80" s="5"/>
    </row>
    <row r="81" spans="1:107" x14ac:dyDescent="0.35">
      <c r="A81" s="2"/>
      <c r="B81" s="5" t="s">
        <v>15632</v>
      </c>
      <c r="C81" s="5" t="s">
        <v>15634</v>
      </c>
      <c r="D81" s="5" t="s">
        <v>15672</v>
      </c>
      <c r="E81" s="5"/>
      <c r="F81" s="5" t="s">
        <v>15649</v>
      </c>
      <c r="G81" s="5"/>
      <c r="H81" s="5"/>
      <c r="I81"/>
      <c r="J81" s="2"/>
      <c r="K81" s="5" t="s">
        <v>15757</v>
      </c>
      <c r="L81" s="5"/>
      <c r="M81" s="5" t="s">
        <v>15771</v>
      </c>
      <c r="N81" s="5"/>
      <c r="O81" s="5" t="s">
        <v>15777</v>
      </c>
      <c r="P81" s="5"/>
      <c r="Q81" s="5"/>
      <c r="R81"/>
      <c r="S81" s="2"/>
      <c r="T81" s="5"/>
      <c r="U81" s="5" t="s">
        <v>15875</v>
      </c>
      <c r="V81" s="5"/>
      <c r="W81" s="5"/>
      <c r="X81" s="5" t="s">
        <v>15879</v>
      </c>
      <c r="Y81" s="5"/>
      <c r="Z81" s="5"/>
      <c r="AA81"/>
      <c r="AB81" s="2"/>
      <c r="AC81" s="5"/>
      <c r="AD81" s="5"/>
      <c r="AE81" s="5" t="s">
        <v>15973</v>
      </c>
      <c r="AF81" s="5"/>
      <c r="AG81" s="5"/>
      <c r="AH81" s="5"/>
      <c r="AI81" s="5"/>
      <c r="AJ81"/>
      <c r="AK81" s="2"/>
      <c r="AL81" s="5" t="s">
        <v>16057</v>
      </c>
      <c r="AM81" s="5"/>
      <c r="AN81" s="5" t="s">
        <v>16068</v>
      </c>
      <c r="AO81" s="5" t="s">
        <v>16073</v>
      </c>
      <c r="AP81" s="5" t="s">
        <v>16072</v>
      </c>
      <c r="AQ81" s="5"/>
      <c r="AR81" s="5"/>
      <c r="AS81"/>
      <c r="AT81" s="5"/>
      <c r="AU81" s="5"/>
      <c r="AV81" s="5" t="s">
        <v>16159</v>
      </c>
      <c r="AW81" s="5"/>
      <c r="AX81" s="5"/>
      <c r="AY81" s="5"/>
      <c r="AZ81" s="5"/>
      <c r="BA81" s="5"/>
      <c r="BB81"/>
      <c r="BC81" s="5"/>
      <c r="BD81" s="5"/>
      <c r="BE81" s="5"/>
      <c r="BF81" s="5" t="s">
        <v>16368</v>
      </c>
      <c r="BG81" s="5"/>
      <c r="BH81" s="5"/>
      <c r="BI81" s="5"/>
      <c r="BJ81" s="5"/>
      <c r="BK81"/>
      <c r="BL81" s="5"/>
      <c r="BM81" s="5"/>
      <c r="BN81" s="5" t="s">
        <v>16441</v>
      </c>
      <c r="BO81" s="5"/>
      <c r="BP81" s="5" t="s">
        <v>16441</v>
      </c>
      <c r="BQ81" s="5" t="s">
        <v>16179</v>
      </c>
      <c r="BR81" s="5" t="s">
        <v>11647</v>
      </c>
      <c r="BS81" s="5" t="s">
        <v>13860</v>
      </c>
      <c r="BT81"/>
      <c r="BU81" s="5"/>
      <c r="BV81" s="5"/>
      <c r="BW81" s="5"/>
      <c r="BX81" s="5" t="s">
        <v>15672</v>
      </c>
      <c r="BY81" s="5"/>
      <c r="BZ81" s="5"/>
      <c r="CA81" s="5"/>
      <c r="CB81" s="5"/>
      <c r="CC81"/>
      <c r="CD81" s="5"/>
      <c r="CE81" s="5"/>
      <c r="CF81" s="5"/>
      <c r="CG81" s="5"/>
      <c r="CH81" s="5" t="s">
        <v>16754</v>
      </c>
      <c r="CI81" s="5" t="s">
        <v>16756</v>
      </c>
      <c r="CJ81" s="5" t="s">
        <v>195</v>
      </c>
      <c r="CK81" s="5"/>
      <c r="CL81"/>
      <c r="CM81" s="5"/>
      <c r="CN81" s="5" t="s">
        <v>15663</v>
      </c>
      <c r="CO81" s="5" t="s">
        <v>16826</v>
      </c>
      <c r="CP81" s="5" t="s">
        <v>16832</v>
      </c>
      <c r="CQ81" s="5"/>
      <c r="CR81" s="5"/>
      <c r="CS81" s="5"/>
      <c r="CT81" s="5"/>
      <c r="CU81"/>
      <c r="CV81" s="5"/>
      <c r="CW81" s="5"/>
      <c r="CX81" s="5" t="s">
        <v>16978</v>
      </c>
      <c r="CY81" s="5"/>
      <c r="CZ81" s="5" t="s">
        <v>16986</v>
      </c>
      <c r="DA81" s="5"/>
      <c r="DB81" s="5"/>
      <c r="DC81" s="5"/>
    </row>
    <row r="82" spans="1:107" x14ac:dyDescent="0.35">
      <c r="A82" s="3">
        <v>18</v>
      </c>
      <c r="B82" s="4" t="s">
        <v>38</v>
      </c>
      <c r="C82" s="4"/>
      <c r="D82" s="4" t="s">
        <v>223</v>
      </c>
      <c r="E82" s="4"/>
      <c r="F82" s="4"/>
      <c r="G82" s="4"/>
      <c r="H82" s="4"/>
      <c r="I82"/>
      <c r="J82" s="3">
        <v>18</v>
      </c>
      <c r="K82" s="4" t="s">
        <v>15758</v>
      </c>
      <c r="L82" s="4"/>
      <c r="M82" s="4"/>
      <c r="N82" s="4"/>
      <c r="O82" s="4" t="s">
        <v>15779</v>
      </c>
      <c r="P82" s="4"/>
      <c r="Q82" s="4"/>
      <c r="R82"/>
      <c r="S82" s="3">
        <v>18</v>
      </c>
      <c r="T82" s="4"/>
      <c r="U82" s="4" t="s">
        <v>15876</v>
      </c>
      <c r="V82" s="4"/>
      <c r="W82" s="4"/>
      <c r="X82" s="4"/>
      <c r="Y82" s="4"/>
      <c r="Z82" s="4"/>
      <c r="AA82"/>
      <c r="AB82" s="3">
        <v>18</v>
      </c>
      <c r="AC82" s="4"/>
      <c r="AD82" s="4"/>
      <c r="AE82" s="4"/>
      <c r="AF82" s="4" t="s">
        <v>15978</v>
      </c>
      <c r="AG82" s="4"/>
      <c r="AH82" s="4"/>
      <c r="AI82" s="4"/>
      <c r="AJ82"/>
      <c r="AK82" s="3">
        <v>18</v>
      </c>
      <c r="AL82" s="4"/>
      <c r="AM82" s="4" t="s">
        <v>16063</v>
      </c>
      <c r="AN82" s="4" t="s">
        <v>16069</v>
      </c>
      <c r="AO82" s="4" t="s">
        <v>16037</v>
      </c>
      <c r="AP82" s="4" t="s">
        <v>16077</v>
      </c>
      <c r="AQ82" s="4"/>
      <c r="AR82" s="4"/>
      <c r="AS82"/>
      <c r="AT82" s="4">
        <v>18</v>
      </c>
      <c r="AU82" s="4"/>
      <c r="AV82" s="4" t="s">
        <v>14594</v>
      </c>
      <c r="AW82" s="4"/>
      <c r="AX82" s="4"/>
      <c r="AY82" s="4"/>
      <c r="AZ82" s="4"/>
      <c r="BA82" s="4"/>
      <c r="BB82"/>
      <c r="BC82" s="4">
        <v>18</v>
      </c>
      <c r="BD82" s="4"/>
      <c r="BE82" s="4"/>
      <c r="BF82" s="4" t="s">
        <v>16369</v>
      </c>
      <c r="BG82" s="4"/>
      <c r="BH82" s="4"/>
      <c r="BI82" s="4"/>
      <c r="BJ82" s="4"/>
      <c r="BK82"/>
      <c r="BL82" s="4">
        <v>18</v>
      </c>
      <c r="BM82" s="4" t="s">
        <v>16478</v>
      </c>
      <c r="BN82" s="4" t="s">
        <v>16483</v>
      </c>
      <c r="BO82" s="4" t="s">
        <v>16006</v>
      </c>
      <c r="BP82" s="4"/>
      <c r="BQ82" s="4" t="s">
        <v>16494</v>
      </c>
      <c r="BR82" s="4" t="s">
        <v>16499</v>
      </c>
      <c r="BS82" s="4" t="s">
        <v>16506</v>
      </c>
      <c r="BT82"/>
      <c r="BU82" s="4">
        <v>18</v>
      </c>
      <c r="BV82" s="4" t="s">
        <v>16384</v>
      </c>
      <c r="BW82" s="4"/>
      <c r="BX82" s="4" t="s">
        <v>16629</v>
      </c>
      <c r="BY82" s="4"/>
      <c r="BZ82" s="4"/>
      <c r="CA82" s="4"/>
      <c r="CB82" s="4"/>
      <c r="CC82"/>
      <c r="CD82" s="4">
        <v>18</v>
      </c>
      <c r="CE82" s="4"/>
      <c r="CF82" s="4"/>
      <c r="CG82" s="4" t="s">
        <v>16748</v>
      </c>
      <c r="CH82" s="4" t="s">
        <v>16755</v>
      </c>
      <c r="CI82" s="4"/>
      <c r="CJ82" s="4"/>
      <c r="CK82" s="4"/>
      <c r="CL82"/>
      <c r="CM82" s="4">
        <v>18</v>
      </c>
      <c r="CN82" s="4"/>
      <c r="CO82" s="4"/>
      <c r="CP82" s="4" t="s">
        <v>16792</v>
      </c>
      <c r="CQ82" s="4"/>
      <c r="CR82" s="4"/>
      <c r="CS82" s="4"/>
      <c r="CT82" s="4"/>
      <c r="CU82"/>
      <c r="CV82" s="4">
        <v>18</v>
      </c>
      <c r="CW82" s="4"/>
      <c r="CX82" s="4"/>
      <c r="CY82" s="4"/>
      <c r="CZ82" s="4"/>
      <c r="DA82" s="4"/>
      <c r="DB82" s="4"/>
      <c r="DC82" s="4"/>
    </row>
    <row r="83" spans="1:107" x14ac:dyDescent="0.35">
      <c r="A83" s="6"/>
      <c r="B83" s="7"/>
      <c r="C83" s="7" t="s">
        <v>8779</v>
      </c>
      <c r="D83" s="7" t="s">
        <v>15643</v>
      </c>
      <c r="E83" s="7"/>
      <c r="F83" s="7" t="s">
        <v>15644</v>
      </c>
      <c r="G83" s="7"/>
      <c r="H83" s="7"/>
      <c r="I83"/>
      <c r="J83" s="6"/>
      <c r="K83" s="7"/>
      <c r="L83" s="7"/>
      <c r="M83" s="7"/>
      <c r="N83" s="7"/>
      <c r="O83" s="7"/>
      <c r="P83" s="7"/>
      <c r="Q83" s="7"/>
      <c r="R83"/>
      <c r="S83" s="6"/>
      <c r="T83" s="7"/>
      <c r="U83" s="7"/>
      <c r="V83" s="7"/>
      <c r="W83" s="7"/>
      <c r="X83" s="7"/>
      <c r="Y83" s="7"/>
      <c r="Z83" s="7"/>
      <c r="AA83"/>
      <c r="AB83" s="6"/>
      <c r="AC83" s="7"/>
      <c r="AD83" s="7"/>
      <c r="AE83" s="7"/>
      <c r="AF83" s="7"/>
      <c r="AG83" s="7"/>
      <c r="AH83" s="7"/>
      <c r="AI83" s="7"/>
      <c r="AJ83"/>
      <c r="AK83" s="6"/>
      <c r="AL83" s="7"/>
      <c r="AM83" s="7" t="s">
        <v>16045</v>
      </c>
      <c r="AN83" s="7"/>
      <c r="AO83" s="7"/>
      <c r="AP83" s="7"/>
      <c r="AQ83" s="7" t="s">
        <v>1935</v>
      </c>
      <c r="AR83" s="7" t="s">
        <v>16085</v>
      </c>
      <c r="AS83"/>
      <c r="AT83" s="7"/>
      <c r="AU83" s="7"/>
      <c r="AV83" s="7"/>
      <c r="AW83" s="7"/>
      <c r="AX83" s="7"/>
      <c r="AY83" s="7"/>
      <c r="AZ83" s="7"/>
      <c r="BA83" s="7"/>
      <c r="BB83"/>
      <c r="BC83" s="7"/>
      <c r="BD83" s="7" t="s">
        <v>16358</v>
      </c>
      <c r="BE83" s="7"/>
      <c r="BF83" s="7"/>
      <c r="BG83" s="7"/>
      <c r="BH83" s="7"/>
      <c r="BI83" s="7"/>
      <c r="BJ83" s="7"/>
      <c r="BK83"/>
      <c r="BL83" s="7"/>
      <c r="BM83" s="7" t="s">
        <v>16479</v>
      </c>
      <c r="BN83" s="7"/>
      <c r="BO83" s="7"/>
      <c r="BP83" s="7" t="s">
        <v>16404</v>
      </c>
      <c r="BQ83" s="7" t="s">
        <v>16495</v>
      </c>
      <c r="BR83" s="7" t="s">
        <v>16500</v>
      </c>
      <c r="BS83" s="7"/>
      <c r="BT83"/>
      <c r="BU83" s="7"/>
      <c r="BV83" s="7"/>
      <c r="BW83" s="7"/>
      <c r="BX83" s="7" t="s">
        <v>16631</v>
      </c>
      <c r="BY83" s="7"/>
      <c r="BZ83" s="7"/>
      <c r="CA83" s="7"/>
      <c r="CB83" s="7"/>
      <c r="CC83"/>
      <c r="CD83" s="7"/>
      <c r="CE83" s="7"/>
      <c r="CF83" s="7" t="s">
        <v>14057</v>
      </c>
      <c r="CG83" s="7"/>
      <c r="CH83" s="7"/>
      <c r="CI83" s="7"/>
      <c r="CJ83" s="7"/>
      <c r="CK83" s="7"/>
      <c r="CL83"/>
      <c r="CM83" s="7"/>
      <c r="CN83" s="7"/>
      <c r="CO83" s="7"/>
      <c r="CP83" s="7" t="s">
        <v>16833</v>
      </c>
      <c r="CQ83" s="7"/>
      <c r="CR83" s="7" t="s">
        <v>39</v>
      </c>
      <c r="CS83" s="7"/>
      <c r="CT83" s="7"/>
      <c r="CU83"/>
      <c r="CV83" s="7"/>
      <c r="CW83" s="7"/>
      <c r="CX83" s="7" t="s">
        <v>16974</v>
      </c>
      <c r="CY83" s="7" t="s">
        <v>16980</v>
      </c>
      <c r="CZ83" s="7"/>
      <c r="DA83" s="7"/>
      <c r="DB83" s="7"/>
      <c r="DC83" s="7"/>
    </row>
    <row r="84" spans="1:107" x14ac:dyDescent="0.35">
      <c r="A84" s="2">
        <v>20</v>
      </c>
      <c r="B84" s="5"/>
      <c r="C84" s="5" t="s">
        <v>15635</v>
      </c>
      <c r="D84" s="5"/>
      <c r="E84" s="5"/>
      <c r="F84" s="5" t="s">
        <v>15652</v>
      </c>
      <c r="G84" s="5"/>
      <c r="H84" s="5"/>
      <c r="I84"/>
      <c r="J84" s="2">
        <v>20</v>
      </c>
      <c r="K84" s="5"/>
      <c r="L84" s="5" t="s">
        <v>14498</v>
      </c>
      <c r="M84" s="5" t="s">
        <v>12809</v>
      </c>
      <c r="N84" s="5" t="s">
        <v>14498</v>
      </c>
      <c r="O84" s="5"/>
      <c r="P84" s="5"/>
      <c r="Q84" s="5"/>
      <c r="R84"/>
      <c r="S84" s="2">
        <v>20</v>
      </c>
      <c r="T84" s="5"/>
      <c r="U84" s="5"/>
      <c r="V84" s="5"/>
      <c r="W84" s="5"/>
      <c r="X84" s="5"/>
      <c r="Y84" s="5"/>
      <c r="Z84" s="5"/>
      <c r="AA84"/>
      <c r="AB84" s="2">
        <v>20</v>
      </c>
      <c r="AC84" s="5"/>
      <c r="AD84" s="5"/>
      <c r="AE84" s="5"/>
      <c r="AF84" s="5"/>
      <c r="AG84" s="5"/>
      <c r="AH84" s="5"/>
      <c r="AI84" s="5"/>
      <c r="AJ84"/>
      <c r="AK84" s="2">
        <v>20</v>
      </c>
      <c r="AL84" s="5"/>
      <c r="AM84" s="5"/>
      <c r="AN84" s="5"/>
      <c r="AO84" s="5"/>
      <c r="AP84" s="5"/>
      <c r="AQ84" s="5"/>
      <c r="AR84" s="5"/>
      <c r="AS84"/>
      <c r="AT84" s="5">
        <v>20</v>
      </c>
      <c r="AU84" s="5"/>
      <c r="AV84" s="5" t="s">
        <v>16227</v>
      </c>
      <c r="AW84" s="5"/>
      <c r="AX84" s="5"/>
      <c r="AY84" s="5"/>
      <c r="AZ84" s="5"/>
      <c r="BA84" s="5"/>
      <c r="BB84"/>
      <c r="BC84" s="5">
        <v>20</v>
      </c>
      <c r="BD84" s="5"/>
      <c r="BE84" s="5"/>
      <c r="BF84" s="5"/>
      <c r="BG84" s="5"/>
      <c r="BH84" s="5"/>
      <c r="BI84" s="5"/>
      <c r="BJ84" s="5"/>
      <c r="BK84"/>
      <c r="BL84" s="5">
        <v>20</v>
      </c>
      <c r="BM84" s="5"/>
      <c r="BN84" s="5"/>
      <c r="BO84" s="5"/>
      <c r="BP84" s="5"/>
      <c r="BQ84" s="5"/>
      <c r="BR84" s="5" t="s">
        <v>16498</v>
      </c>
      <c r="BS84" s="5"/>
      <c r="BT84"/>
      <c r="BU84" s="5">
        <v>20</v>
      </c>
      <c r="BV84" s="5" t="s">
        <v>16618</v>
      </c>
      <c r="BW84" s="5"/>
      <c r="BX84" s="5"/>
      <c r="BY84" s="5"/>
      <c r="BZ84" s="5"/>
      <c r="CA84" s="5"/>
      <c r="CB84" s="5"/>
      <c r="CC84"/>
      <c r="CD84" s="5">
        <v>20</v>
      </c>
      <c r="CE84" s="5"/>
      <c r="CF84" s="5" t="s">
        <v>14784</v>
      </c>
      <c r="CG84" s="5" t="s">
        <v>16149</v>
      </c>
      <c r="CH84" s="5"/>
      <c r="CI84" s="5"/>
      <c r="CJ84" s="5"/>
      <c r="CK84" s="5"/>
      <c r="CL84"/>
      <c r="CM84" s="5">
        <v>20</v>
      </c>
      <c r="CN84" s="5"/>
      <c r="CO84" s="5" t="s">
        <v>15858</v>
      </c>
      <c r="CP84" s="5" t="s">
        <v>16839</v>
      </c>
      <c r="CQ84" s="5" t="s">
        <v>1668</v>
      </c>
      <c r="CR84" s="5"/>
      <c r="CS84" s="5"/>
      <c r="CT84" s="5" t="s">
        <v>16851</v>
      </c>
      <c r="CU84"/>
      <c r="CV84" s="5">
        <v>20</v>
      </c>
      <c r="CW84" s="5"/>
      <c r="CX84" s="5" t="s">
        <v>16979</v>
      </c>
      <c r="CY84" s="5"/>
      <c r="CZ84" s="5" t="s">
        <v>16987</v>
      </c>
      <c r="DA84" s="5"/>
      <c r="DB84" s="5"/>
      <c r="DC84" s="5"/>
    </row>
    <row r="85" spans="1:107" x14ac:dyDescent="0.35">
      <c r="A85" s="6"/>
      <c r="B85" s="7"/>
      <c r="C85" s="7"/>
      <c r="D85" s="7"/>
      <c r="E85" s="7"/>
      <c r="F85" s="7" t="s">
        <v>15653</v>
      </c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/>
      <c r="AE85" s="7"/>
      <c r="AF85" s="7"/>
      <c r="AG85" s="7"/>
      <c r="AH85" s="7"/>
      <c r="AI85" s="7"/>
      <c r="AJ85"/>
      <c r="AK85" s="6"/>
      <c r="AL85" s="7"/>
      <c r="AM85" s="7"/>
      <c r="AN85" s="7"/>
      <c r="AO85" s="7"/>
      <c r="AP85" s="7"/>
      <c r="AQ85" s="7"/>
      <c r="AR85" s="7"/>
      <c r="AS85"/>
      <c r="AT85" s="7"/>
      <c r="AU85" s="7"/>
      <c r="AV85" s="7"/>
      <c r="AW85" s="7"/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/>
      <c r="BJ85" s="7"/>
      <c r="BK85"/>
      <c r="BL85" s="7"/>
      <c r="BM85" s="7"/>
      <c r="BN85" s="7"/>
      <c r="BO85" s="7"/>
      <c r="BP85" s="7" t="s">
        <v>16405</v>
      </c>
      <c r="BQ85" s="7"/>
      <c r="BR85" s="7"/>
      <c r="BS85" s="7"/>
      <c r="BT85"/>
      <c r="BU85" s="7"/>
      <c r="BV85" s="7" t="s">
        <v>16619</v>
      </c>
      <c r="BW85" s="7"/>
      <c r="BX85" s="7"/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 t="s">
        <v>14784</v>
      </c>
      <c r="CY85" s="7" t="s">
        <v>16981</v>
      </c>
      <c r="CZ85" s="7"/>
      <c r="DA85" s="7"/>
      <c r="DB85" s="7"/>
      <c r="DC85" s="7"/>
    </row>
    <row r="86" spans="1:107" x14ac:dyDescent="0.3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x14ac:dyDescent="0.3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/>
      <c r="T87" s="3" t="s">
        <v>12</v>
      </c>
      <c r="U87" s="3" t="s">
        <v>13</v>
      </c>
      <c r="V87" s="3"/>
      <c r="W87" s="3"/>
      <c r="X87" s="3"/>
      <c r="Y87" s="3"/>
      <c r="Z87" s="3"/>
      <c r="AA87"/>
      <c r="AB87"/>
      <c r="AC87" s="1"/>
      <c r="AD87" s="1"/>
      <c r="AE87" s="1"/>
      <c r="AF87" s="1"/>
      <c r="AG87" s="1"/>
      <c r="AH87" s="1"/>
      <c r="AI87" s="1"/>
      <c r="AJ87"/>
      <c r="AK87" s="1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"/>
      <c r="BE87" s="1"/>
      <c r="BF87" s="1"/>
      <c r="BG87" s="1"/>
      <c r="BH87" s="1"/>
      <c r="BI87" s="1"/>
      <c r="BJ87" s="1"/>
      <c r="BK87"/>
      <c r="BL87"/>
      <c r="BM87" s="3" t="s">
        <v>12</v>
      </c>
      <c r="BN87" s="3"/>
      <c r="BO87" s="3"/>
      <c r="BP87" s="3"/>
      <c r="BQ87" s="3"/>
      <c r="BR87" s="3"/>
      <c r="BS87" s="3"/>
      <c r="BT87"/>
      <c r="BU87"/>
      <c r="BV87" s="1"/>
      <c r="BW87" s="1"/>
      <c r="BX87" s="1"/>
      <c r="BY87" s="1"/>
      <c r="BZ87" s="1"/>
      <c r="CA87" s="1"/>
      <c r="CB87" s="1"/>
      <c r="CC87"/>
      <c r="CD87"/>
      <c r="CE87" s="1"/>
      <c r="CF87" s="1"/>
      <c r="CG87" s="1"/>
      <c r="CH87" s="1"/>
      <c r="CI87" s="1"/>
      <c r="CJ87" s="1"/>
      <c r="CK87" s="1"/>
      <c r="CL87"/>
      <c r="CM87"/>
      <c r="CN87" s="3" t="s">
        <v>12</v>
      </c>
      <c r="CO87" s="3"/>
      <c r="CP87" s="3"/>
      <c r="CQ87" s="3"/>
      <c r="CR87" s="3"/>
      <c r="CS87" s="3"/>
      <c r="CT87" s="3"/>
      <c r="CU87"/>
      <c r="CV87"/>
      <c r="CW87" s="1"/>
      <c r="CX87" s="1"/>
      <c r="CY87" s="1"/>
      <c r="CZ87" s="1"/>
      <c r="DA87" s="1"/>
      <c r="DB87" s="1"/>
      <c r="DC87" s="1"/>
    </row>
    <row r="88" spans="1:107" x14ac:dyDescent="0.35">
      <c r="A88"/>
      <c r="B88"/>
      <c r="C88" s="12" t="s">
        <v>14658</v>
      </c>
      <c r="D88" s="1"/>
      <c r="E88" s="1"/>
      <c r="F88" s="1"/>
      <c r="G88" s="1"/>
      <c r="H88" s="1"/>
      <c r="I88"/>
      <c r="J88"/>
      <c r="K88" s="1"/>
      <c r="L88" s="12" t="s">
        <v>12799</v>
      </c>
      <c r="M88" s="1"/>
      <c r="N88" s="1"/>
      <c r="O88" s="1"/>
      <c r="P88" s="1"/>
      <c r="Q88" s="1"/>
      <c r="R88"/>
      <c r="S88"/>
      <c r="T88" s="2">
        <f>Z71+1</f>
        <v>30</v>
      </c>
      <c r="U88" s="2">
        <f>T88+1</f>
        <v>31</v>
      </c>
      <c r="V88" s="2"/>
      <c r="W88" s="2"/>
      <c r="X88" s="2"/>
      <c r="Y88" s="2"/>
      <c r="Z88" s="2"/>
      <c r="AA88" s="1"/>
      <c r="AB88"/>
      <c r="AC88" s="1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 s="1"/>
      <c r="AW88" s="1"/>
      <c r="AX88" s="1"/>
      <c r="AY88" s="1"/>
      <c r="AZ88" s="1"/>
      <c r="BA88" s="1"/>
      <c r="BB88" s="1"/>
      <c r="BC88"/>
      <c r="BD88"/>
      <c r="BE88"/>
      <c r="BF88"/>
      <c r="BG88"/>
      <c r="BH88"/>
      <c r="BI88"/>
      <c r="BJ88"/>
      <c r="BK88"/>
      <c r="BL88"/>
      <c r="BM88" s="2">
        <f>BS71+1</f>
        <v>31</v>
      </c>
      <c r="BN88" s="2"/>
      <c r="BO88" s="2"/>
      <c r="BP88" s="2"/>
      <c r="BQ88" s="2"/>
      <c r="BR88" s="2"/>
      <c r="BS88" s="2"/>
      <c r="BT88" s="1"/>
      <c r="BU88"/>
      <c r="BV88" s="1"/>
      <c r="BW88" s="1"/>
      <c r="BX88" s="1"/>
      <c r="BY88" s="1"/>
      <c r="BZ88" s="1"/>
      <c r="CA88" s="1"/>
      <c r="CB88" s="1"/>
      <c r="CC88" s="1"/>
      <c r="CD88"/>
      <c r="CE88"/>
      <c r="CF88"/>
      <c r="CG88"/>
      <c r="CH88"/>
      <c r="CI88"/>
      <c r="CJ88"/>
      <c r="CK88"/>
      <c r="CL88"/>
      <c r="CM88"/>
      <c r="CN88" s="2">
        <f>CT71+1</f>
        <v>30</v>
      </c>
      <c r="CO88" s="2"/>
      <c r="CP88" s="2"/>
      <c r="CQ88" s="2"/>
      <c r="CR88" s="2"/>
      <c r="CS88" s="2"/>
      <c r="CT88" s="2"/>
      <c r="CU88" s="1"/>
      <c r="CV88"/>
      <c r="CW88" s="1"/>
      <c r="CX88" s="1"/>
      <c r="CY88" s="1"/>
      <c r="CZ88" s="1"/>
      <c r="DA88" s="1"/>
      <c r="DB88" s="1"/>
      <c r="DC88" s="1"/>
    </row>
    <row r="89" spans="1:107" x14ac:dyDescent="0.35">
      <c r="A89"/>
      <c r="B89" s="13"/>
      <c r="C89" s="13" t="s">
        <v>1699</v>
      </c>
      <c r="D89" s="13" t="s">
        <v>1700</v>
      </c>
      <c r="E89" s="13" t="s">
        <v>1701</v>
      </c>
      <c r="F89" s="13" t="s">
        <v>1702</v>
      </c>
      <c r="G89" s="13" t="s">
        <v>1703</v>
      </c>
      <c r="H89" s="13" t="s">
        <v>1704</v>
      </c>
      <c r="I89"/>
      <c r="J89"/>
      <c r="K89" s="1"/>
      <c r="L89" s="13" t="s">
        <v>1699</v>
      </c>
      <c r="M89" s="13" t="s">
        <v>1700</v>
      </c>
      <c r="N89" s="13" t="s">
        <v>1701</v>
      </c>
      <c r="O89" s="13" t="s">
        <v>1702</v>
      </c>
      <c r="P89" s="13" t="s">
        <v>1703</v>
      </c>
      <c r="Q89" s="13" t="s">
        <v>1704</v>
      </c>
      <c r="R89"/>
      <c r="S89" s="3">
        <v>8</v>
      </c>
      <c r="T89" s="4"/>
      <c r="U89" s="4"/>
      <c r="V89" s="4"/>
      <c r="W89" s="4"/>
      <c r="X89" s="4"/>
      <c r="Y89" s="4"/>
      <c r="Z89" s="4"/>
      <c r="AA89"/>
      <c r="AB89"/>
      <c r="AC89" s="1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4">
        <v>8</v>
      </c>
      <c r="BM89" s="4"/>
      <c r="BN89" s="4"/>
      <c r="BO89" s="4"/>
      <c r="BP89" s="4"/>
      <c r="BQ89" s="4"/>
      <c r="BR89" s="4"/>
      <c r="BS89" s="4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 s="4">
        <v>8</v>
      </c>
      <c r="CN89" s="4"/>
      <c r="CO89" s="4"/>
      <c r="CP89" s="4"/>
      <c r="CQ89" s="4"/>
      <c r="CR89" s="4"/>
      <c r="CS89" s="4"/>
      <c r="CT89" s="4"/>
      <c r="CU89"/>
      <c r="CV89"/>
      <c r="CW89"/>
      <c r="CX89"/>
      <c r="CY89"/>
      <c r="CZ89"/>
      <c r="DA89"/>
      <c r="DB89"/>
      <c r="DC89"/>
    </row>
    <row r="90" spans="1:107" ht="15" customHeight="1" x14ac:dyDescent="0.35">
      <c r="A90"/>
      <c r="B90" s="216" t="s">
        <v>1705</v>
      </c>
      <c r="C90" s="14">
        <v>43710</v>
      </c>
      <c r="D90" s="14">
        <v>43757</v>
      </c>
      <c r="E90" s="14">
        <v>43820</v>
      </c>
      <c r="F90" s="14">
        <v>43883</v>
      </c>
      <c r="G90" s="14">
        <v>43939</v>
      </c>
      <c r="H90" s="14">
        <v>44016</v>
      </c>
      <c r="I90"/>
      <c r="J90"/>
      <c r="K90" s="216" t="s">
        <v>1705</v>
      </c>
      <c r="L90" s="14">
        <v>43346</v>
      </c>
      <c r="M90" s="14">
        <v>43393</v>
      </c>
      <c r="N90" s="14">
        <v>43821</v>
      </c>
      <c r="O90" s="14">
        <v>43512</v>
      </c>
      <c r="P90" s="14">
        <v>43568</v>
      </c>
      <c r="Q90" s="14">
        <v>43652</v>
      </c>
      <c r="R90"/>
      <c r="S90" s="2"/>
      <c r="T90" s="5"/>
      <c r="U90" s="5"/>
      <c r="V90" s="5"/>
      <c r="W90" s="5"/>
      <c r="X90" s="5"/>
      <c r="Y90" s="5"/>
      <c r="Z90" s="5"/>
      <c r="AA90"/>
      <c r="AB90"/>
      <c r="AC90" s="1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>
        <v>181000</v>
      </c>
      <c r="BA90">
        <f>11000/181000</f>
        <v>6.0773480662983423E-2</v>
      </c>
      <c r="BB90">
        <f>AZ90*BA90</f>
        <v>11000</v>
      </c>
      <c r="BC90"/>
      <c r="BD90">
        <f>AZ90-BB90</f>
        <v>170000</v>
      </c>
      <c r="BE90"/>
      <c r="BF90">
        <v>75.5</v>
      </c>
      <c r="BG90">
        <v>1.72</v>
      </c>
      <c r="BH90" s="89">
        <f t="shared" ref="BH90:BH95" si="42">BF90/(BG90)^2</f>
        <v>25.520551649540295</v>
      </c>
      <c r="BI90"/>
      <c r="BJ90"/>
      <c r="BK90"/>
      <c r="BL90" s="5"/>
      <c r="BM90" s="5"/>
      <c r="BN90" s="5"/>
      <c r="BO90" s="5"/>
      <c r="BP90" s="5"/>
      <c r="BQ90" s="5"/>
      <c r="BR90" s="5"/>
      <c r="BS90" s="5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 s="5"/>
      <c r="CN90" s="5"/>
      <c r="CO90" s="5"/>
      <c r="CP90" s="5"/>
      <c r="CQ90" s="5"/>
      <c r="CR90" s="5"/>
      <c r="CS90" s="5"/>
      <c r="CT90" s="5"/>
      <c r="CU90"/>
      <c r="CV90"/>
      <c r="CW90"/>
      <c r="CX90"/>
      <c r="CY90"/>
      <c r="CZ90"/>
      <c r="DA90"/>
      <c r="DB90"/>
      <c r="DC90"/>
    </row>
    <row r="91" spans="1:107" x14ac:dyDescent="0.35">
      <c r="A91"/>
      <c r="B91" s="217"/>
      <c r="C91" s="15"/>
      <c r="D91" s="15">
        <v>43773</v>
      </c>
      <c r="E91" s="15">
        <v>43471</v>
      </c>
      <c r="F91" s="15">
        <v>43899</v>
      </c>
      <c r="G91" s="15">
        <v>43955</v>
      </c>
      <c r="H91" s="15"/>
      <c r="I91"/>
      <c r="J91"/>
      <c r="K91" s="217"/>
      <c r="L91" s="15"/>
      <c r="M91" s="15">
        <v>43409</v>
      </c>
      <c r="N91" s="15">
        <v>43472</v>
      </c>
      <c r="O91" s="15">
        <v>43528</v>
      </c>
      <c r="P91" s="15">
        <v>43584</v>
      </c>
      <c r="Q91" s="15"/>
      <c r="R91"/>
      <c r="S91" s="3">
        <v>10</v>
      </c>
      <c r="T91" s="4" t="s">
        <v>15891</v>
      </c>
      <c r="U91" s="4" t="s">
        <v>15888</v>
      </c>
      <c r="V91" s="4"/>
      <c r="W91" s="4"/>
      <c r="X91" s="4"/>
      <c r="Y91" s="4"/>
      <c r="Z91" s="4"/>
      <c r="AA91"/>
      <c r="AB91"/>
      <c r="AC91" s="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>
        <v>176000</v>
      </c>
      <c r="BA91">
        <f>11000/181000</f>
        <v>6.0773480662983423E-2</v>
      </c>
      <c r="BB91">
        <f>AZ91*BA91</f>
        <v>10696.132596685082</v>
      </c>
      <c r="BC91"/>
      <c r="BD91" s="29">
        <f>AZ91-BB91</f>
        <v>165303.86740331491</v>
      </c>
      <c r="BE91"/>
      <c r="BF91">
        <v>75</v>
      </c>
      <c r="BG91">
        <v>1.72</v>
      </c>
      <c r="BH91" s="89">
        <f t="shared" si="42"/>
        <v>25.351541373715524</v>
      </c>
      <c r="BI91"/>
      <c r="BJ91"/>
      <c r="BK91"/>
      <c r="BL91" s="4">
        <v>10</v>
      </c>
      <c r="BM91" s="4" t="s">
        <v>16507</v>
      </c>
      <c r="BN91" s="4"/>
      <c r="BO91" s="4"/>
      <c r="BP91" s="4"/>
      <c r="BQ91" s="4"/>
      <c r="BR91" s="4"/>
      <c r="BS91" s="4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 s="4">
        <v>10</v>
      </c>
      <c r="CN91" s="4"/>
      <c r="CO91" s="4"/>
      <c r="CP91" s="4"/>
      <c r="CQ91" s="4"/>
      <c r="CR91" s="4"/>
      <c r="CS91" s="4"/>
      <c r="CT91" s="4"/>
      <c r="CU91"/>
      <c r="CV91"/>
      <c r="CW91"/>
      <c r="CX91"/>
      <c r="CY91"/>
      <c r="CZ91"/>
      <c r="DA91"/>
      <c r="DB91"/>
      <c r="DC91"/>
    </row>
    <row r="92" spans="1:107" ht="15" customHeight="1" x14ac:dyDescent="0.35">
      <c r="A92"/>
      <c r="B92" s="216" t="s">
        <v>1709</v>
      </c>
      <c r="C92" s="14">
        <v>43710</v>
      </c>
      <c r="D92" s="14">
        <v>43757</v>
      </c>
      <c r="E92" s="14">
        <v>43820</v>
      </c>
      <c r="F92" s="14">
        <v>43876</v>
      </c>
      <c r="G92" s="14">
        <v>43932</v>
      </c>
      <c r="H92" s="14">
        <v>44016</v>
      </c>
      <c r="I92"/>
      <c r="J92"/>
      <c r="K92" s="216" t="s">
        <v>1709</v>
      </c>
      <c r="L92" s="14">
        <v>43346</v>
      </c>
      <c r="M92" s="14">
        <v>43393</v>
      </c>
      <c r="N92" s="14">
        <v>43821</v>
      </c>
      <c r="O92" s="14">
        <v>43505</v>
      </c>
      <c r="P92" s="14">
        <v>43561</v>
      </c>
      <c r="Q92" s="14">
        <v>43652</v>
      </c>
      <c r="R92"/>
      <c r="S92" s="6"/>
      <c r="T92" s="7"/>
      <c r="U92" s="7" t="s">
        <v>15892</v>
      </c>
      <c r="V92" s="7"/>
      <c r="W92" s="7"/>
      <c r="X92" s="7"/>
      <c r="Y92" s="7"/>
      <c r="Z92" s="7"/>
      <c r="AA92"/>
      <c r="AB92"/>
      <c r="AC92" s="1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>
        <f>74.5</f>
        <v>74.5</v>
      </c>
      <c r="BG92">
        <v>1.72</v>
      </c>
      <c r="BH92" s="89">
        <f t="shared" si="42"/>
        <v>25.182531097890756</v>
      </c>
      <c r="BI92"/>
      <c r="BJ92"/>
      <c r="BK92"/>
      <c r="BL92" s="7"/>
      <c r="BM92" s="7"/>
      <c r="BN92" s="7"/>
      <c r="BO92" s="7"/>
      <c r="BP92" s="7"/>
      <c r="BQ92" s="7"/>
      <c r="BR92" s="7"/>
      <c r="BS92" s="7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 s="7"/>
      <c r="CN92" s="7"/>
      <c r="CO92" s="7"/>
      <c r="CP92" s="7"/>
      <c r="CQ92" s="7"/>
      <c r="CR92" s="7"/>
      <c r="CS92" s="7"/>
      <c r="CT92" s="7"/>
      <c r="CU92"/>
      <c r="CV92"/>
      <c r="CW92"/>
      <c r="CX92"/>
      <c r="CY92"/>
      <c r="CZ92"/>
      <c r="DA92"/>
      <c r="DB92"/>
      <c r="DC92"/>
    </row>
    <row r="93" spans="1:107" x14ac:dyDescent="0.35">
      <c r="A93"/>
      <c r="B93" s="217"/>
      <c r="C93" s="15"/>
      <c r="D93" s="15">
        <v>43773</v>
      </c>
      <c r="E93" s="15">
        <v>43471</v>
      </c>
      <c r="F93" s="15">
        <v>43892</v>
      </c>
      <c r="G93" s="15">
        <v>43948</v>
      </c>
      <c r="H93" s="15"/>
      <c r="I93"/>
      <c r="J93"/>
      <c r="K93" s="217"/>
      <c r="L93" s="15"/>
      <c r="M93" s="15">
        <v>43409</v>
      </c>
      <c r="N93" s="15">
        <v>43472</v>
      </c>
      <c r="O93" s="15">
        <v>43521</v>
      </c>
      <c r="P93" s="15">
        <v>43578</v>
      </c>
      <c r="Q93" s="15"/>
      <c r="R93"/>
      <c r="S93" s="2">
        <v>12</v>
      </c>
      <c r="T93" s="5"/>
      <c r="U93" s="5"/>
      <c r="V93" s="5"/>
      <c r="W93" s="5"/>
      <c r="X93" s="5"/>
      <c r="Y93" s="5"/>
      <c r="Z93" s="5"/>
      <c r="AA93"/>
      <c r="AB93"/>
      <c r="AC93" s="1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>
        <f>74</f>
        <v>74</v>
      </c>
      <c r="BG93">
        <v>1.72</v>
      </c>
      <c r="BH93" s="89">
        <f t="shared" si="42"/>
        <v>25.013520822065985</v>
      </c>
      <c r="BI93"/>
      <c r="BJ93"/>
      <c r="BK93"/>
      <c r="BL93" s="5">
        <v>12</v>
      </c>
      <c r="BM93" s="5"/>
      <c r="BN93" s="5"/>
      <c r="BO93" s="5"/>
      <c r="BP93" s="5"/>
      <c r="BQ93" s="5"/>
      <c r="BR93" s="5"/>
      <c r="BS93" s="5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 s="5">
        <v>12</v>
      </c>
      <c r="CN93" s="5"/>
      <c r="CO93" s="5"/>
      <c r="CP93" s="5"/>
      <c r="CQ93" s="5"/>
      <c r="CR93" s="5"/>
      <c r="CS93" s="5"/>
      <c r="CT93" s="5"/>
      <c r="CU93"/>
      <c r="CV93"/>
      <c r="CW93"/>
      <c r="CX93"/>
      <c r="CY93"/>
      <c r="CZ93"/>
      <c r="DA93"/>
      <c r="DB93"/>
      <c r="DC93"/>
    </row>
    <row r="94" spans="1:107" ht="15" customHeight="1" x14ac:dyDescent="0.35">
      <c r="A94"/>
      <c r="B94" s="216" t="s">
        <v>1713</v>
      </c>
      <c r="C94" s="14">
        <v>43710</v>
      </c>
      <c r="D94" s="14">
        <v>43757</v>
      </c>
      <c r="E94" s="14">
        <v>43820</v>
      </c>
      <c r="F94" s="75">
        <v>43869</v>
      </c>
      <c r="G94" s="14">
        <v>43925</v>
      </c>
      <c r="H94" s="14">
        <v>44016</v>
      </c>
      <c r="I94"/>
      <c r="J94"/>
      <c r="K94" s="216" t="s">
        <v>1713</v>
      </c>
      <c r="L94" s="14">
        <v>43346</v>
      </c>
      <c r="M94" s="14">
        <v>43393</v>
      </c>
      <c r="N94" s="14">
        <v>43821</v>
      </c>
      <c r="O94" s="75">
        <v>43519</v>
      </c>
      <c r="P94" s="14">
        <v>43575</v>
      </c>
      <c r="Q94" s="14">
        <v>43652</v>
      </c>
      <c r="R94"/>
      <c r="S94" s="2"/>
      <c r="T94" s="5"/>
      <c r="U94" s="5"/>
      <c r="V94" s="5"/>
      <c r="W94" s="5"/>
      <c r="X94" s="5"/>
      <c r="Y94" s="5"/>
      <c r="Z94" s="5"/>
      <c r="AA94"/>
      <c r="AB94"/>
      <c r="AC94" s="1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>
        <f>73.95</f>
        <v>73.95</v>
      </c>
      <c r="BG94">
        <v>1.72</v>
      </c>
      <c r="BH94" s="89">
        <f t="shared" si="42"/>
        <v>24.996619794483507</v>
      </c>
      <c r="BI94"/>
      <c r="BJ94"/>
      <c r="BK94"/>
      <c r="BL94" s="5"/>
      <c r="BM94" s="5"/>
      <c r="BN94" s="5"/>
      <c r="BO94" s="5"/>
      <c r="BP94" s="5"/>
      <c r="BQ94" s="5"/>
      <c r="BR94" s="5"/>
      <c r="BS94" s="5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 s="5"/>
      <c r="CN94" s="5"/>
      <c r="CO94" s="11"/>
      <c r="CP94" s="5"/>
      <c r="CQ94" s="5"/>
      <c r="CR94" s="5"/>
      <c r="CS94" s="5"/>
      <c r="CT94" s="5"/>
      <c r="CU94"/>
      <c r="CV94"/>
      <c r="CW94"/>
      <c r="CX94"/>
      <c r="CY94"/>
      <c r="CZ94"/>
      <c r="DA94"/>
      <c r="DB94"/>
      <c r="DC94"/>
    </row>
    <row r="95" spans="1:107" x14ac:dyDescent="0.35">
      <c r="A95"/>
      <c r="B95" s="217"/>
      <c r="C95" s="15"/>
      <c r="D95" s="15">
        <v>43773</v>
      </c>
      <c r="E95" s="15">
        <v>43471</v>
      </c>
      <c r="F95" s="76">
        <v>43885</v>
      </c>
      <c r="G95" s="15">
        <v>43941</v>
      </c>
      <c r="H95" s="15"/>
      <c r="I95" s="53"/>
      <c r="J95" s="53"/>
      <c r="K95" s="217"/>
      <c r="L95" s="15"/>
      <c r="M95" s="15">
        <v>43409</v>
      </c>
      <c r="N95" s="15">
        <v>43472</v>
      </c>
      <c r="O95" s="76">
        <v>43535</v>
      </c>
      <c r="P95" s="15">
        <v>43591</v>
      </c>
      <c r="Q95" s="15"/>
      <c r="R95"/>
      <c r="S95" s="3">
        <v>14</v>
      </c>
      <c r="T95" s="4"/>
      <c r="U95" s="4"/>
      <c r="V95" s="4"/>
      <c r="W95" s="4"/>
      <c r="X95" s="4"/>
      <c r="Y95" s="4"/>
      <c r="Z95" s="4"/>
      <c r="AA95"/>
      <c r="AB95"/>
      <c r="AC95" s="1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>
        <f>73.5</f>
        <v>73.5</v>
      </c>
      <c r="BG95">
        <v>1.72</v>
      </c>
      <c r="BH95" s="89">
        <f t="shared" si="42"/>
        <v>24.844510546241214</v>
      </c>
      <c r="BI95"/>
      <c r="BJ95"/>
      <c r="BK95"/>
      <c r="BL95" s="4">
        <v>14</v>
      </c>
      <c r="BM95" s="4" t="s">
        <v>16509</v>
      </c>
      <c r="BN95" s="4"/>
      <c r="BO95" s="4"/>
      <c r="BP95" s="4"/>
      <c r="BQ95" s="4"/>
      <c r="BR95" s="4"/>
      <c r="BS95" s="4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 s="4">
        <v>14</v>
      </c>
      <c r="CN95" s="4"/>
      <c r="CO95" s="4"/>
      <c r="CP95" s="4"/>
      <c r="CQ95" s="4"/>
      <c r="CR95" s="4"/>
      <c r="CS95" s="4"/>
      <c r="CT95" s="4"/>
      <c r="CU95"/>
      <c r="CV95"/>
      <c r="CW95"/>
      <c r="CX95"/>
      <c r="CY95"/>
      <c r="CZ95"/>
      <c r="DA95"/>
      <c r="DB95"/>
      <c r="DC95"/>
    </row>
    <row r="96" spans="1:107" x14ac:dyDescent="0.35">
      <c r="A96"/>
      <c r="B96" s="218"/>
      <c r="C96" s="81"/>
      <c r="D96" s="81"/>
      <c r="E96" s="81"/>
      <c r="F96" s="82"/>
      <c r="G96" s="82"/>
      <c r="H96" s="81"/>
      <c r="I96" s="53"/>
      <c r="J96" s="53"/>
      <c r="K96" s="221" t="s">
        <v>11995</v>
      </c>
      <c r="L96" s="14">
        <v>43346</v>
      </c>
      <c r="M96" s="14">
        <v>43393</v>
      </c>
      <c r="N96" s="14">
        <v>43821</v>
      </c>
      <c r="O96" s="75">
        <v>43519</v>
      </c>
      <c r="P96" s="75">
        <v>43573</v>
      </c>
      <c r="Q96" s="14">
        <v>43652</v>
      </c>
      <c r="R96"/>
      <c r="S96" s="6"/>
      <c r="T96" s="7"/>
      <c r="U96" s="7" t="s">
        <v>15895</v>
      </c>
      <c r="V96" s="7"/>
      <c r="W96" s="7"/>
      <c r="X96" s="7"/>
      <c r="Y96" s="7"/>
      <c r="Z96" s="7"/>
      <c r="AA96"/>
      <c r="AB96"/>
      <c r="AC96" s="1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7"/>
      <c r="BM96" s="7" t="s">
        <v>5764</v>
      </c>
      <c r="BN96" s="7"/>
      <c r="BO96" s="7"/>
      <c r="BP96" s="7"/>
      <c r="BQ96" s="7"/>
      <c r="BR96" s="7"/>
      <c r="BS96" s="7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 s="7"/>
      <c r="CN96" s="7" t="s">
        <v>16852</v>
      </c>
      <c r="CO96" s="7"/>
      <c r="CP96" s="7"/>
      <c r="CQ96" s="7"/>
      <c r="CR96" s="7"/>
      <c r="CS96" s="7"/>
      <c r="CT96" s="7"/>
      <c r="CU96"/>
      <c r="CV96"/>
      <c r="CW96"/>
      <c r="CX96"/>
      <c r="CY96"/>
      <c r="CZ96"/>
      <c r="DA96"/>
      <c r="DB96"/>
      <c r="DC96"/>
    </row>
    <row r="97" spans="1:107" x14ac:dyDescent="0.35">
      <c r="A97"/>
      <c r="B97" s="219"/>
      <c r="C97" s="17"/>
      <c r="D97" s="17"/>
      <c r="E97" s="17"/>
      <c r="F97" s="83"/>
      <c r="G97" s="83"/>
      <c r="H97" s="17"/>
      <c r="I97" s="71"/>
      <c r="J97" s="71"/>
      <c r="K97" s="222"/>
      <c r="L97" s="15"/>
      <c r="M97" s="15">
        <v>43409</v>
      </c>
      <c r="N97" s="15">
        <v>43472</v>
      </c>
      <c r="O97" s="76">
        <v>43535</v>
      </c>
      <c r="P97" s="76">
        <v>43591</v>
      </c>
      <c r="Q97" s="15"/>
      <c r="R97"/>
      <c r="S97" s="3">
        <v>16</v>
      </c>
      <c r="T97" s="5"/>
      <c r="U97" s="5"/>
      <c r="V97" s="5"/>
      <c r="W97" s="5"/>
      <c r="X97" s="5"/>
      <c r="Y97" s="5"/>
      <c r="Z97" s="5"/>
      <c r="AA97"/>
      <c r="AB97"/>
      <c r="AC97" s="1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5">
        <v>16</v>
      </c>
      <c r="BM97" s="5" t="s">
        <v>16508</v>
      </c>
      <c r="BN97" s="5"/>
      <c r="BO97" s="5"/>
      <c r="BP97" s="5"/>
      <c r="BQ97" s="5"/>
      <c r="BR97" s="5"/>
      <c r="BS97" s="5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 s="5">
        <v>16</v>
      </c>
      <c r="CN97" s="5" t="s">
        <v>16853</v>
      </c>
      <c r="CO97" s="5"/>
      <c r="CP97" s="5"/>
      <c r="CQ97" s="5"/>
      <c r="CR97" s="5"/>
      <c r="CS97" s="5"/>
      <c r="CT97" s="5"/>
      <c r="CU97"/>
      <c r="CV97"/>
      <c r="CW97"/>
      <c r="CX97"/>
      <c r="CY97"/>
      <c r="CZ97"/>
      <c r="DA97"/>
      <c r="DB97"/>
      <c r="DC97"/>
    </row>
    <row r="98" spans="1:107" x14ac:dyDescent="0.35">
      <c r="A98"/>
      <c r="B98"/>
      <c r="C98" s="1"/>
      <c r="D98"/>
      <c r="E98"/>
      <c r="F98"/>
      <c r="G98"/>
      <c r="H98"/>
      <c r="I98" s="55"/>
      <c r="J98"/>
      <c r="K98"/>
      <c r="L98"/>
      <c r="M98"/>
      <c r="N98"/>
      <c r="O98"/>
      <c r="P98"/>
      <c r="Q98"/>
      <c r="R98"/>
      <c r="S98" s="2"/>
      <c r="T98" s="5" t="s">
        <v>15869</v>
      </c>
      <c r="U98" s="5" t="s">
        <v>15869</v>
      </c>
      <c r="V98" s="5"/>
      <c r="W98" s="5"/>
      <c r="X98" s="5"/>
      <c r="Y98" s="5"/>
      <c r="Z98" s="5"/>
      <c r="AA98"/>
      <c r="AB98"/>
      <c r="AC98" s="1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5"/>
      <c r="BM98" s="5" t="s">
        <v>16510</v>
      </c>
      <c r="BN98" s="5"/>
      <c r="BO98" s="5"/>
      <c r="BP98" s="5"/>
      <c r="BQ98" s="5"/>
      <c r="BR98" s="5"/>
      <c r="BS98" s="5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 s="5"/>
      <c r="CN98" s="5" t="s">
        <v>8801</v>
      </c>
      <c r="CO98" s="5"/>
      <c r="CP98" s="5"/>
      <c r="CQ98" s="5"/>
      <c r="CR98" s="5"/>
      <c r="CS98" s="5"/>
      <c r="CT98" s="5"/>
      <c r="CU98"/>
      <c r="CV98"/>
      <c r="CW98"/>
      <c r="CX98"/>
      <c r="CY98"/>
      <c r="CZ98"/>
      <c r="DA98"/>
      <c r="DB98"/>
      <c r="DC98"/>
    </row>
    <row r="99" spans="1:107" x14ac:dyDescent="0.35">
      <c r="A99"/>
      <c r="B99" s="16" t="s">
        <v>8383</v>
      </c>
      <c r="C99" s="16"/>
      <c r="D99"/>
      <c r="E99"/>
      <c r="F99"/>
      <c r="G99"/>
      <c r="H99"/>
      <c r="I99"/>
      <c r="J99"/>
      <c r="K99"/>
      <c r="L99" s="1"/>
      <c r="M99" s="73">
        <f>2/11*33</f>
        <v>6</v>
      </c>
      <c r="N99"/>
      <c r="O99"/>
      <c r="P99"/>
      <c r="Q99"/>
      <c r="R99"/>
      <c r="S99" s="3">
        <v>18</v>
      </c>
      <c r="T99" s="4"/>
      <c r="U99" s="4"/>
      <c r="V99" s="4"/>
      <c r="W99" s="4"/>
      <c r="X99" s="4"/>
      <c r="Y99" s="4"/>
      <c r="Z99" s="4"/>
      <c r="AA99"/>
      <c r="AB99"/>
      <c r="AC99" s="1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4">
        <v>18</v>
      </c>
      <c r="BM99" s="4" t="s">
        <v>16512</v>
      </c>
      <c r="BN99" s="4"/>
      <c r="BO99" s="4"/>
      <c r="BP99" s="4"/>
      <c r="BQ99" s="4"/>
      <c r="BR99" s="4"/>
      <c r="BS99" s="4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 s="4">
        <v>18</v>
      </c>
      <c r="CN99" s="4" t="s">
        <v>16854</v>
      </c>
      <c r="CO99" s="4"/>
      <c r="CP99" s="4"/>
      <c r="CQ99" s="4"/>
      <c r="CR99" s="4"/>
      <c r="CS99" s="4"/>
      <c r="CT99" s="4"/>
      <c r="CU99"/>
      <c r="CV99"/>
      <c r="CW99"/>
      <c r="CX99"/>
      <c r="CY99"/>
      <c r="CZ99"/>
      <c r="DA99"/>
      <c r="DB99"/>
      <c r="DC99"/>
    </row>
    <row r="100" spans="1:107" x14ac:dyDescent="0.35">
      <c r="A100"/>
      <c r="B100" s="16" t="s">
        <v>8384</v>
      </c>
      <c r="C100" s="1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6"/>
      <c r="T100" s="7"/>
      <c r="U100" s="7"/>
      <c r="V100" s="7"/>
      <c r="W100" s="7"/>
      <c r="X100" s="7"/>
      <c r="Y100" s="7"/>
      <c r="Z100" s="7"/>
      <c r="AA100"/>
      <c r="AB100"/>
      <c r="AC100" s="1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7"/>
      <c r="BM100" s="7"/>
      <c r="BN100" s="7"/>
      <c r="BO100" s="7"/>
      <c r="BP100" s="7"/>
      <c r="BQ100" s="7"/>
      <c r="BR100" s="7"/>
      <c r="BS100" s="7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 s="7"/>
      <c r="CN100" s="7"/>
      <c r="CO100" s="7"/>
      <c r="CP100" s="7"/>
      <c r="CQ100" s="7"/>
      <c r="CR100" s="7"/>
      <c r="CS100" s="7"/>
      <c r="CT100" s="7"/>
      <c r="CU100"/>
      <c r="CV100"/>
      <c r="CW100"/>
      <c r="CX100"/>
      <c r="CY100"/>
      <c r="CZ100"/>
      <c r="DA100"/>
      <c r="DB100"/>
      <c r="DC100"/>
    </row>
    <row r="101" spans="1:107" x14ac:dyDescent="0.35">
      <c r="A101"/>
      <c r="B101" s="16" t="s">
        <v>8385</v>
      </c>
      <c r="C101" s="16"/>
      <c r="D101"/>
      <c r="E101"/>
      <c r="F101"/>
      <c r="G101"/>
      <c r="H101"/>
      <c r="I101" s="55"/>
      <c r="J101"/>
      <c r="K101"/>
      <c r="L101" s="1"/>
      <c r="M101" s="1"/>
      <c r="N101"/>
      <c r="O101"/>
      <c r="P101"/>
      <c r="Q101"/>
      <c r="R101"/>
      <c r="S101" s="2">
        <v>20</v>
      </c>
      <c r="T101" s="5"/>
      <c r="U101" s="5"/>
      <c r="V101" s="5"/>
      <c r="W101" s="5"/>
      <c r="X101" s="5"/>
      <c r="Y101" s="5"/>
      <c r="Z101" s="5"/>
      <c r="AA101"/>
      <c r="AB101"/>
      <c r="AC101" s="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5">
        <v>20</v>
      </c>
      <c r="BM101" s="5"/>
      <c r="BN101" s="5"/>
      <c r="BO101" s="5"/>
      <c r="BP101" s="5"/>
      <c r="BQ101" s="5"/>
      <c r="BR101" s="5"/>
      <c r="BS101" s="5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 s="5">
        <v>20</v>
      </c>
      <c r="CN101" s="5"/>
      <c r="CO101" s="5"/>
      <c r="CP101" s="5"/>
      <c r="CQ101" s="5"/>
      <c r="CR101" s="5"/>
      <c r="CS101" s="5"/>
      <c r="CT101" s="5"/>
      <c r="CU101"/>
      <c r="CV101"/>
      <c r="CW101"/>
      <c r="CX101"/>
      <c r="CY101"/>
      <c r="CZ101"/>
      <c r="DA101"/>
      <c r="DB101"/>
      <c r="DC101"/>
    </row>
    <row r="102" spans="1:107" x14ac:dyDescent="0.3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 s="6"/>
      <c r="T102" s="7"/>
      <c r="U102" s="7"/>
      <c r="V102" s="7"/>
      <c r="W102" s="7"/>
      <c r="X102" s="7"/>
      <c r="Y102" s="7"/>
      <c r="Z102" s="7"/>
      <c r="AA102"/>
      <c r="AB102"/>
      <c r="AC102" s="1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7"/>
      <c r="BM102" s="7"/>
      <c r="BN102" s="7"/>
      <c r="BO102" s="7"/>
      <c r="BP102" s="7"/>
      <c r="BQ102" s="7"/>
      <c r="BR102" s="7"/>
      <c r="BS102" s="7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 s="7"/>
      <c r="CN102" s="7"/>
      <c r="CO102" s="7"/>
      <c r="CP102" s="7"/>
      <c r="CQ102" s="7"/>
      <c r="CR102" s="7"/>
      <c r="CS102" s="7"/>
      <c r="CT102" s="7"/>
      <c r="CU102"/>
      <c r="CV102"/>
      <c r="CW102"/>
      <c r="CX102"/>
      <c r="CY102"/>
      <c r="CZ102"/>
      <c r="DA102"/>
      <c r="DB102"/>
      <c r="DC102"/>
    </row>
    <row r="103" spans="1:107" x14ac:dyDescent="0.35">
      <c r="A103"/>
      <c r="B103"/>
      <c r="C103" s="73"/>
      <c r="D103" s="73"/>
      <c r="E103" s="1"/>
      <c r="F103" s="1"/>
      <c r="G103" s="1"/>
      <c r="H103" s="1"/>
      <c r="I103" s="1"/>
      <c r="J103" s="1"/>
      <c r="K103"/>
      <c r="L103" s="1"/>
      <c r="M103" s="1"/>
      <c r="N103" s="1"/>
      <c r="O103" s="1"/>
      <c r="P103" s="1"/>
      <c r="Q103" s="1"/>
      <c r="R103" s="1"/>
      <c r="S103" s="1"/>
      <c r="T103"/>
      <c r="U103"/>
      <c r="V103" s="1"/>
      <c r="W103" s="1"/>
      <c r="X103" s="1"/>
      <c r="Y103" s="1"/>
      <c r="Z103" s="1"/>
      <c r="AA103" s="1"/>
      <c r="AB103" s="1"/>
      <c r="AC103"/>
      <c r="AD103"/>
      <c r="AE103" s="1"/>
      <c r="AF103" s="1"/>
      <c r="AG103" s="1"/>
      <c r="AH103" s="1"/>
      <c r="AI103" s="1"/>
      <c r="AJ103" s="1"/>
      <c r="AK103" s="1"/>
      <c r="AL103" s="38"/>
      <c r="AM103"/>
      <c r="AN103"/>
      <c r="AO103"/>
      <c r="AP103" s="1"/>
      <c r="AQ103" s="1"/>
      <c r="AR103" s="1"/>
      <c r="AS103" s="1"/>
      <c r="AT103" s="1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1"/>
      <c r="BI103" s="1"/>
      <c r="BJ103" s="1"/>
      <c r="BK103"/>
      <c r="BL103"/>
      <c r="BM103" s="1"/>
      <c r="BN103" s="1"/>
      <c r="BO103" s="1"/>
      <c r="BP103" s="1"/>
      <c r="BQ103" s="1"/>
      <c r="BR103" s="1"/>
      <c r="BS103" s="1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107" x14ac:dyDescent="0.35">
      <c r="A104"/>
      <c r="B104" s="1"/>
      <c r="C104" s="1"/>
      <c r="D104" s="73"/>
      <c r="E104" s="1"/>
      <c r="F104" s="1"/>
      <c r="G104" s="1"/>
      <c r="H104" s="1"/>
      <c r="I104" s="1"/>
      <c r="J104"/>
      <c r="K104"/>
      <c r="L104" s="1"/>
      <c r="M104" s="1"/>
      <c r="N104" s="1"/>
      <c r="O104" s="1"/>
      <c r="P104" s="1"/>
      <c r="Q104" s="1"/>
      <c r="R104" s="1"/>
      <c r="S104"/>
      <c r="T104"/>
      <c r="U104" s="1"/>
      <c r="V104" s="1"/>
      <c r="W104" s="1"/>
      <c r="X104" s="1"/>
      <c r="Y104" s="1"/>
      <c r="Z104" s="1"/>
      <c r="AA104" s="1"/>
      <c r="AB104"/>
      <c r="AC104"/>
      <c r="AD104" s="1"/>
      <c r="AE104" s="1"/>
      <c r="AF104" s="1"/>
      <c r="AG104" s="1"/>
      <c r="AH104" s="1"/>
      <c r="AI104" s="1"/>
      <c r="AJ104" s="1"/>
      <c r="AK104" s="38"/>
      <c r="AL104"/>
      <c r="AM104" s="1"/>
      <c r="AN104" s="1"/>
      <c r="AO104" s="1"/>
      <c r="AP104" s="1"/>
      <c r="AQ104" s="1"/>
      <c r="AR104" s="1"/>
      <c r="AS104" s="1"/>
      <c r="AT104" s="1"/>
      <c r="AU104" s="1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 s="1"/>
      <c r="BL104"/>
      <c r="BM104"/>
      <c r="BN104" s="1"/>
      <c r="BO104" s="1"/>
      <c r="BP104" s="1"/>
      <c r="BQ104" s="1"/>
      <c r="BR104" s="1"/>
      <c r="BS104" s="1"/>
      <c r="BT104" s="1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107" ht="15" customHeight="1" x14ac:dyDescent="0.35">
      <c r="A105"/>
      <c r="B105" s="1"/>
      <c r="C105" s="1"/>
      <c r="D105" s="1"/>
      <c r="E105"/>
      <c r="F105"/>
      <c r="G105"/>
      <c r="H105"/>
      <c r="I105"/>
      <c r="J105"/>
      <c r="K105" s="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"/>
      <c r="AL105"/>
      <c r="AM105" s="1"/>
      <c r="AN105" s="1"/>
      <c r="AO105" s="1"/>
      <c r="AP105" s="1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107" x14ac:dyDescent="0.35">
      <c r="A106"/>
      <c r="B106" s="1"/>
      <c r="C106" s="1"/>
      <c r="D106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107" ht="15" customHeight="1" x14ac:dyDescent="0.35">
      <c r="A107"/>
      <c r="B107" s="1"/>
      <c r="C107" s="1"/>
      <c r="D107" s="1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74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107" x14ac:dyDescent="0.35">
      <c r="A108" s="12"/>
      <c r="B108" s="1"/>
      <c r="C108" s="1"/>
      <c r="D108"/>
      <c r="E108"/>
      <c r="F108"/>
      <c r="G108"/>
      <c r="H108" s="1"/>
      <c r="I108"/>
      <c r="J108"/>
      <c r="K108" s="1"/>
      <c r="L108" s="1"/>
      <c r="M108"/>
      <c r="N108"/>
      <c r="O108"/>
      <c r="P108"/>
      <c r="Q108"/>
      <c r="R108"/>
      <c r="S108" s="1"/>
      <c r="T108"/>
      <c r="U108"/>
      <c r="V108">
        <f>76.3/(1.71*1.71)</f>
        <v>26.093498854348347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1"/>
      <c r="AT108"/>
      <c r="AU108" s="1"/>
      <c r="AV108" s="1"/>
      <c r="AW108" s="1"/>
      <c r="AX108" s="1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ht="15" customHeight="1" x14ac:dyDescent="0.35">
      <c r="A109" s="1"/>
      <c r="B109" s="1"/>
      <c r="C109" s="1"/>
      <c r="D109" s="1"/>
      <c r="E109" s="1"/>
      <c r="F109" s="1"/>
      <c r="G109" s="1"/>
      <c r="H109" s="1"/>
      <c r="I109"/>
      <c r="J109"/>
      <c r="K109" s="66"/>
      <c r="L109" s="73"/>
      <c r="M109"/>
      <c r="N109"/>
      <c r="O109"/>
      <c r="P109"/>
      <c r="Q109"/>
      <c r="R109"/>
      <c r="S109" s="1"/>
      <c r="T109"/>
      <c r="U109"/>
      <c r="V109">
        <v>82</v>
      </c>
      <c r="W109">
        <v>1.71</v>
      </c>
      <c r="X109" s="85">
        <f>V109/(W109*W109)</f>
        <v>28.042816593139772</v>
      </c>
      <c r="Y109"/>
      <c r="Z109"/>
      <c r="AA109"/>
      <c r="AB109"/>
      <c r="AC109" s="27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x14ac:dyDescent="0.35">
      <c r="A110" s="204"/>
      <c r="B110" s="1"/>
      <c r="C110" s="1"/>
      <c r="D110" s="17"/>
      <c r="E110" s="17"/>
      <c r="F110" s="17"/>
      <c r="G110" s="17"/>
      <c r="H110" s="1"/>
      <c r="I110"/>
      <c r="J110"/>
      <c r="K110" s="1"/>
      <c r="L110" s="1"/>
      <c r="M110"/>
      <c r="N110"/>
      <c r="O110"/>
      <c r="P110"/>
      <c r="Q110"/>
      <c r="R110"/>
      <c r="S110" s="1"/>
      <c r="T110"/>
      <c r="U110"/>
      <c r="V110">
        <v>76.3</v>
      </c>
      <c r="W110">
        <v>1.71</v>
      </c>
      <c r="X110" s="85">
        <f>V110/(W110*W110)</f>
        <v>26.093498854348347</v>
      </c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 s="1"/>
      <c r="AS110"/>
      <c r="AT110" s="1"/>
      <c r="AU110" s="1"/>
      <c r="AV110" s="1"/>
      <c r="AW110" s="1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 s="35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</row>
    <row r="111" spans="1:107" x14ac:dyDescent="0.35">
      <c r="A111" s="204"/>
      <c r="B111" s="1"/>
      <c r="C111" s="1"/>
      <c r="D111" s="17"/>
      <c r="E111" s="1"/>
      <c r="F111" s="79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>
        <v>74</v>
      </c>
      <c r="W111">
        <v>1.71</v>
      </c>
      <c r="X111" s="85">
        <f>V111/(W111*W111)</f>
        <v>25.306932047467601</v>
      </c>
      <c r="Y111"/>
      <c r="Z111"/>
      <c r="AA111"/>
      <c r="AB111"/>
      <c r="AC111"/>
      <c r="AD111" s="85">
        <f>((8+3*(21)^(1/2))^(1/3)+(8-3*(21)^(1/2))^(1/3))</f>
        <v>0.99999999999999956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x14ac:dyDescent="0.35">
      <c r="A112" s="204"/>
      <c r="B112" s="1"/>
      <c r="C112" s="1"/>
      <c r="D112" s="17"/>
      <c r="E112" s="17"/>
      <c r="F112" s="17"/>
      <c r="G112" s="17"/>
      <c r="H112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>
        <v>76.3</v>
      </c>
      <c r="W112">
        <v>1.72</v>
      </c>
      <c r="X112" s="85">
        <f>V112/(W112*W112)</f>
        <v>25.790968090859927</v>
      </c>
      <c r="Y112"/>
      <c r="Z112"/>
      <c r="AA112"/>
      <c r="AB112"/>
      <c r="AC112"/>
      <c r="AD112" s="87">
        <f>((8+3*(21)^(1/2))^(1/3))</f>
        <v>2.7912878474779195</v>
      </c>
      <c r="AE112"/>
      <c r="AF112" s="88">
        <f>AD112*AD112*AD112</f>
        <v>21.747727084867506</v>
      </c>
      <c r="AG112"/>
      <c r="AH112" s="87">
        <f>8+3*(21)^(1/2)</f>
        <v>21.74772708486752</v>
      </c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 s="35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x14ac:dyDescent="0.35">
      <c r="A113" s="204"/>
      <c r="B113" s="1"/>
      <c r="C113" s="1"/>
      <c r="D113" s="17"/>
      <c r="E113" s="17"/>
      <c r="F113" s="17"/>
      <c r="G113" s="17"/>
      <c r="H113"/>
      <c r="I113"/>
      <c r="J113"/>
      <c r="K113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 s="1"/>
      <c r="AC113"/>
      <c r="AD113" s="87">
        <f>(8-3*(21)^(1/2))^(1/3)</f>
        <v>-1.7912878474779199</v>
      </c>
      <c r="AE113"/>
      <c r="AF113" s="88">
        <f>AD113*AD113*AD113</f>
        <v>-5.7477270848675195</v>
      </c>
      <c r="AG113"/>
      <c r="AH113">
        <f>8-3*(21)^(1/2)</f>
        <v>-5.7477270848675204</v>
      </c>
      <c r="AI113"/>
      <c r="AJ113"/>
      <c r="AK113" s="1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x14ac:dyDescent="0.35">
      <c r="A114" s="204"/>
      <c r="B114" s="1"/>
      <c r="C114" s="1"/>
      <c r="D114" s="17"/>
      <c r="E114" s="17"/>
      <c r="F114" s="17"/>
      <c r="G114" s="17"/>
      <c r="H114"/>
      <c r="I114"/>
      <c r="J114"/>
      <c r="K114" s="16"/>
      <c r="L114" s="16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 s="88">
        <f>AF112+AF113</f>
        <v>15.999999999999986</v>
      </c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x14ac:dyDescent="0.35">
      <c r="A115" s="204"/>
      <c r="B115" s="1"/>
      <c r="C115" s="16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>
        <f>3*(21)^(1/2)</f>
        <v>13.74772708486752</v>
      </c>
      <c r="AE115"/>
      <c r="AF115">
        <f>8+AD115</f>
        <v>21.74772708486752</v>
      </c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x14ac:dyDescent="0.35">
      <c r="A116" s="1"/>
      <c r="B116"/>
      <c r="C116"/>
      <c r="D116"/>
      <c r="E116"/>
      <c r="F116"/>
      <c r="G116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>
        <f>8-AD115</f>
        <v>-5.7477270848675204</v>
      </c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x14ac:dyDescent="0.35">
      <c r="A117" s="1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x14ac:dyDescent="0.35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 s="87">
        <f>((9+3*(22)^(1/2))^(1/3))</f>
        <v>2.8468004425747697</v>
      </c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x14ac:dyDescent="0.35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 s="87">
        <f>(9-3*(22)^(1/2))^(1/3)</f>
        <v>-1.7180597464306768</v>
      </c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x14ac:dyDescent="0.35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 s="87">
        <f>AD118+AD119</f>
        <v>1.1287406961440929</v>
      </c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x14ac:dyDescent="0.35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87">
        <f>((7+3*(20)^(1/2))^(1/3))</f>
        <v>2.7331267811974387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87">
        <f>(7-3*(20)^(1/2))^(1/3)</f>
        <v>-1.858220816199238</v>
      </c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 t="s">
        <v>8478</v>
      </c>
      <c r="BX123"/>
      <c r="BY123"/>
      <c r="BZ123"/>
      <c r="CA123"/>
      <c r="CB123"/>
    </row>
    <row r="124" spans="1:80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87">
        <f>AD122+AD123</f>
        <v>0.87490596499820072</v>
      </c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t="s">
        <v>3203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28"/>
      <c r="V126" s="29"/>
      <c r="W126"/>
      <c r="X126"/>
      <c r="Y126"/>
      <c r="Z126"/>
      <c r="AA126"/>
      <c r="AB126"/>
      <c r="AC126"/>
      <c r="AD126">
        <f>16+3*(5048-1893*21^(1/2))^(1/3)+3*(253-48*(21)^(1/2))^(1/3)</f>
        <v>-20.466309379657325</v>
      </c>
      <c r="AE126"/>
      <c r="AF126"/>
      <c r="AG126"/>
      <c r="AH126"/>
      <c r="AI126" t="s">
        <v>12697</v>
      </c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>
        <f>(-1000-375*21^(1/2))^(1/3)+(-1000+375*(21)^(1/2)^(1/3))</f>
        <v>-391.08108067550603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x14ac:dyDescent="0.35">
      <c r="U128" s="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</row>
    <row r="129" spans="21:58" x14ac:dyDescent="0.35">
      <c r="U129" s="28"/>
      <c r="V129" s="29"/>
      <c r="W129"/>
      <c r="X129"/>
      <c r="Y129"/>
      <c r="Z129"/>
      <c r="AA129"/>
      <c r="AB129"/>
      <c r="AC129"/>
      <c r="AD129"/>
      <c r="AE129">
        <f>(10096^(1/3))^(1/3)</f>
        <v>2.7855148778509391</v>
      </c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x14ac:dyDescent="0.35">
      <c r="U130"/>
      <c r="V130"/>
      <c r="W130"/>
      <c r="X130"/>
      <c r="Y130"/>
      <c r="Z130"/>
      <c r="AA130"/>
      <c r="AB130"/>
      <c r="AC130"/>
      <c r="AD130"/>
      <c r="AE130">
        <f>((1000)^(1/3))^(1/3)</f>
        <v>2.1544346900318834</v>
      </c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x14ac:dyDescent="0.35">
      <c r="U131"/>
      <c r="V131"/>
      <c r="W131"/>
      <c r="X131"/>
      <c r="Y131"/>
      <c r="Z131"/>
      <c r="AA131"/>
      <c r="AB131"/>
      <c r="AC131"/>
      <c r="AD131"/>
      <c r="AE131">
        <f>(1000)^(1/9)</f>
        <v>2.1544346900318838</v>
      </c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x14ac:dyDescent="0.3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x14ac:dyDescent="0.35">
      <c r="U133"/>
      <c r="V133"/>
      <c r="W133"/>
      <c r="X133"/>
      <c r="Y133"/>
      <c r="Z133"/>
      <c r="AA133"/>
      <c r="AB133"/>
      <c r="AC133"/>
      <c r="AD133">
        <f>16+3*(-1000-375*21^(1/2))^(1/3)+3*(-1000+375*21^(1/2))^(1/3)</f>
        <v>1.0000000000000036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x14ac:dyDescent="0.35">
      <c r="U134"/>
      <c r="V134"/>
      <c r="W134"/>
      <c r="X134"/>
      <c r="Y134"/>
      <c r="Z134"/>
      <c r="AA134"/>
      <c r="AB134"/>
      <c r="AC134"/>
      <c r="AD134">
        <f>3*(-1000-375*21^(1/2))^(1/3)</f>
        <v>-41.869317712168794</v>
      </c>
      <c r="AE134"/>
      <c r="AF134">
        <f>3*(-1000-375*21^(1/2))^(1/3)</f>
        <v>-41.869317712168794</v>
      </c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x14ac:dyDescent="0.35">
      <c r="U135"/>
      <c r="V135"/>
      <c r="W135"/>
      <c r="X135"/>
      <c r="Y135"/>
      <c r="Z135"/>
      <c r="AA135"/>
      <c r="AB135"/>
      <c r="AC135"/>
      <c r="AD135">
        <f>3*(-1000+375*21^(1/2))^(1/3)</f>
        <v>26.869317712168797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x14ac:dyDescent="0.35">
      <c r="U136"/>
      <c r="V136"/>
      <c r="W136"/>
      <c r="X136"/>
      <c r="Y136"/>
      <c r="Z136"/>
      <c r="AA136"/>
      <c r="AB136"/>
      <c r="AC136"/>
      <c r="AD136">
        <f>AD135+AD134</f>
        <v>-14.999999999999996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x14ac:dyDescent="0.3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x14ac:dyDescent="0.3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x14ac:dyDescent="0.3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x14ac:dyDescent="0.3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x14ac:dyDescent="0.3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x14ac:dyDescent="0.3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x14ac:dyDescent="0.3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x14ac:dyDescent="0.35">
      <c r="AS144" s="1"/>
      <c r="AT144"/>
      <c r="AU144" s="1"/>
      <c r="AV144" s="1"/>
      <c r="AW144" s="1"/>
      <c r="AX144" s="1"/>
    </row>
    <row r="145" spans="45:50" x14ac:dyDescent="0.35">
      <c r="AS145" s="1"/>
      <c r="AT145"/>
      <c r="AU145" s="1"/>
      <c r="AV145" s="1"/>
      <c r="AW145" s="1"/>
      <c r="AX145" s="1"/>
    </row>
    <row r="146" spans="45:50" x14ac:dyDescent="0.35">
      <c r="AS146" s="1"/>
      <c r="AT146"/>
      <c r="AU146" s="1"/>
      <c r="AV146" s="1"/>
      <c r="AW146" s="1"/>
      <c r="AX146" s="1"/>
    </row>
    <row r="147" spans="45:50" x14ac:dyDescent="0.35">
      <c r="AS147" s="1"/>
      <c r="AT147"/>
      <c r="AU147" s="1"/>
      <c r="AV147" s="1"/>
      <c r="AW147" s="1"/>
      <c r="AX147" s="1"/>
    </row>
    <row r="148" spans="45:50" x14ac:dyDescent="0.35">
      <c r="AS148" s="1"/>
      <c r="AT148"/>
      <c r="AU148" s="1"/>
      <c r="AV148" s="1"/>
      <c r="AW148" s="1"/>
      <c r="AX148" s="1"/>
    </row>
    <row r="149" spans="45:50" x14ac:dyDescent="0.35">
      <c r="AS149" s="1"/>
      <c r="AT149"/>
      <c r="AU149" s="1"/>
      <c r="AV149" s="1"/>
      <c r="AW149" s="1"/>
      <c r="AX149" s="1"/>
    </row>
    <row r="150" spans="45:50" x14ac:dyDescent="0.35">
      <c r="AS150" s="1"/>
      <c r="AT150"/>
      <c r="AU150" s="1"/>
      <c r="AV150" s="1"/>
      <c r="AW150" s="1"/>
      <c r="AX150" s="1"/>
    </row>
    <row r="151" spans="45:50" x14ac:dyDescent="0.35">
      <c r="AS151" s="1"/>
      <c r="AT151"/>
      <c r="AU151" s="1"/>
      <c r="AV151" s="1"/>
      <c r="AW151" s="1"/>
      <c r="AX151" s="1"/>
    </row>
    <row r="152" spans="45:50" x14ac:dyDescent="0.35">
      <c r="AS152" s="1"/>
      <c r="AT152"/>
      <c r="AU152" s="1"/>
      <c r="AV152" s="1"/>
      <c r="AW152" s="1"/>
      <c r="AX152" s="1"/>
    </row>
    <row r="153" spans="45:50" x14ac:dyDescent="0.35">
      <c r="AS153" s="1"/>
      <c r="AT153"/>
      <c r="AU153" s="1"/>
      <c r="AV153" s="1"/>
      <c r="AW153" s="1"/>
      <c r="AX153" s="1"/>
    </row>
    <row r="154" spans="45:50" x14ac:dyDescent="0.35">
      <c r="AS154" s="1"/>
      <c r="AT154"/>
      <c r="AU154" s="1"/>
      <c r="AV154" s="1"/>
      <c r="AW154" s="1"/>
      <c r="AX154" s="1"/>
    </row>
    <row r="155" spans="45:50" x14ac:dyDescent="0.35">
      <c r="AS155" s="1"/>
      <c r="AT155"/>
      <c r="AU155" s="1"/>
      <c r="AV155" s="1"/>
      <c r="AW155" s="1"/>
      <c r="AX155" s="1"/>
    </row>
    <row r="156" spans="45:50" x14ac:dyDescent="0.35">
      <c r="AS156" s="1"/>
      <c r="AT156"/>
      <c r="AU156" s="1"/>
      <c r="AV156" s="1"/>
      <c r="AW156" s="1"/>
      <c r="AX156" s="1"/>
    </row>
    <row r="157" spans="45:50" x14ac:dyDescent="0.35">
      <c r="AS157" s="1"/>
      <c r="AT157"/>
      <c r="AU157" s="1"/>
      <c r="AV157" s="1"/>
      <c r="AW157" s="1"/>
      <c r="AX157" s="1"/>
    </row>
    <row r="158" spans="45:50" x14ac:dyDescent="0.35">
      <c r="AS158" s="1"/>
      <c r="AT158"/>
      <c r="AU158" s="1"/>
      <c r="AV158" s="1"/>
      <c r="AW158" s="1"/>
      <c r="AX158" s="1"/>
    </row>
    <row r="159" spans="45:50" x14ac:dyDescent="0.35">
      <c r="AS159" s="1"/>
      <c r="AT159"/>
      <c r="AU159" s="1"/>
      <c r="AV159" s="1"/>
      <c r="AW159" s="1"/>
      <c r="AX159" s="1"/>
    </row>
    <row r="160" spans="45:50" x14ac:dyDescent="0.35">
      <c r="AS160" s="1"/>
      <c r="AT160"/>
      <c r="AU160" s="1"/>
      <c r="AV160" s="1"/>
      <c r="AW160" s="1"/>
      <c r="AX160" s="1"/>
    </row>
    <row r="161" spans="45:50" x14ac:dyDescent="0.35">
      <c r="AS161" s="1"/>
      <c r="AT161"/>
      <c r="AU161" s="1"/>
      <c r="AV161" s="1"/>
      <c r="AW161" s="1"/>
      <c r="AX161" s="1"/>
    </row>
    <row r="162" spans="45:50" x14ac:dyDescent="0.35">
      <c r="AS162" s="1"/>
      <c r="AT162"/>
      <c r="AU162" s="1"/>
      <c r="AV162" s="1"/>
      <c r="AW162" s="1"/>
      <c r="AX162" s="1"/>
    </row>
    <row r="163" spans="45:50" x14ac:dyDescent="0.35">
      <c r="AS163" s="1"/>
      <c r="AT163"/>
      <c r="AU163" s="1"/>
      <c r="AV163" s="1"/>
      <c r="AW163" s="1"/>
      <c r="AX163" s="1"/>
    </row>
    <row r="164" spans="45:50" x14ac:dyDescent="0.35">
      <c r="AS164" s="1"/>
      <c r="AT164"/>
      <c r="AU164" s="1"/>
      <c r="AV164" s="1"/>
      <c r="AW164" s="1"/>
      <c r="AX164" s="1"/>
    </row>
    <row r="165" spans="45:50" x14ac:dyDescent="0.35">
      <c r="AS165" s="1"/>
      <c r="AT165"/>
      <c r="AU165" s="1"/>
      <c r="AV165" s="1"/>
      <c r="AW165" s="1"/>
      <c r="AX165" s="1"/>
    </row>
    <row r="166" spans="45:50" x14ac:dyDescent="0.35">
      <c r="AS166" s="1"/>
      <c r="AT166"/>
      <c r="AU166" s="1"/>
      <c r="AV166" s="1"/>
      <c r="AW166" s="1"/>
      <c r="AX166" s="1"/>
    </row>
    <row r="167" spans="45:50" x14ac:dyDescent="0.35">
      <c r="AS167" s="1"/>
      <c r="AT167"/>
      <c r="AU167" s="1"/>
      <c r="AV167" s="1"/>
      <c r="AW167" s="1"/>
      <c r="AX167" s="1"/>
    </row>
    <row r="168" spans="45:50" x14ac:dyDescent="0.35">
      <c r="AS168" s="1"/>
      <c r="AT168"/>
      <c r="AU168" s="1"/>
      <c r="AV168" s="1"/>
      <c r="AW168" s="1"/>
      <c r="AX168" s="1"/>
    </row>
    <row r="169" spans="45:50" x14ac:dyDescent="0.35">
      <c r="AS169" s="1"/>
      <c r="AT169"/>
      <c r="AU169" s="1"/>
      <c r="AV169" s="1"/>
      <c r="AW169" s="1"/>
      <c r="AX169" s="1"/>
    </row>
    <row r="170" spans="45:50" x14ac:dyDescent="0.35">
      <c r="AS170" s="1"/>
      <c r="AT170"/>
      <c r="AU170" s="1"/>
      <c r="AV170" s="1"/>
      <c r="AW170" s="1"/>
      <c r="AX170" s="1"/>
    </row>
    <row r="171" spans="45:50" x14ac:dyDescent="0.35">
      <c r="AS171" s="1"/>
      <c r="AT171"/>
      <c r="AU171" s="1"/>
      <c r="AV171" s="1"/>
      <c r="AW171" s="1"/>
      <c r="AX171" s="1"/>
    </row>
    <row r="172" spans="45:50" x14ac:dyDescent="0.35">
      <c r="AS172" s="1"/>
      <c r="AT172"/>
      <c r="AU172" s="1"/>
      <c r="AV172" s="1"/>
      <c r="AW172" s="1"/>
      <c r="AX172" s="1"/>
    </row>
    <row r="173" spans="45:50" x14ac:dyDescent="0.35">
      <c r="AS173" s="1"/>
      <c r="AT173"/>
      <c r="AU173" s="1"/>
      <c r="AV173" s="1"/>
      <c r="AW173" s="1"/>
      <c r="AX173" s="1"/>
    </row>
    <row r="174" spans="45:50" x14ac:dyDescent="0.35">
      <c r="AS174" s="1"/>
      <c r="AT174"/>
      <c r="AU174" s="1"/>
      <c r="AV174" s="1"/>
      <c r="AW174" s="1"/>
      <c r="AX174" s="1"/>
    </row>
    <row r="175" spans="45:50" x14ac:dyDescent="0.35">
      <c r="AS175" s="1"/>
      <c r="AT175"/>
      <c r="AU175" s="1"/>
      <c r="AV175" s="1"/>
      <c r="AW175" s="1"/>
      <c r="AX175" s="1"/>
    </row>
    <row r="176" spans="45:50" x14ac:dyDescent="0.35">
      <c r="AS176" s="1"/>
      <c r="AT176"/>
      <c r="AU176" s="1"/>
      <c r="AV176" s="1"/>
      <c r="AW176" s="1"/>
      <c r="AX176" s="1"/>
    </row>
    <row r="177" spans="45:50" x14ac:dyDescent="0.35">
      <c r="AS177" s="1"/>
      <c r="AT177"/>
      <c r="AU177" s="1"/>
      <c r="AV177" s="1"/>
      <c r="AW177" s="1"/>
      <c r="AX177" s="1"/>
    </row>
    <row r="178" spans="45:50" x14ac:dyDescent="0.35">
      <c r="AS178" s="1"/>
      <c r="AT178"/>
      <c r="AU178" s="1"/>
      <c r="AV178" s="1"/>
      <c r="AW178" s="1"/>
      <c r="AX178" s="1"/>
    </row>
    <row r="179" spans="45:50" x14ac:dyDescent="0.35">
      <c r="AS179" s="1"/>
      <c r="AT179"/>
      <c r="AU179" s="1"/>
      <c r="AV179" s="1"/>
      <c r="AW179" s="1"/>
      <c r="AX179" s="1"/>
    </row>
    <row r="180" spans="45:50" x14ac:dyDescent="0.35">
      <c r="AS180" s="1"/>
      <c r="AT180"/>
      <c r="AU180" s="1"/>
      <c r="AV180" s="1"/>
      <c r="AW180" s="1"/>
      <c r="AX180" s="1"/>
    </row>
    <row r="181" spans="45:50" x14ac:dyDescent="0.35">
      <c r="AS181" s="1"/>
      <c r="AT181"/>
      <c r="AU181" s="1"/>
      <c r="AV181" s="1"/>
      <c r="AW181" s="1"/>
      <c r="AX181" s="1"/>
    </row>
    <row r="182" spans="45:50" x14ac:dyDescent="0.35">
      <c r="AS182" s="1"/>
      <c r="AT182"/>
      <c r="AU182" s="1"/>
      <c r="AV182" s="1"/>
      <c r="AW182" s="1"/>
      <c r="AX182" s="1"/>
    </row>
    <row r="183" spans="45:50" x14ac:dyDescent="0.35">
      <c r="AS183" s="1"/>
      <c r="AT183"/>
      <c r="AU183" s="1"/>
      <c r="AV183" s="1"/>
      <c r="AW183" s="1"/>
      <c r="AX183" s="1"/>
    </row>
    <row r="184" spans="45:50" x14ac:dyDescent="0.35">
      <c r="AS184" s="1"/>
      <c r="AT184"/>
      <c r="AU184" s="1"/>
      <c r="AV184" s="1"/>
      <c r="AW184" s="1"/>
      <c r="AX184" s="1"/>
    </row>
    <row r="185" spans="45:50" x14ac:dyDescent="0.35">
      <c r="AS185" s="1"/>
      <c r="AT185"/>
      <c r="AU185" s="1"/>
      <c r="AV185" s="1"/>
      <c r="AW185" s="1"/>
      <c r="AX185" s="1"/>
    </row>
    <row r="186" spans="45:50" x14ac:dyDescent="0.35">
      <c r="AS186" s="1"/>
      <c r="AT186"/>
      <c r="AU186" s="1"/>
      <c r="AV186" s="1"/>
      <c r="AW186" s="1"/>
      <c r="AX186" s="1"/>
    </row>
    <row r="187" spans="45:50" x14ac:dyDescent="0.35">
      <c r="AS187" s="1"/>
      <c r="AT187"/>
      <c r="AU187" s="1"/>
      <c r="AV187" s="1"/>
      <c r="AW187" s="1"/>
      <c r="AX187" s="1"/>
    </row>
    <row r="188" spans="45:50" x14ac:dyDescent="0.35">
      <c r="AS188" s="1"/>
      <c r="AT188"/>
      <c r="AU188" s="1"/>
      <c r="AV188" s="1"/>
      <c r="AW188" s="1"/>
      <c r="AX188" s="1"/>
    </row>
    <row r="189" spans="45:50" x14ac:dyDescent="0.35">
      <c r="AS189" s="1"/>
      <c r="AT189"/>
      <c r="AU189" s="1"/>
      <c r="AV189" s="1"/>
      <c r="AW189" s="1"/>
      <c r="AX189" s="1"/>
    </row>
    <row r="190" spans="45:50" x14ac:dyDescent="0.35">
      <c r="AS190" s="1"/>
      <c r="AT190"/>
      <c r="AU190" s="1"/>
      <c r="AV190" s="1"/>
      <c r="AW190" s="1"/>
      <c r="AX190" s="1"/>
    </row>
    <row r="191" spans="45:50" x14ac:dyDescent="0.35">
      <c r="AS191" s="1"/>
      <c r="AT191"/>
      <c r="AU191" s="1"/>
      <c r="AV191" s="1"/>
      <c r="AW191" s="1"/>
      <c r="AX191" s="1"/>
    </row>
    <row r="192" spans="45:50" x14ac:dyDescent="0.35">
      <c r="AS192"/>
      <c r="AT192"/>
      <c r="AU192" s="1"/>
      <c r="AV192" s="1"/>
      <c r="AW192" s="1"/>
      <c r="AX192" s="1"/>
    </row>
  </sheetData>
  <mergeCells count="23">
    <mergeCell ref="A112:A113"/>
    <mergeCell ref="A114:A115"/>
    <mergeCell ref="K90:K91"/>
    <mergeCell ref="K92:K93"/>
    <mergeCell ref="K94:K95"/>
    <mergeCell ref="K96:K97"/>
    <mergeCell ref="B90:B91"/>
    <mergeCell ref="B92:B93"/>
    <mergeCell ref="B94:B95"/>
    <mergeCell ref="B96:B97"/>
    <mergeCell ref="A110:A111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193"/>
  <sheetViews>
    <sheetView topLeftCell="CH13" zoomScale="85" zoomScaleNormal="85" workbookViewId="0">
      <selection activeCell="CT24" sqref="CT24"/>
    </sheetView>
  </sheetViews>
  <sheetFormatPr baseColWidth="10" defaultColWidth="11.453125" defaultRowHeight="14.5" x14ac:dyDescent="0.35"/>
  <cols>
    <col min="1" max="1" width="5.36328125" style="42" customWidth="1"/>
    <col min="2" max="8" width="11.453125" style="41"/>
    <col min="9" max="9" width="5.90625" style="41" customWidth="1"/>
    <col min="10" max="10" width="5.36328125" style="42" customWidth="1"/>
    <col min="11" max="17" width="11.453125" style="41"/>
    <col min="18" max="18" width="5.90625" style="41" customWidth="1"/>
    <col min="19" max="19" width="5.08984375" style="42" customWidth="1"/>
    <col min="20" max="26" width="11.453125" style="41"/>
    <col min="27" max="27" width="5.90625" style="41" customWidth="1"/>
    <col min="28" max="28" width="5.453125" style="42" customWidth="1"/>
    <col min="29" max="35" width="11.453125" style="41"/>
    <col min="36" max="36" width="5.90625" style="41" customWidth="1"/>
    <col min="37" max="37" width="5" style="42" customWidth="1"/>
    <col min="38" max="44" width="11.453125" style="41"/>
    <col min="45" max="45" width="5" style="41" customWidth="1"/>
    <col min="46" max="46" width="5.36328125" style="41" customWidth="1"/>
    <col min="47" max="53" width="11.453125" style="41"/>
    <col min="54" max="54" width="5.36328125" style="41" customWidth="1"/>
    <col min="55" max="55" width="5.90625" style="41" customWidth="1"/>
    <col min="56" max="62" width="11.453125" style="41"/>
    <col min="63" max="63" width="5.36328125" style="41" customWidth="1"/>
    <col min="64" max="64" width="6.453125" style="41" customWidth="1"/>
    <col min="65" max="71" width="11.453125" style="41"/>
    <col min="72" max="72" width="5.453125" style="41" customWidth="1"/>
    <col min="73" max="73" width="4.6328125" style="41" customWidth="1"/>
    <col min="74" max="80" width="11.453125" style="41"/>
    <col min="81" max="81" width="5.54296875" style="41" customWidth="1"/>
    <col min="82" max="82" width="6" style="41" customWidth="1"/>
    <col min="83" max="89" width="11.453125" style="41"/>
    <col min="90" max="90" width="5" style="41" customWidth="1"/>
    <col min="91" max="91" width="5.54296875" style="41" customWidth="1"/>
    <col min="92" max="98" width="11.453125" style="41"/>
    <col min="99" max="99" width="7" style="41" customWidth="1"/>
    <col min="100" max="100" width="4.90625" style="41" customWidth="1"/>
    <col min="101" max="16384" width="11.453125" style="41"/>
  </cols>
  <sheetData>
    <row r="1" spans="1:107" x14ac:dyDescent="0.35">
      <c r="A1" s="213" t="s">
        <v>13682</v>
      </c>
      <c r="B1" s="214"/>
      <c r="C1" s="214"/>
      <c r="D1" s="214"/>
      <c r="E1" s="214"/>
      <c r="F1" s="214"/>
      <c r="G1" s="214"/>
      <c r="H1" s="215"/>
      <c r="I1"/>
      <c r="J1" s="213" t="s">
        <v>13683</v>
      </c>
      <c r="K1" s="214"/>
      <c r="L1" s="214"/>
      <c r="M1" s="214"/>
      <c r="N1" s="214"/>
      <c r="O1" s="214"/>
      <c r="P1" s="214"/>
      <c r="Q1" s="215"/>
      <c r="R1"/>
      <c r="S1" s="213" t="s">
        <v>13684</v>
      </c>
      <c r="T1" s="214"/>
      <c r="U1" s="214"/>
      <c r="V1" s="214"/>
      <c r="W1" s="214"/>
      <c r="X1" s="214"/>
      <c r="Y1" s="214"/>
      <c r="Z1" s="215"/>
      <c r="AA1"/>
      <c r="AB1" s="213" t="s">
        <v>13685</v>
      </c>
      <c r="AC1" s="214"/>
      <c r="AD1" s="214"/>
      <c r="AE1" s="214"/>
      <c r="AF1" s="214"/>
      <c r="AG1" s="214"/>
      <c r="AH1" s="214"/>
      <c r="AI1" s="215"/>
      <c r="AJ1"/>
      <c r="AK1" s="213" t="s">
        <v>13686</v>
      </c>
      <c r="AL1" s="214"/>
      <c r="AM1" s="214"/>
      <c r="AN1" s="214"/>
      <c r="AO1" s="214"/>
      <c r="AP1" s="214"/>
      <c r="AQ1" s="214"/>
      <c r="AR1" s="215"/>
      <c r="AS1"/>
      <c r="AT1" s="213" t="s">
        <v>13687</v>
      </c>
      <c r="AU1" s="214"/>
      <c r="AV1" s="214"/>
      <c r="AW1" s="214"/>
      <c r="AX1" s="214"/>
      <c r="AY1" s="214"/>
      <c r="AZ1" s="214"/>
      <c r="BA1" s="215"/>
      <c r="BB1"/>
      <c r="BC1" s="213" t="s">
        <v>13688</v>
      </c>
      <c r="BD1" s="214"/>
      <c r="BE1" s="214"/>
      <c r="BF1" s="214"/>
      <c r="BG1" s="214"/>
      <c r="BH1" s="214"/>
      <c r="BI1" s="214"/>
      <c r="BJ1" s="215"/>
      <c r="BK1"/>
      <c r="BL1" s="213" t="s">
        <v>13689</v>
      </c>
      <c r="BM1" s="214"/>
      <c r="BN1" s="214"/>
      <c r="BO1" s="214"/>
      <c r="BP1" s="214"/>
      <c r="BQ1" s="214"/>
      <c r="BR1" s="214"/>
      <c r="BS1" s="215"/>
      <c r="BT1"/>
      <c r="BU1" s="213" t="s">
        <v>13690</v>
      </c>
      <c r="BV1" s="214"/>
      <c r="BW1" s="214"/>
      <c r="BX1" s="214"/>
      <c r="BY1" s="214"/>
      <c r="BZ1" s="214"/>
      <c r="CA1" s="214"/>
      <c r="CB1" s="215"/>
      <c r="CC1"/>
      <c r="CD1" s="213" t="s">
        <v>13691</v>
      </c>
      <c r="CE1" s="214"/>
      <c r="CF1" s="214"/>
      <c r="CG1" s="214"/>
      <c r="CH1" s="214"/>
      <c r="CI1" s="214"/>
      <c r="CJ1" s="214"/>
      <c r="CK1" s="215"/>
      <c r="CL1"/>
      <c r="CM1" s="213" t="s">
        <v>13692</v>
      </c>
      <c r="CN1" s="214"/>
      <c r="CO1" s="214"/>
      <c r="CP1" s="214"/>
      <c r="CQ1" s="214"/>
      <c r="CR1" s="214"/>
      <c r="CS1" s="214"/>
      <c r="CT1" s="215"/>
      <c r="CU1"/>
      <c r="CV1" s="213" t="s">
        <v>13693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A2"/>
      <c r="B2" s="3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/>
      <c r="J2"/>
      <c r="K2" s="3"/>
      <c r="L2" s="3"/>
      <c r="M2" s="3"/>
      <c r="N2" s="3"/>
      <c r="O2" s="3" t="s">
        <v>16</v>
      </c>
      <c r="P2" s="3" t="s">
        <v>17</v>
      </c>
      <c r="Q2" s="3" t="s">
        <v>18</v>
      </c>
      <c r="R2"/>
      <c r="S2"/>
      <c r="T2" s="3"/>
      <c r="U2" s="3"/>
      <c r="V2" s="3"/>
      <c r="W2" s="3"/>
      <c r="X2" s="3" t="s">
        <v>16</v>
      </c>
      <c r="Y2" s="3" t="s">
        <v>17</v>
      </c>
      <c r="Z2" s="3" t="s">
        <v>18</v>
      </c>
      <c r="AA2"/>
      <c r="AB2"/>
      <c r="AC2" s="3" t="s">
        <v>12</v>
      </c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J2"/>
      <c r="AK2"/>
      <c r="AL2" s="3"/>
      <c r="AM2" s="3"/>
      <c r="AN2" s="3" t="s">
        <v>14</v>
      </c>
      <c r="AO2" s="3" t="s">
        <v>15</v>
      </c>
      <c r="AP2" s="3" t="s">
        <v>16</v>
      </c>
      <c r="AQ2" s="3" t="s">
        <v>17</v>
      </c>
      <c r="AR2" s="3" t="s">
        <v>18</v>
      </c>
      <c r="AS2"/>
      <c r="AT2"/>
      <c r="AU2" s="2"/>
      <c r="AV2" s="2"/>
      <c r="AW2" s="2"/>
      <c r="AX2" s="2"/>
      <c r="AY2" s="2"/>
      <c r="AZ2" s="2" t="s">
        <v>17</v>
      </c>
      <c r="BA2" s="2" t="s">
        <v>18</v>
      </c>
      <c r="BB2"/>
      <c r="BC2"/>
      <c r="BD2" s="3" t="s">
        <v>12</v>
      </c>
      <c r="BE2" s="3" t="s">
        <v>13</v>
      </c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K2"/>
      <c r="BL2"/>
      <c r="BM2" s="3"/>
      <c r="BN2" s="3"/>
      <c r="BO2" s="3"/>
      <c r="BP2" s="3" t="s">
        <v>15</v>
      </c>
      <c r="BQ2" s="3" t="s">
        <v>16</v>
      </c>
      <c r="BR2" s="2" t="s">
        <v>17</v>
      </c>
      <c r="BS2" s="2" t="s">
        <v>18</v>
      </c>
      <c r="BT2"/>
      <c r="BU2"/>
      <c r="BV2" s="3"/>
      <c r="BW2" s="3"/>
      <c r="BX2" s="3"/>
      <c r="BY2" s="3"/>
      <c r="BZ2" s="3"/>
      <c r="CA2" s="3"/>
      <c r="CB2" s="3" t="s">
        <v>18</v>
      </c>
      <c r="CC2"/>
      <c r="CD2"/>
      <c r="CE2" s="3"/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L2"/>
      <c r="CM2"/>
      <c r="CN2" s="3"/>
      <c r="CO2" s="3"/>
      <c r="CP2" s="3"/>
      <c r="CQ2" s="3"/>
      <c r="CR2" s="3" t="s">
        <v>16</v>
      </c>
      <c r="CS2" s="3" t="s">
        <v>17</v>
      </c>
      <c r="CT2" s="2" t="s">
        <v>18</v>
      </c>
      <c r="CU2"/>
      <c r="CV2"/>
      <c r="CW2" s="3"/>
      <c r="CX2" s="3"/>
      <c r="CY2" s="3"/>
      <c r="CZ2" s="3"/>
      <c r="DA2" s="3"/>
      <c r="DB2" s="3"/>
      <c r="DC2" s="3" t="s">
        <v>18</v>
      </c>
    </row>
    <row r="3" spans="1:107" x14ac:dyDescent="0.35">
      <c r="A3"/>
      <c r="B3" s="2"/>
      <c r="C3" s="2">
        <v>1</v>
      </c>
      <c r="D3" s="2">
        <f>C3+1</f>
        <v>2</v>
      </c>
      <c r="E3" s="2">
        <f>D3+1</f>
        <v>3</v>
      </c>
      <c r="F3" s="2">
        <f>E3+1</f>
        <v>4</v>
      </c>
      <c r="G3" s="2">
        <f>F3+1</f>
        <v>5</v>
      </c>
      <c r="H3" s="2">
        <f>G3+1</f>
        <v>6</v>
      </c>
      <c r="I3"/>
      <c r="J3"/>
      <c r="K3" s="2"/>
      <c r="L3" s="2"/>
      <c r="M3" s="2"/>
      <c r="N3" s="2"/>
      <c r="O3" s="2">
        <v>1</v>
      </c>
      <c r="P3" s="2">
        <f>O3+1</f>
        <v>2</v>
      </c>
      <c r="Q3" s="2">
        <f>P3+1</f>
        <v>3</v>
      </c>
      <c r="R3"/>
      <c r="S3"/>
      <c r="T3" s="2"/>
      <c r="U3" s="2"/>
      <c r="V3" s="2"/>
      <c r="W3" s="2"/>
      <c r="X3" s="2">
        <v>1</v>
      </c>
      <c r="Y3" s="2">
        <f>X3+1</f>
        <v>2</v>
      </c>
      <c r="Z3" s="2">
        <f>Y3+1</f>
        <v>3</v>
      </c>
      <c r="AA3"/>
      <c r="AB3"/>
      <c r="AC3" s="2">
        <v>1</v>
      </c>
      <c r="AD3" s="2">
        <f t="shared" ref="AD3:AI3" si="0">AC3+1</f>
        <v>2</v>
      </c>
      <c r="AE3" s="2">
        <f t="shared" si="0"/>
        <v>3</v>
      </c>
      <c r="AF3" s="2">
        <f t="shared" si="0"/>
        <v>4</v>
      </c>
      <c r="AG3" s="2">
        <f t="shared" si="0"/>
        <v>5</v>
      </c>
      <c r="AH3" s="2">
        <f t="shared" si="0"/>
        <v>6</v>
      </c>
      <c r="AI3" s="2">
        <f t="shared" si="0"/>
        <v>7</v>
      </c>
      <c r="AJ3"/>
      <c r="AK3"/>
      <c r="AL3" s="2"/>
      <c r="AM3" s="2"/>
      <c r="AN3" s="2">
        <v>1</v>
      </c>
      <c r="AO3" s="2">
        <f>AN3+1</f>
        <v>2</v>
      </c>
      <c r="AP3" s="2">
        <f>AO3+1</f>
        <v>3</v>
      </c>
      <c r="AQ3" s="2">
        <f>AP3+1</f>
        <v>4</v>
      </c>
      <c r="AR3" s="2">
        <f>AQ3+1</f>
        <v>5</v>
      </c>
      <c r="AS3"/>
      <c r="AT3"/>
      <c r="AU3" s="2"/>
      <c r="AV3" s="2"/>
      <c r="AW3" s="2"/>
      <c r="AX3" s="2"/>
      <c r="AY3" s="2"/>
      <c r="AZ3" s="2">
        <v>1</v>
      </c>
      <c r="BA3" s="2">
        <f>AZ3+1</f>
        <v>2</v>
      </c>
      <c r="BB3"/>
      <c r="BC3"/>
      <c r="BD3" s="2">
        <v>1</v>
      </c>
      <c r="BE3" s="2">
        <f t="shared" ref="BE3:BJ3" si="1">BD3+1</f>
        <v>2</v>
      </c>
      <c r="BF3" s="2">
        <f t="shared" si="1"/>
        <v>3</v>
      </c>
      <c r="BG3" s="2">
        <f t="shared" si="1"/>
        <v>4</v>
      </c>
      <c r="BH3" s="2">
        <f t="shared" si="1"/>
        <v>5</v>
      </c>
      <c r="BI3" s="2">
        <f t="shared" si="1"/>
        <v>6</v>
      </c>
      <c r="BJ3" s="2">
        <f t="shared" si="1"/>
        <v>7</v>
      </c>
      <c r="BK3"/>
      <c r="BL3"/>
      <c r="BM3" s="2"/>
      <c r="BN3" s="2"/>
      <c r="BO3" s="2"/>
      <c r="BP3" s="2">
        <v>1</v>
      </c>
      <c r="BQ3" s="2">
        <f>BP3+1</f>
        <v>2</v>
      </c>
      <c r="BR3" s="2">
        <f>BQ3+1</f>
        <v>3</v>
      </c>
      <c r="BS3" s="2">
        <f>BR3+1</f>
        <v>4</v>
      </c>
      <c r="BT3"/>
      <c r="BU3"/>
      <c r="BV3" s="2"/>
      <c r="BW3" s="2"/>
      <c r="BX3" s="2"/>
      <c r="BY3" s="2"/>
      <c r="BZ3" s="2"/>
      <c r="CA3" s="2"/>
      <c r="CB3" s="2">
        <v>1</v>
      </c>
      <c r="CC3"/>
      <c r="CD3"/>
      <c r="CE3" s="2"/>
      <c r="CF3" s="2">
        <v>1</v>
      </c>
      <c r="CG3" s="2">
        <f>CF3+1</f>
        <v>2</v>
      </c>
      <c r="CH3" s="2">
        <f>CG3+1</f>
        <v>3</v>
      </c>
      <c r="CI3" s="2">
        <f>CH3+1</f>
        <v>4</v>
      </c>
      <c r="CJ3" s="2">
        <f>CI3+1</f>
        <v>5</v>
      </c>
      <c r="CK3" s="2">
        <f>CJ3+1</f>
        <v>6</v>
      </c>
      <c r="CL3"/>
      <c r="CM3"/>
      <c r="CN3" s="2"/>
      <c r="CO3" s="2"/>
      <c r="CP3" s="2"/>
      <c r="CQ3" s="2"/>
      <c r="CR3" s="2">
        <v>1</v>
      </c>
      <c r="CS3" s="2">
        <f>CR3+1</f>
        <v>2</v>
      </c>
      <c r="CT3" s="2">
        <f>CS3+1</f>
        <v>3</v>
      </c>
      <c r="CU3"/>
      <c r="CV3"/>
      <c r="CW3" s="2"/>
      <c r="CX3" s="2"/>
      <c r="CY3" s="2"/>
      <c r="CZ3" s="2"/>
      <c r="DA3" s="2"/>
      <c r="DB3" s="2"/>
      <c r="DC3" s="2">
        <v>1</v>
      </c>
    </row>
    <row r="4" spans="1:107" x14ac:dyDescent="0.35">
      <c r="A4" s="3">
        <v>8</v>
      </c>
      <c r="B4" s="4"/>
      <c r="C4" s="4"/>
      <c r="D4" s="4"/>
      <c r="E4" s="4"/>
      <c r="F4" s="4" t="s">
        <v>25</v>
      </c>
      <c r="G4" s="4"/>
      <c r="H4" s="4"/>
      <c r="I4"/>
      <c r="J4" s="3">
        <v>8</v>
      </c>
      <c r="K4" s="4"/>
      <c r="L4" s="4"/>
      <c r="M4" s="4"/>
      <c r="N4" s="4"/>
      <c r="O4" s="4" t="s">
        <v>25</v>
      </c>
      <c r="P4" s="4"/>
      <c r="Q4" s="4"/>
      <c r="R4"/>
      <c r="S4" s="3">
        <v>8</v>
      </c>
      <c r="T4" s="4"/>
      <c r="U4" s="4"/>
      <c r="V4" s="4"/>
      <c r="W4" s="4"/>
      <c r="X4" s="4" t="s">
        <v>25</v>
      </c>
      <c r="Y4" s="4"/>
      <c r="Z4" s="4"/>
      <c r="AA4"/>
      <c r="AB4" s="3">
        <v>8</v>
      </c>
      <c r="AC4" s="4"/>
      <c r="AD4" s="4" t="s">
        <v>14236</v>
      </c>
      <c r="AE4" s="4"/>
      <c r="AF4" s="4" t="s">
        <v>12025</v>
      </c>
      <c r="AG4" s="4" t="s">
        <v>25</v>
      </c>
      <c r="AH4" s="4"/>
      <c r="AI4" s="4"/>
      <c r="AJ4"/>
      <c r="AK4" s="3">
        <v>8</v>
      </c>
      <c r="AL4" s="4"/>
      <c r="AM4" s="4"/>
      <c r="AN4" s="4" t="s">
        <v>14368</v>
      </c>
      <c r="AO4" s="4"/>
      <c r="AP4" s="4" t="s">
        <v>25</v>
      </c>
      <c r="AQ4" s="4"/>
      <c r="AR4" s="4"/>
      <c r="AS4"/>
      <c r="AT4" s="4">
        <v>8</v>
      </c>
      <c r="AU4" s="4"/>
      <c r="AV4" s="4"/>
      <c r="AW4" s="4"/>
      <c r="AX4" s="4"/>
      <c r="AY4" s="4"/>
      <c r="AZ4" s="4"/>
      <c r="BA4" s="4"/>
      <c r="BB4"/>
      <c r="BC4" s="4">
        <v>8</v>
      </c>
      <c r="BD4" s="4"/>
      <c r="BE4" s="4"/>
      <c r="BF4" s="4"/>
      <c r="BG4" s="4"/>
      <c r="BH4" s="4" t="s">
        <v>25</v>
      </c>
      <c r="BI4" s="4"/>
      <c r="BJ4" s="4"/>
      <c r="BK4"/>
      <c r="BL4" s="4">
        <v>8</v>
      </c>
      <c r="BM4" s="4"/>
      <c r="BN4" s="4"/>
      <c r="BO4" s="4"/>
      <c r="BP4" s="4" t="s">
        <v>14732</v>
      </c>
      <c r="BQ4" s="4" t="s">
        <v>14867</v>
      </c>
      <c r="BR4" s="4" t="s">
        <v>615</v>
      </c>
      <c r="BS4" s="4"/>
      <c r="BT4"/>
      <c r="BU4" s="4">
        <v>8</v>
      </c>
      <c r="BV4" s="4"/>
      <c r="BW4" s="4"/>
      <c r="BX4" s="4"/>
      <c r="BY4" s="4"/>
      <c r="BZ4" s="4"/>
      <c r="CA4" s="4"/>
      <c r="CB4" s="4"/>
      <c r="CC4"/>
      <c r="CD4" s="4">
        <v>8</v>
      </c>
      <c r="CE4" s="4"/>
      <c r="CF4" s="4"/>
      <c r="CG4" s="4"/>
      <c r="CH4" s="4"/>
      <c r="CI4" s="4" t="s">
        <v>25</v>
      </c>
      <c r="CJ4" s="4"/>
      <c r="CK4" s="4"/>
      <c r="CL4"/>
      <c r="CM4" s="4">
        <v>8</v>
      </c>
      <c r="CN4" s="4"/>
      <c r="CO4" s="4"/>
      <c r="CP4" s="4"/>
      <c r="CQ4" s="4"/>
      <c r="CR4" s="4"/>
      <c r="CS4" s="4"/>
      <c r="CT4" s="4" t="s">
        <v>15300</v>
      </c>
      <c r="CU4"/>
      <c r="CV4" s="4">
        <v>8</v>
      </c>
      <c r="CW4" s="4"/>
      <c r="CX4" s="4"/>
      <c r="CY4" s="4"/>
      <c r="CZ4" s="4"/>
      <c r="DA4" s="4"/>
      <c r="DB4" s="4"/>
      <c r="DC4" s="4"/>
    </row>
    <row r="5" spans="1:107" x14ac:dyDescent="0.35">
      <c r="A5" s="2"/>
      <c r="B5" s="5"/>
      <c r="C5" s="5"/>
      <c r="D5" s="5" t="s">
        <v>13859</v>
      </c>
      <c r="E5" s="5"/>
      <c r="F5" s="5"/>
      <c r="G5" s="5"/>
      <c r="H5" s="5" t="s">
        <v>13877</v>
      </c>
      <c r="I5"/>
      <c r="J5" s="2"/>
      <c r="K5" s="5"/>
      <c r="L5" s="5"/>
      <c r="M5" s="5"/>
      <c r="N5" s="5"/>
      <c r="O5" s="5" t="s">
        <v>13627</v>
      </c>
      <c r="P5" s="5" t="s">
        <v>13960</v>
      </c>
      <c r="Q5" s="5"/>
      <c r="R5"/>
      <c r="S5" s="2"/>
      <c r="T5" s="5"/>
      <c r="U5" s="5"/>
      <c r="V5" s="5"/>
      <c r="W5" s="5"/>
      <c r="X5" s="5" t="s">
        <v>14102</v>
      </c>
      <c r="Y5" s="5"/>
      <c r="Z5" s="5" t="s">
        <v>14112</v>
      </c>
      <c r="AA5"/>
      <c r="AB5" s="2"/>
      <c r="AC5" s="5"/>
      <c r="AD5" s="5"/>
      <c r="AE5" s="5"/>
      <c r="AF5" s="5" t="s">
        <v>14256</v>
      </c>
      <c r="AG5" s="5" t="s">
        <v>13627</v>
      </c>
      <c r="AH5" s="5"/>
      <c r="AI5" s="5"/>
      <c r="AJ5"/>
      <c r="AK5" s="2"/>
      <c r="AL5" s="5"/>
      <c r="AM5" s="5"/>
      <c r="AN5" s="5" t="s">
        <v>14373</v>
      </c>
      <c r="AO5" s="5"/>
      <c r="AP5" s="5"/>
      <c r="AQ5" s="5" t="s">
        <v>14389</v>
      </c>
      <c r="AR5" s="5"/>
      <c r="AS5"/>
      <c r="AT5" s="5"/>
      <c r="AU5" s="5"/>
      <c r="AV5" s="5"/>
      <c r="AW5" s="5"/>
      <c r="AX5" s="5"/>
      <c r="AY5" s="5"/>
      <c r="AZ5" s="5"/>
      <c r="BA5" s="5"/>
      <c r="BB5"/>
      <c r="BC5" s="5"/>
      <c r="BD5" s="5" t="s">
        <v>14705</v>
      </c>
      <c r="BE5" s="5"/>
      <c r="BF5" s="5"/>
      <c r="BG5" s="5"/>
      <c r="BH5" s="5" t="s">
        <v>14731</v>
      </c>
      <c r="BI5" s="5"/>
      <c r="BJ5" s="5"/>
      <c r="BK5"/>
      <c r="BL5" s="5"/>
      <c r="BM5" s="5"/>
      <c r="BN5" s="5"/>
      <c r="BO5" s="5"/>
      <c r="BP5" s="5"/>
      <c r="BQ5" s="5" t="s">
        <v>14597</v>
      </c>
      <c r="BR5" s="5" t="s">
        <v>14594</v>
      </c>
      <c r="BS5" s="5"/>
      <c r="BT5"/>
      <c r="BU5" s="5"/>
      <c r="BV5" s="5"/>
      <c r="BW5" s="5"/>
      <c r="BX5" s="5"/>
      <c r="BY5" s="5"/>
      <c r="BZ5" s="5"/>
      <c r="CA5" s="5"/>
      <c r="CB5" s="5" t="s">
        <v>15026</v>
      </c>
      <c r="CC5"/>
      <c r="CD5" s="5"/>
      <c r="CE5" s="5"/>
      <c r="CF5" s="5" t="s">
        <v>15169</v>
      </c>
      <c r="CG5" s="5"/>
      <c r="CH5" s="5"/>
      <c r="CI5" s="5"/>
      <c r="CJ5" s="5"/>
      <c r="CK5" s="5"/>
      <c r="CL5"/>
      <c r="CM5" s="5"/>
      <c r="CN5" s="5"/>
      <c r="CO5" s="5"/>
      <c r="CP5" s="5"/>
      <c r="CQ5" s="5"/>
      <c r="CR5" s="5"/>
      <c r="CS5" s="5"/>
      <c r="CT5" s="5"/>
      <c r="CU5"/>
      <c r="CV5" s="5"/>
      <c r="CW5" s="5"/>
      <c r="CX5" s="5"/>
      <c r="CY5" s="5"/>
      <c r="CZ5" s="5"/>
      <c r="DA5" s="5"/>
      <c r="DB5" s="5"/>
      <c r="DC5" s="5"/>
    </row>
    <row r="6" spans="1:107" x14ac:dyDescent="0.35">
      <c r="A6" s="3">
        <v>10</v>
      </c>
      <c r="B6" s="4"/>
      <c r="C6" s="4"/>
      <c r="D6" s="4"/>
      <c r="E6" s="4" t="s">
        <v>13865</v>
      </c>
      <c r="F6" s="4" t="s">
        <v>13872</v>
      </c>
      <c r="G6" s="4" t="s">
        <v>13874</v>
      </c>
      <c r="H6" s="4" t="s">
        <v>13880</v>
      </c>
      <c r="I6"/>
      <c r="J6" s="3">
        <v>10</v>
      </c>
      <c r="K6" s="4"/>
      <c r="L6" s="4"/>
      <c r="M6" s="4"/>
      <c r="N6" s="4"/>
      <c r="O6" s="4"/>
      <c r="P6" s="4" t="s">
        <v>13961</v>
      </c>
      <c r="Q6" s="4"/>
      <c r="R6"/>
      <c r="S6" s="3">
        <v>10</v>
      </c>
      <c r="T6" s="4"/>
      <c r="U6" s="4"/>
      <c r="V6" s="4"/>
      <c r="W6" s="4"/>
      <c r="X6" s="4" t="s">
        <v>14103</v>
      </c>
      <c r="Y6" s="4"/>
      <c r="Z6" s="4"/>
      <c r="AA6"/>
      <c r="AB6" s="3">
        <v>10</v>
      </c>
      <c r="AC6" s="4"/>
      <c r="AD6" s="4" t="s">
        <v>14248</v>
      </c>
      <c r="AE6" s="4"/>
      <c r="AF6" s="4" t="s">
        <v>14250</v>
      </c>
      <c r="AG6" s="4" t="s">
        <v>14218</v>
      </c>
      <c r="AH6" s="4"/>
      <c r="AI6" s="4"/>
      <c r="AJ6"/>
      <c r="AK6" s="3">
        <v>10</v>
      </c>
      <c r="AL6" s="4"/>
      <c r="AM6" s="4"/>
      <c r="AN6" s="4" t="s">
        <v>14390</v>
      </c>
      <c r="AO6" s="4"/>
      <c r="AP6" s="4" t="s">
        <v>13891</v>
      </c>
      <c r="AQ6" s="4" t="s">
        <v>14391</v>
      </c>
      <c r="AR6" s="4" t="s">
        <v>14403</v>
      </c>
      <c r="AS6"/>
      <c r="AT6" s="4">
        <v>10</v>
      </c>
      <c r="AU6" s="4"/>
      <c r="AV6" s="4"/>
      <c r="AW6" s="4"/>
      <c r="AX6" s="4"/>
      <c r="AY6" s="4"/>
      <c r="AZ6" s="4" t="s">
        <v>14530</v>
      </c>
      <c r="BA6" s="4" t="s">
        <v>14531</v>
      </c>
      <c r="BB6"/>
      <c r="BC6" s="4">
        <v>10</v>
      </c>
      <c r="BD6" s="4"/>
      <c r="BE6" s="4" t="s">
        <v>14714</v>
      </c>
      <c r="BF6" s="4" t="s">
        <v>1588</v>
      </c>
      <c r="BG6" s="4" t="s">
        <v>14725</v>
      </c>
      <c r="BH6" s="4"/>
      <c r="BI6" s="4"/>
      <c r="BJ6" s="4"/>
      <c r="BK6"/>
      <c r="BL6" s="4">
        <v>10</v>
      </c>
      <c r="BM6" s="4"/>
      <c r="BN6" s="4"/>
      <c r="BO6" s="4"/>
      <c r="BP6" s="4"/>
      <c r="BQ6" s="4" t="s">
        <v>14865</v>
      </c>
      <c r="BR6" s="4"/>
      <c r="BS6" s="4"/>
      <c r="BT6"/>
      <c r="BU6" s="4">
        <v>10</v>
      </c>
      <c r="BV6" s="4"/>
      <c r="BW6" s="4"/>
      <c r="BX6" s="4"/>
      <c r="BY6" s="4"/>
      <c r="BZ6" s="4"/>
      <c r="CA6" s="4"/>
      <c r="CB6" s="4" t="s">
        <v>15025</v>
      </c>
      <c r="CC6"/>
      <c r="CD6" s="4">
        <v>10</v>
      </c>
      <c r="CE6" s="4"/>
      <c r="CF6" s="4"/>
      <c r="CG6" s="4" t="s">
        <v>15176</v>
      </c>
      <c r="CH6" s="4"/>
      <c r="CI6" s="4" t="s">
        <v>13616</v>
      </c>
      <c r="CJ6" s="4"/>
      <c r="CK6" s="4" t="s">
        <v>15189</v>
      </c>
      <c r="CL6"/>
      <c r="CM6" s="4">
        <v>10</v>
      </c>
      <c r="CN6" s="4"/>
      <c r="CO6" s="4"/>
      <c r="CP6" s="4"/>
      <c r="CQ6" s="4"/>
      <c r="CR6" s="4" t="s">
        <v>15295</v>
      </c>
      <c r="CS6" s="4"/>
      <c r="CT6" s="4"/>
      <c r="CU6"/>
      <c r="CV6" s="4">
        <v>10</v>
      </c>
      <c r="CW6" s="4"/>
      <c r="CX6" s="4"/>
      <c r="CY6" s="4"/>
      <c r="CZ6" s="4"/>
      <c r="DA6" s="4"/>
      <c r="DB6" s="4"/>
      <c r="DC6" s="4" t="s">
        <v>14843</v>
      </c>
    </row>
    <row r="7" spans="1:107" x14ac:dyDescent="0.35">
      <c r="A7" s="6"/>
      <c r="B7" s="7"/>
      <c r="C7" s="7"/>
      <c r="D7" s="7"/>
      <c r="E7" s="7" t="s">
        <v>13866</v>
      </c>
      <c r="F7" s="7"/>
      <c r="G7" s="7" t="s">
        <v>11447</v>
      </c>
      <c r="H7" s="7"/>
      <c r="I7"/>
      <c r="J7" s="6"/>
      <c r="K7" s="7"/>
      <c r="L7" s="7"/>
      <c r="M7" s="7"/>
      <c r="N7" s="7"/>
      <c r="O7" s="7"/>
      <c r="P7" s="7"/>
      <c r="Q7" s="7"/>
      <c r="R7"/>
      <c r="S7" s="6"/>
      <c r="T7" s="7"/>
      <c r="U7" s="7"/>
      <c r="V7" s="7"/>
      <c r="W7" s="7"/>
      <c r="X7" s="7" t="s">
        <v>14104</v>
      </c>
      <c r="Y7" s="7" t="s">
        <v>14107</v>
      </c>
      <c r="Z7" s="7" t="s">
        <v>14113</v>
      </c>
      <c r="AA7"/>
      <c r="AB7" s="6"/>
      <c r="AC7" s="7" t="s">
        <v>14244</v>
      </c>
      <c r="AD7" s="7" t="s">
        <v>14224</v>
      </c>
      <c r="AE7" s="7"/>
      <c r="AF7" s="7" t="s">
        <v>12160</v>
      </c>
      <c r="AG7" s="7" t="s">
        <v>13891</v>
      </c>
      <c r="AH7" s="7" t="s">
        <v>14264</v>
      </c>
      <c r="AI7" s="7"/>
      <c r="AJ7"/>
      <c r="AK7" s="6"/>
      <c r="AL7" s="7"/>
      <c r="AM7" s="7"/>
      <c r="AN7" s="7" t="s">
        <v>365</v>
      </c>
      <c r="AO7" s="7"/>
      <c r="AP7" s="7" t="s">
        <v>11741</v>
      </c>
      <c r="AQ7" s="7" t="s">
        <v>14392</v>
      </c>
      <c r="AR7" s="7" t="s">
        <v>38</v>
      </c>
      <c r="AS7"/>
      <c r="AT7" s="7"/>
      <c r="AU7" s="7"/>
      <c r="AV7" s="7"/>
      <c r="AW7" s="7"/>
      <c r="AX7" s="7"/>
      <c r="AY7" s="7"/>
      <c r="AZ7" s="7"/>
      <c r="BA7" s="7" t="s">
        <v>3715</v>
      </c>
      <c r="BB7"/>
      <c r="BC7" s="7"/>
      <c r="BD7" s="7" t="s">
        <v>38</v>
      </c>
      <c r="BE7" s="7"/>
      <c r="BF7" s="7"/>
      <c r="BG7" s="7" t="s">
        <v>14745</v>
      </c>
      <c r="BH7" s="7"/>
      <c r="BI7" s="7" t="s">
        <v>14743</v>
      </c>
      <c r="BJ7" s="7" t="s">
        <v>14751</v>
      </c>
      <c r="BK7"/>
      <c r="BL7" s="7"/>
      <c r="BM7" s="7"/>
      <c r="BN7" s="7"/>
      <c r="BO7" s="7"/>
      <c r="BP7" s="5" t="s">
        <v>14858</v>
      </c>
      <c r="BQ7" s="7" t="s">
        <v>15101</v>
      </c>
      <c r="BR7" s="7"/>
      <c r="BS7" s="7"/>
      <c r="BT7"/>
      <c r="BU7" s="7"/>
      <c r="BV7" s="7"/>
      <c r="BW7" s="7"/>
      <c r="BX7" s="7"/>
      <c r="BY7" s="7"/>
      <c r="BZ7" s="7"/>
      <c r="CA7" s="7"/>
      <c r="CB7" s="7" t="s">
        <v>15027</v>
      </c>
      <c r="CC7"/>
      <c r="CD7" s="7"/>
      <c r="CE7" s="7"/>
      <c r="CF7" s="7" t="s">
        <v>15170</v>
      </c>
      <c r="CG7" s="7" t="s">
        <v>13889</v>
      </c>
      <c r="CH7" s="7" t="s">
        <v>15175</v>
      </c>
      <c r="CI7" s="7" t="s">
        <v>15183</v>
      </c>
      <c r="CJ7" s="7" t="s">
        <v>15111</v>
      </c>
      <c r="CK7" s="7" t="s">
        <v>15190</v>
      </c>
      <c r="CL7"/>
      <c r="CM7" s="7"/>
      <c r="CN7" s="7"/>
      <c r="CO7" s="7"/>
      <c r="CP7" s="7"/>
      <c r="CQ7" s="7"/>
      <c r="CR7" s="7" t="s">
        <v>15296</v>
      </c>
      <c r="CS7" s="7" t="s">
        <v>15299</v>
      </c>
      <c r="CT7" s="7"/>
      <c r="CU7"/>
      <c r="CV7" s="7"/>
      <c r="CW7" s="7"/>
      <c r="CX7" s="7"/>
      <c r="CY7" s="7"/>
      <c r="CZ7" s="7"/>
      <c r="DA7" s="7"/>
      <c r="DB7" s="7"/>
      <c r="DC7" s="7" t="s">
        <v>15415</v>
      </c>
    </row>
    <row r="8" spans="1:107" x14ac:dyDescent="0.35">
      <c r="A8" s="2">
        <v>12</v>
      </c>
      <c r="B8" s="5"/>
      <c r="C8" s="5"/>
      <c r="D8" s="5"/>
      <c r="E8" s="5" t="s">
        <v>13871</v>
      </c>
      <c r="F8" s="5" t="s">
        <v>13871</v>
      </c>
      <c r="G8" s="5"/>
      <c r="H8" s="5"/>
      <c r="I8"/>
      <c r="J8" s="2">
        <v>12</v>
      </c>
      <c r="K8" s="5"/>
      <c r="L8" s="5"/>
      <c r="M8" s="5"/>
      <c r="N8" s="5"/>
      <c r="O8" s="5"/>
      <c r="P8" s="5"/>
      <c r="Q8" s="5"/>
      <c r="R8"/>
      <c r="S8" s="2">
        <v>12</v>
      </c>
      <c r="T8" s="5"/>
      <c r="U8" s="5"/>
      <c r="V8" s="5"/>
      <c r="W8" s="5"/>
      <c r="X8" s="5" t="s">
        <v>12339</v>
      </c>
      <c r="Y8" s="5" t="s">
        <v>11393</v>
      </c>
      <c r="Z8" s="4"/>
      <c r="AA8"/>
      <c r="AB8" s="2">
        <v>12</v>
      </c>
      <c r="AC8" s="5"/>
      <c r="AD8" s="5" t="s">
        <v>89</v>
      </c>
      <c r="AE8" s="5"/>
      <c r="AF8" s="5"/>
      <c r="AG8" s="5"/>
      <c r="AH8" s="5" t="s">
        <v>14266</v>
      </c>
      <c r="AI8" s="5"/>
      <c r="AJ8"/>
      <c r="AK8" s="2">
        <v>12</v>
      </c>
      <c r="AL8" s="5"/>
      <c r="AM8" s="5"/>
      <c r="AN8" s="5"/>
      <c r="AO8" s="5" t="s">
        <v>14375</v>
      </c>
      <c r="AP8" s="5" t="s">
        <v>14382</v>
      </c>
      <c r="AQ8" s="5" t="s">
        <v>11393</v>
      </c>
      <c r="AR8" s="5" t="s">
        <v>6946</v>
      </c>
      <c r="AS8"/>
      <c r="AT8" s="5">
        <v>12</v>
      </c>
      <c r="AU8" s="5"/>
      <c r="AV8" s="5"/>
      <c r="AW8" s="5"/>
      <c r="AX8" s="5"/>
      <c r="AY8" s="5"/>
      <c r="AZ8" s="5"/>
      <c r="BA8" s="5" t="s">
        <v>14534</v>
      </c>
      <c r="BB8"/>
      <c r="BC8" s="5">
        <v>12</v>
      </c>
      <c r="BD8" s="5" t="s">
        <v>14540</v>
      </c>
      <c r="BE8" s="5" t="s">
        <v>14676</v>
      </c>
      <c r="BF8" s="5"/>
      <c r="BG8" s="5"/>
      <c r="BH8" s="5"/>
      <c r="BI8" s="5" t="s">
        <v>14744</v>
      </c>
      <c r="BJ8" s="5" t="s">
        <v>14752</v>
      </c>
      <c r="BK8"/>
      <c r="BL8" s="5">
        <v>12</v>
      </c>
      <c r="BM8" s="5"/>
      <c r="BN8" s="5"/>
      <c r="BO8" s="5"/>
      <c r="BP8" s="4" t="s">
        <v>14861</v>
      </c>
      <c r="BQ8" s="5"/>
      <c r="BR8" s="5"/>
      <c r="BS8" s="5" t="s">
        <v>14877</v>
      </c>
      <c r="BT8"/>
      <c r="BU8" s="5">
        <v>12</v>
      </c>
      <c r="BV8" s="5"/>
      <c r="BW8" s="5"/>
      <c r="BX8" s="5"/>
      <c r="BY8" s="5"/>
      <c r="BZ8" s="5"/>
      <c r="CA8" s="5"/>
      <c r="CB8" s="5"/>
      <c r="CC8"/>
      <c r="CD8" s="5">
        <v>12</v>
      </c>
      <c r="CE8" s="5"/>
      <c r="CF8" s="5" t="s">
        <v>89</v>
      </c>
      <c r="CG8" s="5"/>
      <c r="CH8" s="4"/>
      <c r="CI8" s="5"/>
      <c r="CJ8" s="5" t="s">
        <v>11418</v>
      </c>
      <c r="CK8" s="5"/>
      <c r="CL8"/>
      <c r="CM8" s="5">
        <v>12</v>
      </c>
      <c r="CN8" s="5"/>
      <c r="CO8" s="5"/>
      <c r="CP8" s="5"/>
      <c r="CQ8" s="5"/>
      <c r="CR8" s="5" t="s">
        <v>15294</v>
      </c>
      <c r="CS8" s="5" t="s">
        <v>38</v>
      </c>
      <c r="CT8" s="5"/>
      <c r="CU8"/>
      <c r="CV8" s="5">
        <v>12</v>
      </c>
      <c r="CW8" s="5"/>
      <c r="CX8" s="5"/>
      <c r="CY8" s="5"/>
      <c r="CZ8" s="5"/>
      <c r="DA8" s="5"/>
      <c r="DB8" s="5"/>
      <c r="DC8" s="5"/>
    </row>
    <row r="9" spans="1:107" x14ac:dyDescent="0.35">
      <c r="A9" s="2"/>
      <c r="B9" s="5"/>
      <c r="C9" s="5" t="s">
        <v>13857</v>
      </c>
      <c r="D9" s="5"/>
      <c r="E9" s="5" t="s">
        <v>13870</v>
      </c>
      <c r="F9" s="5"/>
      <c r="G9" s="5"/>
      <c r="H9" s="5"/>
      <c r="I9"/>
      <c r="J9" s="2"/>
      <c r="K9" s="5"/>
      <c r="L9" s="5"/>
      <c r="M9" s="5"/>
      <c r="N9" s="5"/>
      <c r="O9" s="5" t="s">
        <v>13953</v>
      </c>
      <c r="P9" s="5" t="s">
        <v>13962</v>
      </c>
      <c r="Q9" s="5" t="s">
        <v>13966</v>
      </c>
      <c r="R9"/>
      <c r="S9" s="2"/>
      <c r="T9" s="5"/>
      <c r="U9" s="5"/>
      <c r="V9" s="5"/>
      <c r="W9" s="5"/>
      <c r="X9" s="5"/>
      <c r="Y9" s="5" t="s">
        <v>38</v>
      </c>
      <c r="Z9" s="7"/>
      <c r="AA9"/>
      <c r="AB9" s="2"/>
      <c r="AC9" s="5"/>
      <c r="AD9" s="5"/>
      <c r="AE9" s="5" t="s">
        <v>14249</v>
      </c>
      <c r="AF9" s="5"/>
      <c r="AG9" s="5"/>
      <c r="AH9" s="5" t="s">
        <v>8261</v>
      </c>
      <c r="AI9" s="5" t="s">
        <v>14267</v>
      </c>
      <c r="AJ9"/>
      <c r="AK9" s="2"/>
      <c r="AL9" s="5"/>
      <c r="AM9" s="5"/>
      <c r="AN9" s="5"/>
      <c r="AO9" s="5" t="s">
        <v>14378</v>
      </c>
      <c r="AP9" s="5" t="s">
        <v>14386</v>
      </c>
      <c r="AQ9" s="5" t="s">
        <v>38</v>
      </c>
      <c r="AR9" s="5" t="s">
        <v>5557</v>
      </c>
      <c r="AS9"/>
      <c r="AT9" s="5"/>
      <c r="AU9" s="5"/>
      <c r="AV9" s="5"/>
      <c r="AW9" s="5"/>
      <c r="AX9" s="5"/>
      <c r="AY9" s="5"/>
      <c r="AZ9" s="5"/>
      <c r="BA9" s="5"/>
      <c r="BB9"/>
      <c r="BC9" s="5"/>
      <c r="BD9" s="5" t="s">
        <v>14708</v>
      </c>
      <c r="BE9" s="5" t="s">
        <v>14717</v>
      </c>
      <c r="BF9" s="5" t="s">
        <v>14723</v>
      </c>
      <c r="BG9" s="5"/>
      <c r="BH9" s="5"/>
      <c r="BI9" s="5" t="s">
        <v>38</v>
      </c>
      <c r="BJ9" s="5"/>
      <c r="BK9"/>
      <c r="BL9" s="5"/>
      <c r="BM9" s="5"/>
      <c r="BN9" s="5"/>
      <c r="BO9" s="5"/>
      <c r="BP9" s="5"/>
      <c r="BQ9" s="5"/>
      <c r="BR9" s="5" t="s">
        <v>12211</v>
      </c>
      <c r="BS9" s="5" t="s">
        <v>12211</v>
      </c>
      <c r="BT9"/>
      <c r="BU9" s="5"/>
      <c r="BV9" s="5"/>
      <c r="BW9" s="5"/>
      <c r="BX9" s="5"/>
      <c r="BY9" s="5"/>
      <c r="BZ9" s="5"/>
      <c r="CA9" s="5"/>
      <c r="CB9" s="5" t="s">
        <v>15028</v>
      </c>
      <c r="CC9"/>
      <c r="CD9" s="5"/>
      <c r="CE9" s="5"/>
      <c r="CF9" s="5" t="s">
        <v>15171</v>
      </c>
      <c r="CG9" s="5"/>
      <c r="CH9" s="7"/>
      <c r="CI9" s="5"/>
      <c r="CJ9" s="5" t="s">
        <v>38</v>
      </c>
      <c r="CK9" s="5"/>
      <c r="CL9"/>
      <c r="CM9" s="5"/>
      <c r="CN9" s="5"/>
      <c r="CO9" s="5"/>
      <c r="CP9" s="5"/>
      <c r="CQ9" s="5"/>
      <c r="CR9" s="5"/>
      <c r="CS9" s="5" t="s">
        <v>11393</v>
      </c>
      <c r="CT9" s="5"/>
      <c r="CU9"/>
      <c r="CV9" s="5"/>
      <c r="CW9" s="5"/>
      <c r="CX9" s="5"/>
      <c r="CY9" s="5"/>
      <c r="CZ9" s="5"/>
      <c r="DA9" s="5"/>
      <c r="DB9" s="5"/>
      <c r="DC9" s="5"/>
    </row>
    <row r="10" spans="1:107" x14ac:dyDescent="0.35">
      <c r="A10" s="3">
        <v>14</v>
      </c>
      <c r="B10" s="4"/>
      <c r="C10" s="4"/>
      <c r="D10" s="4"/>
      <c r="E10" s="4"/>
      <c r="F10" s="4"/>
      <c r="G10" s="4"/>
      <c r="H10" s="4"/>
      <c r="I10"/>
      <c r="J10" s="3">
        <v>14</v>
      </c>
      <c r="K10" s="4"/>
      <c r="L10" s="4"/>
      <c r="M10" s="4"/>
      <c r="N10" s="4"/>
      <c r="O10" s="4"/>
      <c r="P10" s="4"/>
      <c r="Q10" s="4" t="s">
        <v>13968</v>
      </c>
      <c r="R10"/>
      <c r="S10" s="3">
        <v>14</v>
      </c>
      <c r="T10" s="4"/>
      <c r="U10" s="4"/>
      <c r="V10" s="4"/>
      <c r="W10" s="4"/>
      <c r="X10" s="4"/>
      <c r="Y10" s="4"/>
      <c r="Z10" s="5"/>
      <c r="AA10"/>
      <c r="AB10" s="3">
        <v>14</v>
      </c>
      <c r="AC10" s="4"/>
      <c r="AD10" s="4"/>
      <c r="AE10" s="4" t="s">
        <v>10879</v>
      </c>
      <c r="AF10" s="4" t="s">
        <v>14259</v>
      </c>
      <c r="AG10" s="4" t="s">
        <v>14258</v>
      </c>
      <c r="AH10" s="4" t="s">
        <v>2645</v>
      </c>
      <c r="AI10" s="4"/>
      <c r="AJ10"/>
      <c r="AK10" s="3">
        <v>14</v>
      </c>
      <c r="AL10" s="4"/>
      <c r="AM10" s="4"/>
      <c r="AN10" s="4" t="s">
        <v>14374</v>
      </c>
      <c r="AO10" s="4" t="s">
        <v>14379</v>
      </c>
      <c r="AP10" s="4" t="s">
        <v>14383</v>
      </c>
      <c r="AQ10" s="4" t="s">
        <v>14393</v>
      </c>
      <c r="AR10" s="4"/>
      <c r="AS10"/>
      <c r="AT10" s="4">
        <v>14</v>
      </c>
      <c r="AU10" s="4"/>
      <c r="AV10" s="4"/>
      <c r="AW10" s="4"/>
      <c r="AX10" s="4"/>
      <c r="AY10" s="4"/>
      <c r="AZ10" s="4"/>
      <c r="BA10" s="4"/>
      <c r="BB10"/>
      <c r="BC10" s="4">
        <v>14</v>
      </c>
      <c r="BD10" s="4" t="s">
        <v>14706</v>
      </c>
      <c r="BE10" s="4" t="s">
        <v>14715</v>
      </c>
      <c r="BF10" s="4" t="s">
        <v>14724</v>
      </c>
      <c r="BG10" s="4" t="s">
        <v>14728</v>
      </c>
      <c r="BH10" s="4" t="s">
        <v>14734</v>
      </c>
      <c r="BI10" s="4"/>
      <c r="BJ10" s="4" t="s">
        <v>14753</v>
      </c>
      <c r="BK10"/>
      <c r="BL10" s="4">
        <v>14</v>
      </c>
      <c r="BM10" s="4"/>
      <c r="BN10" s="4"/>
      <c r="BO10" s="4"/>
      <c r="BP10" s="4" t="s">
        <v>14862</v>
      </c>
      <c r="BQ10" s="4"/>
      <c r="BR10" s="4"/>
      <c r="BS10" s="4"/>
      <c r="BT10"/>
      <c r="BU10" s="4">
        <v>14</v>
      </c>
      <c r="BV10" s="4"/>
      <c r="BW10" s="4"/>
      <c r="BX10" s="4"/>
      <c r="BY10" s="4"/>
      <c r="BZ10" s="4"/>
      <c r="CA10" s="4"/>
      <c r="CB10" s="4"/>
      <c r="CC10"/>
      <c r="CD10" s="4">
        <v>14</v>
      </c>
      <c r="CE10" s="4"/>
      <c r="CF10" s="4" t="s">
        <v>2717</v>
      </c>
      <c r="CG10" s="4" t="s">
        <v>15177</v>
      </c>
      <c r="CH10" s="4"/>
      <c r="CI10" s="4" t="s">
        <v>15184</v>
      </c>
      <c r="CJ10" s="4"/>
      <c r="CK10" s="4"/>
      <c r="CL10"/>
      <c r="CM10" s="4">
        <v>14</v>
      </c>
      <c r="CN10" s="4"/>
      <c r="CO10" s="4"/>
      <c r="CP10" s="4"/>
      <c r="CQ10" s="4"/>
      <c r="CR10" s="4" t="s">
        <v>12335</v>
      </c>
      <c r="CS10" s="4" t="s">
        <v>38</v>
      </c>
      <c r="CT10" s="4"/>
      <c r="CU10"/>
      <c r="CV10" s="4">
        <v>14</v>
      </c>
      <c r="CW10" s="4"/>
      <c r="CX10" s="4"/>
      <c r="CY10" s="4"/>
      <c r="CZ10" s="4"/>
      <c r="DA10" s="4"/>
      <c r="DB10" s="4"/>
      <c r="DC10" s="4"/>
    </row>
    <row r="11" spans="1:107" x14ac:dyDescent="0.35">
      <c r="A11" s="6"/>
      <c r="B11" s="7"/>
      <c r="C11" s="7"/>
      <c r="D11" s="7" t="s">
        <v>13860</v>
      </c>
      <c r="E11" s="7" t="s">
        <v>13867</v>
      </c>
      <c r="F11" s="7" t="s">
        <v>13873</v>
      </c>
      <c r="G11" s="7" t="s">
        <v>13875</v>
      </c>
      <c r="H11" s="7" t="s">
        <v>13881</v>
      </c>
      <c r="I11"/>
      <c r="J11" s="6"/>
      <c r="K11" s="7"/>
      <c r="L11" s="7"/>
      <c r="M11" s="7"/>
      <c r="N11" s="7"/>
      <c r="O11" s="7" t="s">
        <v>13958</v>
      </c>
      <c r="P11" s="7"/>
      <c r="Q11" s="7" t="s">
        <v>13967</v>
      </c>
      <c r="R11"/>
      <c r="S11" s="6"/>
      <c r="T11" s="7"/>
      <c r="U11" s="7"/>
      <c r="V11" s="7"/>
      <c r="W11" s="7"/>
      <c r="X11" s="7" t="s">
        <v>14105</v>
      </c>
      <c r="Y11" s="7"/>
      <c r="Z11" s="7"/>
      <c r="AA11"/>
      <c r="AB11" s="6"/>
      <c r="AC11" s="7" t="s">
        <v>14243</v>
      </c>
      <c r="AD11" s="7" t="s">
        <v>14246</v>
      </c>
      <c r="AE11" s="7" t="s">
        <v>14252</v>
      </c>
      <c r="AF11" s="7" t="s">
        <v>14260</v>
      </c>
      <c r="AG11" s="7"/>
      <c r="AH11" s="7"/>
      <c r="AI11" s="7"/>
      <c r="AJ11"/>
      <c r="AK11" s="6"/>
      <c r="AL11" s="7"/>
      <c r="AM11" s="7"/>
      <c r="AN11" s="7"/>
      <c r="AO11" s="7" t="s">
        <v>14381</v>
      </c>
      <c r="AP11" s="7" t="s">
        <v>14384</v>
      </c>
      <c r="AQ11" s="7" t="s">
        <v>14394</v>
      </c>
      <c r="AR11" s="7"/>
      <c r="AS11"/>
      <c r="AT11" s="7"/>
      <c r="AU11" s="7"/>
      <c r="AV11" s="7"/>
      <c r="AW11" s="7"/>
      <c r="AX11" s="7"/>
      <c r="AY11" s="7"/>
      <c r="AZ11" s="7"/>
      <c r="BA11" s="7"/>
      <c r="BB11"/>
      <c r="BC11" s="7"/>
      <c r="BD11" s="7" t="s">
        <v>14707</v>
      </c>
      <c r="BE11" s="7" t="s">
        <v>14716</v>
      </c>
      <c r="BF11" s="5" t="s">
        <v>9294</v>
      </c>
      <c r="BG11" s="7" t="s">
        <v>14726</v>
      </c>
      <c r="BH11" s="7" t="s">
        <v>14735</v>
      </c>
      <c r="BI11" s="7"/>
      <c r="BJ11" s="7" t="s">
        <v>14755</v>
      </c>
      <c r="BK11"/>
      <c r="BL11" s="7"/>
      <c r="BM11" s="7"/>
      <c r="BN11" s="7"/>
      <c r="BO11" s="7"/>
      <c r="BP11" s="7" t="s">
        <v>39</v>
      </c>
      <c r="BQ11" s="7" t="s">
        <v>14866</v>
      </c>
      <c r="BR11" s="7" t="s">
        <v>16727</v>
      </c>
      <c r="BS11" s="7" t="s">
        <v>10357</v>
      </c>
      <c r="BT11"/>
      <c r="BU11" s="7"/>
      <c r="BV11" s="7"/>
      <c r="BW11" s="7"/>
      <c r="BX11" s="7"/>
      <c r="BY11" s="7"/>
      <c r="BZ11" s="7"/>
      <c r="CA11" s="7"/>
      <c r="CB11" s="7"/>
      <c r="CC11"/>
      <c r="CD11" s="7"/>
      <c r="CE11" s="7"/>
      <c r="CF11" s="7" t="s">
        <v>15172</v>
      </c>
      <c r="CG11" s="7" t="s">
        <v>15178</v>
      </c>
      <c r="CH11" s="7" t="s">
        <v>15022</v>
      </c>
      <c r="CI11" s="7" t="s">
        <v>1154</v>
      </c>
      <c r="CJ11" s="7"/>
      <c r="CK11" s="7" t="s">
        <v>15191</v>
      </c>
      <c r="CL11"/>
      <c r="CM11" s="7"/>
      <c r="CN11" s="7"/>
      <c r="CO11" s="7"/>
      <c r="CP11" s="7"/>
      <c r="CQ11" s="7"/>
      <c r="CR11" s="7"/>
      <c r="CS11" s="7"/>
      <c r="CT11" s="7" t="s">
        <v>1849</v>
      </c>
      <c r="CU11"/>
      <c r="CV11" s="7"/>
      <c r="CW11" s="7"/>
      <c r="CX11" s="7"/>
      <c r="CY11" s="7"/>
      <c r="CZ11" s="7"/>
      <c r="DA11" s="7"/>
      <c r="DB11" s="7"/>
      <c r="DC11" s="7" t="s">
        <v>15416</v>
      </c>
    </row>
    <row r="12" spans="1:107" x14ac:dyDescent="0.35">
      <c r="A12" s="2">
        <v>16</v>
      </c>
      <c r="B12" s="5"/>
      <c r="C12" s="5"/>
      <c r="D12" s="5" t="s">
        <v>10847</v>
      </c>
      <c r="E12" s="5"/>
      <c r="F12" s="5"/>
      <c r="G12" s="5"/>
      <c r="H12" s="5" t="s">
        <v>13882</v>
      </c>
      <c r="I12"/>
      <c r="J12" s="2">
        <v>16</v>
      </c>
      <c r="K12" s="5"/>
      <c r="L12" s="5"/>
      <c r="M12" s="5"/>
      <c r="N12" s="5"/>
      <c r="O12" s="5" t="s">
        <v>38</v>
      </c>
      <c r="P12" s="5"/>
      <c r="Q12" s="5"/>
      <c r="R12"/>
      <c r="S12" s="2">
        <v>16</v>
      </c>
      <c r="T12" s="5"/>
      <c r="U12" s="5"/>
      <c r="V12" s="5"/>
      <c r="W12" s="5"/>
      <c r="X12" s="5"/>
      <c r="Y12" s="5"/>
      <c r="Z12" s="5"/>
      <c r="AA12"/>
      <c r="AB12" s="2">
        <v>16</v>
      </c>
      <c r="AC12" s="5" t="s">
        <v>38</v>
      </c>
      <c r="AD12" s="5"/>
      <c r="AE12" s="5" t="s">
        <v>14251</v>
      </c>
      <c r="AF12" s="5" t="s">
        <v>177</v>
      </c>
      <c r="AG12" s="5"/>
      <c r="AH12" s="5"/>
      <c r="AI12" s="5"/>
      <c r="AJ12"/>
      <c r="AK12" s="2">
        <v>16</v>
      </c>
      <c r="AL12" s="5"/>
      <c r="AM12" s="5"/>
      <c r="AN12" s="5"/>
      <c r="AO12" s="5" t="s">
        <v>14245</v>
      </c>
      <c r="AP12" s="5" t="s">
        <v>14385</v>
      </c>
      <c r="AQ12" s="5" t="s">
        <v>14395</v>
      </c>
      <c r="AR12" s="5" t="s">
        <v>14400</v>
      </c>
      <c r="AS12"/>
      <c r="AT12" s="5">
        <v>16</v>
      </c>
      <c r="AU12" s="5"/>
      <c r="AV12" s="5"/>
      <c r="AW12" s="5"/>
      <c r="AX12" s="5"/>
      <c r="AY12" s="5"/>
      <c r="AZ12" s="5" t="s">
        <v>1322</v>
      </c>
      <c r="BA12" s="5"/>
      <c r="BB12"/>
      <c r="BC12" s="5">
        <v>16</v>
      </c>
      <c r="BD12" s="5" t="s">
        <v>14709</v>
      </c>
      <c r="BE12" s="5" t="s">
        <v>14718</v>
      </c>
      <c r="BF12" s="4"/>
      <c r="BG12" s="5" t="s">
        <v>14727</v>
      </c>
      <c r="BH12" s="5" t="s">
        <v>14741</v>
      </c>
      <c r="BI12" s="5"/>
      <c r="BJ12" s="5" t="s">
        <v>14756</v>
      </c>
      <c r="BK12"/>
      <c r="BL12" s="5">
        <v>16</v>
      </c>
      <c r="BM12" s="5"/>
      <c r="BN12" s="5"/>
      <c r="BO12" s="5"/>
      <c r="BP12" s="5"/>
      <c r="BQ12" s="5" t="s">
        <v>14868</v>
      </c>
      <c r="BR12" s="5" t="s">
        <v>14872</v>
      </c>
      <c r="BS12" s="5"/>
      <c r="BT12"/>
      <c r="BU12" s="5">
        <v>16</v>
      </c>
      <c r="BV12" s="5"/>
      <c r="BW12" s="5"/>
      <c r="BX12" s="5"/>
      <c r="BY12" s="5"/>
      <c r="BZ12" s="5"/>
      <c r="CA12" s="5"/>
      <c r="CB12" s="5"/>
      <c r="CC12"/>
      <c r="CD12" s="5">
        <v>16</v>
      </c>
      <c r="CE12" s="5"/>
      <c r="CF12" s="5" t="s">
        <v>15180</v>
      </c>
      <c r="CG12" s="5" t="s">
        <v>15179</v>
      </c>
      <c r="CH12" s="5" t="s">
        <v>15181</v>
      </c>
      <c r="CI12" s="5" t="s">
        <v>15185</v>
      </c>
      <c r="CJ12" s="5" t="s">
        <v>15187</v>
      </c>
      <c r="CK12" s="5"/>
      <c r="CL12"/>
      <c r="CM12" s="5">
        <v>16</v>
      </c>
      <c r="CN12" s="5"/>
      <c r="CO12" s="5"/>
      <c r="CP12" s="5"/>
      <c r="CQ12" s="5"/>
      <c r="CR12" s="5" t="s">
        <v>15297</v>
      </c>
      <c r="CS12" s="5"/>
      <c r="CT12" s="5" t="s">
        <v>15301</v>
      </c>
      <c r="CU12"/>
      <c r="CV12" s="5">
        <v>16</v>
      </c>
      <c r="CW12" s="5"/>
      <c r="CX12" s="5"/>
      <c r="CY12" s="5"/>
      <c r="CZ12" s="5"/>
      <c r="DA12" s="5"/>
      <c r="DB12" s="5"/>
      <c r="DC12" s="5"/>
    </row>
    <row r="13" spans="1:107" x14ac:dyDescent="0.35">
      <c r="A13" s="2"/>
      <c r="B13" s="5"/>
      <c r="C13" s="5" t="s">
        <v>13858</v>
      </c>
      <c r="D13" s="5" t="s">
        <v>13861</v>
      </c>
      <c r="E13" s="5"/>
      <c r="F13" s="5"/>
      <c r="G13" s="5" t="s">
        <v>38</v>
      </c>
      <c r="H13" s="5"/>
      <c r="I13"/>
      <c r="J13" s="2"/>
      <c r="K13" s="5"/>
      <c r="L13" s="5"/>
      <c r="M13" s="5"/>
      <c r="N13" s="5"/>
      <c r="O13" s="5"/>
      <c r="P13" s="5"/>
      <c r="Q13" s="5"/>
      <c r="R13"/>
      <c r="S13" s="2"/>
      <c r="T13" s="5"/>
      <c r="U13" s="5"/>
      <c r="V13" s="5"/>
      <c r="W13" s="5"/>
      <c r="X13" s="5"/>
      <c r="Y13" s="5"/>
      <c r="Z13" s="5"/>
      <c r="AA13"/>
      <c r="AB13" s="2"/>
      <c r="AC13" s="5"/>
      <c r="AD13" s="5" t="s">
        <v>563</v>
      </c>
      <c r="AE13" s="5"/>
      <c r="AF13" s="5" t="s">
        <v>6119</v>
      </c>
      <c r="AG13" s="5"/>
      <c r="AH13" s="5"/>
      <c r="AI13" s="5"/>
      <c r="AJ13"/>
      <c r="AK13" s="2"/>
      <c r="AL13" s="5"/>
      <c r="AM13" s="5"/>
      <c r="AN13" s="5"/>
      <c r="AO13" s="5" t="s">
        <v>14380</v>
      </c>
      <c r="AP13" s="5" t="s">
        <v>14388</v>
      </c>
      <c r="AQ13" s="5" t="s">
        <v>11652</v>
      </c>
      <c r="AR13" s="5"/>
      <c r="AS13"/>
      <c r="AT13" s="5"/>
      <c r="AU13" s="5"/>
      <c r="AV13" s="5"/>
      <c r="AW13" s="5"/>
      <c r="AX13" s="5"/>
      <c r="AY13" s="5"/>
      <c r="AZ13" s="7"/>
      <c r="BA13" s="5"/>
      <c r="BB13"/>
      <c r="BC13" s="5"/>
      <c r="BD13" s="5" t="s">
        <v>14710</v>
      </c>
      <c r="BE13" s="5" t="s">
        <v>14722</v>
      </c>
      <c r="BF13" s="5"/>
      <c r="BG13" s="5"/>
      <c r="BH13" s="5" t="s">
        <v>14738</v>
      </c>
      <c r="BI13" s="5" t="s">
        <v>14746</v>
      </c>
      <c r="BJ13" s="5"/>
      <c r="BK13"/>
      <c r="BL13" s="5"/>
      <c r="BM13" s="5"/>
      <c r="BN13" s="5"/>
      <c r="BO13" s="5"/>
      <c r="BP13" s="5" t="s">
        <v>9360</v>
      </c>
      <c r="BQ13" s="5" t="s">
        <v>14869</v>
      </c>
      <c r="BR13" s="5"/>
      <c r="BS13" s="5" t="s">
        <v>3801</v>
      </c>
      <c r="BT13"/>
      <c r="BU13" s="5"/>
      <c r="BV13" s="5"/>
      <c r="BW13" s="5"/>
      <c r="BX13" s="5"/>
      <c r="BY13" s="5"/>
      <c r="BZ13" s="5"/>
      <c r="CA13" s="5"/>
      <c r="CB13" s="5" t="s">
        <v>15029</v>
      </c>
      <c r="CC13"/>
      <c r="CD13" s="5"/>
      <c r="CE13" s="5"/>
      <c r="CF13" s="5" t="s">
        <v>15173</v>
      </c>
      <c r="CG13" s="5" t="s">
        <v>13616</v>
      </c>
      <c r="CH13" s="5" t="s">
        <v>15182</v>
      </c>
      <c r="CI13" s="5" t="s">
        <v>11680</v>
      </c>
      <c r="CJ13" s="5" t="s">
        <v>15188</v>
      </c>
      <c r="CK13" s="5" t="s">
        <v>1974</v>
      </c>
      <c r="CL13"/>
      <c r="CM13" s="5"/>
      <c r="CN13" s="5"/>
      <c r="CO13" s="5"/>
      <c r="CP13" s="5"/>
      <c r="CQ13" s="5"/>
      <c r="CR13" s="5"/>
      <c r="CS13" s="5"/>
      <c r="CT13" s="5" t="s">
        <v>15302</v>
      </c>
      <c r="CU13"/>
      <c r="CV13" s="5"/>
      <c r="CW13" s="5"/>
      <c r="CX13" s="5"/>
      <c r="CY13" s="5"/>
      <c r="CZ13" s="5"/>
      <c r="DA13" s="5"/>
      <c r="DB13" s="5"/>
      <c r="DC13" s="5"/>
    </row>
    <row r="14" spans="1:107" x14ac:dyDescent="0.35">
      <c r="A14" s="3">
        <v>18</v>
      </c>
      <c r="B14" s="4"/>
      <c r="C14" s="4"/>
      <c r="D14" s="4" t="s">
        <v>13864</v>
      </c>
      <c r="E14" s="4" t="s">
        <v>13868</v>
      </c>
      <c r="F14" s="4"/>
      <c r="G14" s="4" t="s">
        <v>13879</v>
      </c>
      <c r="H14" s="4"/>
      <c r="I14"/>
      <c r="J14" s="3">
        <v>18</v>
      </c>
      <c r="K14" s="4"/>
      <c r="L14" s="4"/>
      <c r="M14" s="4"/>
      <c r="N14" s="4"/>
      <c r="O14" s="4"/>
      <c r="P14" s="4" t="s">
        <v>13963</v>
      </c>
      <c r="Q14" s="4"/>
      <c r="R14"/>
      <c r="S14" s="3">
        <v>18</v>
      </c>
      <c r="T14" s="4"/>
      <c r="U14" s="4"/>
      <c r="V14" s="4"/>
      <c r="W14" s="4"/>
      <c r="X14" s="4"/>
      <c r="Y14" s="4"/>
      <c r="Z14" s="4"/>
      <c r="AA14"/>
      <c r="AB14" s="3">
        <v>18</v>
      </c>
      <c r="AC14" s="4" t="s">
        <v>38</v>
      </c>
      <c r="AD14" s="4"/>
      <c r="AE14" s="4" t="s">
        <v>223</v>
      </c>
      <c r="AF14" s="4" t="s">
        <v>195</v>
      </c>
      <c r="AG14" s="4" t="s">
        <v>38</v>
      </c>
      <c r="AH14" s="4"/>
      <c r="AI14" s="4" t="s">
        <v>14268</v>
      </c>
      <c r="AJ14"/>
      <c r="AK14" s="3">
        <v>18</v>
      </c>
      <c r="AL14" s="4"/>
      <c r="AM14" s="4"/>
      <c r="AN14" s="4"/>
      <c r="AO14" s="4"/>
      <c r="AP14" s="4" t="s">
        <v>14387</v>
      </c>
      <c r="AQ14" s="4" t="s">
        <v>14396</v>
      </c>
      <c r="AR14" s="4"/>
      <c r="AS14"/>
      <c r="AT14" s="4">
        <v>18</v>
      </c>
      <c r="AU14" s="4"/>
      <c r="AV14" s="4"/>
      <c r="AW14" s="4"/>
      <c r="AX14" s="4"/>
      <c r="AY14" s="4"/>
      <c r="AZ14" s="4"/>
      <c r="BA14" s="4" t="s">
        <v>14533</v>
      </c>
      <c r="BB14"/>
      <c r="BC14" s="4">
        <v>18</v>
      </c>
      <c r="BD14" s="4"/>
      <c r="BE14" s="4" t="s">
        <v>14736</v>
      </c>
      <c r="BF14" s="4"/>
      <c r="BG14" s="4"/>
      <c r="BH14" s="4" t="s">
        <v>14739</v>
      </c>
      <c r="BI14" s="4" t="s">
        <v>14747</v>
      </c>
      <c r="BJ14" s="4" t="s">
        <v>14758</v>
      </c>
      <c r="BK14"/>
      <c r="BL14" s="4">
        <v>18</v>
      </c>
      <c r="BM14" s="4"/>
      <c r="BN14" s="4"/>
      <c r="BO14" s="4"/>
      <c r="BP14" s="4" t="s">
        <v>14864</v>
      </c>
      <c r="BQ14" s="4" t="s">
        <v>14863</v>
      </c>
      <c r="BR14" s="4" t="s">
        <v>14873</v>
      </c>
      <c r="BS14" s="4"/>
      <c r="BT14"/>
      <c r="BU14" s="4">
        <v>18</v>
      </c>
      <c r="BV14" s="4"/>
      <c r="BW14" s="4"/>
      <c r="BX14" s="4"/>
      <c r="BY14" s="4"/>
      <c r="BZ14" s="4"/>
      <c r="CA14" s="4"/>
      <c r="CB14" s="4"/>
      <c r="CC14"/>
      <c r="CD14" s="4">
        <v>18</v>
      </c>
      <c r="CE14" s="4"/>
      <c r="CF14" s="4"/>
      <c r="CG14" s="4" t="s">
        <v>223</v>
      </c>
      <c r="CH14" s="4"/>
      <c r="CI14" s="4" t="s">
        <v>1273</v>
      </c>
      <c r="CJ14" s="4"/>
      <c r="CK14" s="4"/>
      <c r="CL14"/>
      <c r="CM14" s="4">
        <v>18</v>
      </c>
      <c r="CN14" s="4"/>
      <c r="CO14" s="4"/>
      <c r="CP14" s="4"/>
      <c r="CQ14" s="4"/>
      <c r="CR14" s="4"/>
      <c r="CS14" s="4"/>
      <c r="CT14" s="4"/>
      <c r="CU14"/>
      <c r="CV14" s="4">
        <v>18</v>
      </c>
      <c r="CW14" s="4"/>
      <c r="CX14" s="4"/>
      <c r="CY14" s="4"/>
      <c r="CZ14" s="4"/>
      <c r="DA14" s="4"/>
      <c r="DB14" s="4"/>
      <c r="DC14" s="4" t="s">
        <v>15418</v>
      </c>
    </row>
    <row r="15" spans="1:107" x14ac:dyDescent="0.35">
      <c r="A15" s="6"/>
      <c r="B15" s="7"/>
      <c r="C15" s="7"/>
      <c r="D15" s="7" t="s">
        <v>13862</v>
      </c>
      <c r="E15" s="7"/>
      <c r="F15" s="7"/>
      <c r="G15" s="7" t="s">
        <v>8779</v>
      </c>
      <c r="H15" s="7"/>
      <c r="I15"/>
      <c r="J15" s="6"/>
      <c r="K15" s="7"/>
      <c r="L15" s="7"/>
      <c r="M15" s="7"/>
      <c r="N15" s="7"/>
      <c r="O15" s="7"/>
      <c r="P15" s="7"/>
      <c r="Q15" s="7"/>
      <c r="R15"/>
      <c r="S15" s="6"/>
      <c r="T15" s="7"/>
      <c r="U15" s="7"/>
      <c r="V15" s="7"/>
      <c r="W15" s="7"/>
      <c r="X15" s="7" t="s">
        <v>14106</v>
      </c>
      <c r="Y15" s="7" t="s">
        <v>14110</v>
      </c>
      <c r="Z15" s="7" t="s">
        <v>14115</v>
      </c>
      <c r="AA15"/>
      <c r="AB15" s="6"/>
      <c r="AC15" s="7" t="s">
        <v>14245</v>
      </c>
      <c r="AD15" s="7" t="s">
        <v>14247</v>
      </c>
      <c r="AE15" s="7" t="s">
        <v>14254</v>
      </c>
      <c r="AF15" s="7"/>
      <c r="AG15" s="7"/>
      <c r="AH15" s="7" t="s">
        <v>14263</v>
      </c>
      <c r="AI15" s="7" t="s">
        <v>1631</v>
      </c>
      <c r="AJ15"/>
      <c r="AK15" s="6"/>
      <c r="AL15" s="7"/>
      <c r="AM15" s="7"/>
      <c r="AN15" s="7"/>
      <c r="AO15" s="7"/>
      <c r="AP15" s="7" t="s">
        <v>5565</v>
      </c>
      <c r="AQ15" s="7" t="s">
        <v>14397</v>
      </c>
      <c r="AR15" s="7" t="s">
        <v>1935</v>
      </c>
      <c r="AS15"/>
      <c r="AT15" s="7"/>
      <c r="AU15" s="7"/>
      <c r="AV15" s="7"/>
      <c r="AW15" s="7"/>
      <c r="AX15" s="7"/>
      <c r="AY15" s="7"/>
      <c r="AZ15" s="7"/>
      <c r="BA15" s="7"/>
      <c r="BB15"/>
      <c r="BC15" s="7"/>
      <c r="BD15" s="7" t="s">
        <v>14711</v>
      </c>
      <c r="BE15" s="7" t="s">
        <v>14721</v>
      </c>
      <c r="BF15" s="7" t="s">
        <v>14737</v>
      </c>
      <c r="BG15" s="7"/>
      <c r="BH15" s="7" t="s">
        <v>14740</v>
      </c>
      <c r="BI15" s="7"/>
      <c r="BJ15" s="7" t="s">
        <v>14757</v>
      </c>
      <c r="BK15"/>
      <c r="BL15" s="7"/>
      <c r="BM15" s="7"/>
      <c r="BN15" s="7"/>
      <c r="BO15" s="7"/>
      <c r="BP15" s="7"/>
      <c r="BQ15" s="7" t="s">
        <v>14870</v>
      </c>
      <c r="BR15" s="7"/>
      <c r="BS15" s="7" t="s">
        <v>1973</v>
      </c>
      <c r="BT15"/>
      <c r="BU15" s="7"/>
      <c r="BV15" s="7"/>
      <c r="BW15" s="7"/>
      <c r="BX15" s="7"/>
      <c r="BY15" s="7"/>
      <c r="BZ15" s="7"/>
      <c r="CA15" s="7"/>
      <c r="CB15" s="7" t="s">
        <v>15031</v>
      </c>
      <c r="CC15"/>
      <c r="CD15" s="7"/>
      <c r="CE15" s="7"/>
      <c r="CF15" s="7"/>
      <c r="CG15" s="7"/>
      <c r="CH15" s="7"/>
      <c r="CI15" s="7"/>
      <c r="CJ15" s="7"/>
      <c r="CK15" s="7"/>
      <c r="CL15"/>
      <c r="CM15" s="7"/>
      <c r="CN15" s="7"/>
      <c r="CO15" s="7"/>
      <c r="CP15" s="7"/>
      <c r="CQ15" s="7"/>
      <c r="CR15" s="7" t="s">
        <v>15298</v>
      </c>
      <c r="CS15" s="7"/>
      <c r="CT15" s="7" t="s">
        <v>15331</v>
      </c>
      <c r="CU15"/>
      <c r="CV15" s="7"/>
      <c r="CW15" s="7"/>
      <c r="CX15" s="7"/>
      <c r="CY15" s="7"/>
      <c r="CZ15" s="7"/>
      <c r="DA15" s="7"/>
      <c r="DB15" s="7"/>
      <c r="DC15" s="7"/>
    </row>
    <row r="16" spans="1:107" x14ac:dyDescent="0.35">
      <c r="A16" s="2">
        <v>20</v>
      </c>
      <c r="B16" s="5"/>
      <c r="C16" s="5"/>
      <c r="D16" s="5" t="s">
        <v>13863</v>
      </c>
      <c r="E16" s="5" t="s">
        <v>13869</v>
      </c>
      <c r="F16" s="5" t="s">
        <v>13869</v>
      </c>
      <c r="G16" s="5" t="s">
        <v>13878</v>
      </c>
      <c r="H16" s="5"/>
      <c r="I16"/>
      <c r="J16" s="2">
        <v>20</v>
      </c>
      <c r="K16" s="5"/>
      <c r="L16" s="5"/>
      <c r="M16" s="5"/>
      <c r="N16" s="5"/>
      <c r="O16" s="5"/>
      <c r="P16" s="5" t="s">
        <v>13965</v>
      </c>
      <c r="Q16" s="5"/>
      <c r="R16"/>
      <c r="S16" s="2">
        <v>20</v>
      </c>
      <c r="T16" s="5"/>
      <c r="U16" s="5"/>
      <c r="V16" s="5"/>
      <c r="W16" s="5"/>
      <c r="X16" s="5" t="s">
        <v>14057</v>
      </c>
      <c r="Y16" s="5" t="s">
        <v>14111</v>
      </c>
      <c r="Z16" s="5" t="s">
        <v>14116</v>
      </c>
      <c r="AA16"/>
      <c r="AB16" s="2">
        <v>20</v>
      </c>
      <c r="AC16" s="5"/>
      <c r="AD16" s="5"/>
      <c r="AE16" s="5" t="s">
        <v>14255</v>
      </c>
      <c r="AF16" s="5"/>
      <c r="AG16" s="5"/>
      <c r="AH16" s="5" t="s">
        <v>14265</v>
      </c>
      <c r="AI16" s="5"/>
      <c r="AJ16"/>
      <c r="AK16" s="2">
        <v>20</v>
      </c>
      <c r="AL16" s="5"/>
      <c r="AM16" s="5"/>
      <c r="AN16" s="5"/>
      <c r="AO16" s="5"/>
      <c r="AP16" s="5"/>
      <c r="AQ16" s="5"/>
      <c r="AR16" s="5" t="s">
        <v>14401</v>
      </c>
      <c r="AS16"/>
      <c r="AT16" s="5">
        <v>20</v>
      </c>
      <c r="AU16" s="5"/>
      <c r="AV16" s="5"/>
      <c r="AW16" s="5"/>
      <c r="AX16" s="5"/>
      <c r="AY16" s="5"/>
      <c r="AZ16" s="5"/>
      <c r="BA16" s="5" t="s">
        <v>9816</v>
      </c>
      <c r="BB16"/>
      <c r="BC16" s="5">
        <v>20</v>
      </c>
      <c r="BD16" s="5" t="s">
        <v>14713</v>
      </c>
      <c r="BE16" s="5" t="s">
        <v>14719</v>
      </c>
      <c r="BF16" s="5"/>
      <c r="BG16" s="5" t="s">
        <v>14730</v>
      </c>
      <c r="BH16" s="5" t="s">
        <v>14742</v>
      </c>
      <c r="BI16" s="5" t="s">
        <v>14748</v>
      </c>
      <c r="BJ16" s="5"/>
      <c r="BK16" s="5" t="s">
        <v>3203</v>
      </c>
      <c r="BL16" s="5">
        <v>20</v>
      </c>
      <c r="BM16" s="5"/>
      <c r="BN16" s="5"/>
      <c r="BO16" s="5"/>
      <c r="BP16" s="5"/>
      <c r="BQ16" s="5" t="s">
        <v>14898</v>
      </c>
      <c r="BR16" s="5" t="s">
        <v>14874</v>
      </c>
      <c r="BS16" s="5" t="s">
        <v>14874</v>
      </c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/>
      <c r="CF16" s="5"/>
      <c r="CG16" s="5"/>
      <c r="CH16" s="5"/>
      <c r="CI16" s="5"/>
      <c r="CJ16" s="5"/>
      <c r="CK16" s="5"/>
      <c r="CL16"/>
      <c r="CM16" s="5">
        <v>20</v>
      </c>
      <c r="CN16" s="5"/>
      <c r="CO16" s="5"/>
      <c r="CP16" s="5"/>
      <c r="CQ16" s="5"/>
      <c r="CR16" s="5"/>
      <c r="CS16" s="5"/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/>
    </row>
    <row r="17" spans="1:107" x14ac:dyDescent="0.35">
      <c r="A17" s="6"/>
      <c r="B17" s="7"/>
      <c r="C17" s="7"/>
      <c r="D17" s="7"/>
      <c r="E17" s="7"/>
      <c r="F17" s="7"/>
      <c r="G17" s="7" t="s">
        <v>13876</v>
      </c>
      <c r="H17" s="7"/>
      <c r="I17"/>
      <c r="J17" s="6"/>
      <c r="K17" s="7"/>
      <c r="L17" s="7"/>
      <c r="M17" s="7"/>
      <c r="N17" s="7"/>
      <c r="O17" s="7" t="s">
        <v>13959</v>
      </c>
      <c r="P17" s="7" t="s">
        <v>13964</v>
      </c>
      <c r="Q17" s="7"/>
      <c r="R17"/>
      <c r="S17" s="6"/>
      <c r="T17" s="7"/>
      <c r="U17" s="7"/>
      <c r="V17" s="7"/>
      <c r="W17" s="7"/>
      <c r="X17" s="7"/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 t="s">
        <v>14498</v>
      </c>
      <c r="BA17" s="7" t="s">
        <v>12809</v>
      </c>
      <c r="BB17"/>
      <c r="BC17" s="7"/>
      <c r="BD17" s="7" t="s">
        <v>14712</v>
      </c>
      <c r="BE17" s="7" t="s">
        <v>14720</v>
      </c>
      <c r="BF17" s="7" t="s">
        <v>14729</v>
      </c>
      <c r="BG17" s="7"/>
      <c r="BH17" s="7"/>
      <c r="BI17" s="7" t="s">
        <v>14749</v>
      </c>
      <c r="BJ17" s="7" t="s">
        <v>14754</v>
      </c>
      <c r="BK17"/>
      <c r="BL17" s="7"/>
      <c r="BM17" s="7"/>
      <c r="BN17" s="7"/>
      <c r="BO17" s="7"/>
      <c r="BP17" s="7"/>
      <c r="BQ17" s="7" t="s">
        <v>14871</v>
      </c>
      <c r="BR17" s="7"/>
      <c r="BS17" s="7"/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 t="s">
        <v>14784</v>
      </c>
      <c r="CK17" s="7"/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x14ac:dyDescent="0.3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A20"/>
      <c r="B20" s="2">
        <f>H3+1</f>
        <v>7</v>
      </c>
      <c r="C20" s="2">
        <f t="shared" ref="C20:H20" si="2">B20+1</f>
        <v>8</v>
      </c>
      <c r="D20" s="2">
        <f t="shared" si="2"/>
        <v>9</v>
      </c>
      <c r="E20" s="2">
        <f t="shared" si="2"/>
        <v>10</v>
      </c>
      <c r="F20" s="2">
        <f t="shared" si="2"/>
        <v>11</v>
      </c>
      <c r="G20" s="2">
        <f t="shared" si="2"/>
        <v>12</v>
      </c>
      <c r="H20" s="2">
        <f t="shared" si="2"/>
        <v>13</v>
      </c>
      <c r="I20"/>
      <c r="J20"/>
      <c r="K20" s="2">
        <f>Q3+1</f>
        <v>4</v>
      </c>
      <c r="L20" s="2">
        <f t="shared" ref="L20:Q20" si="3">K20+1</f>
        <v>5</v>
      </c>
      <c r="M20" s="2">
        <f t="shared" si="3"/>
        <v>6</v>
      </c>
      <c r="N20" s="2">
        <f t="shared" si="3"/>
        <v>7</v>
      </c>
      <c r="O20" s="2">
        <f t="shared" si="3"/>
        <v>8</v>
      </c>
      <c r="P20" s="2">
        <f t="shared" si="3"/>
        <v>9</v>
      </c>
      <c r="Q20" s="2">
        <f t="shared" si="3"/>
        <v>10</v>
      </c>
      <c r="R20"/>
      <c r="S20"/>
      <c r="T20" s="2">
        <f>Z3+1</f>
        <v>4</v>
      </c>
      <c r="U20" s="2">
        <f t="shared" ref="U20:Z20" si="4">T20+1</f>
        <v>5</v>
      </c>
      <c r="V20" s="2">
        <f t="shared" si="4"/>
        <v>6</v>
      </c>
      <c r="W20" s="2">
        <f t="shared" si="4"/>
        <v>7</v>
      </c>
      <c r="X20" s="2">
        <f t="shared" si="4"/>
        <v>8</v>
      </c>
      <c r="Y20" s="2">
        <f t="shared" si="4"/>
        <v>9</v>
      </c>
      <c r="Z20" s="2">
        <f t="shared" si="4"/>
        <v>10</v>
      </c>
      <c r="AA20"/>
      <c r="AB20"/>
      <c r="AC20" s="2">
        <f>AI3+1</f>
        <v>8</v>
      </c>
      <c r="AD20" s="2">
        <f t="shared" ref="AD20:AI20" si="5">AC20+1</f>
        <v>9</v>
      </c>
      <c r="AE20" s="2">
        <f t="shared" si="5"/>
        <v>10</v>
      </c>
      <c r="AF20" s="2">
        <f t="shared" si="5"/>
        <v>11</v>
      </c>
      <c r="AG20" s="2">
        <f t="shared" si="5"/>
        <v>12</v>
      </c>
      <c r="AH20" s="2">
        <f t="shared" si="5"/>
        <v>13</v>
      </c>
      <c r="AI20" s="2">
        <f t="shared" si="5"/>
        <v>14</v>
      </c>
      <c r="AJ20"/>
      <c r="AK20"/>
      <c r="AL20" s="2">
        <f>AR3+1</f>
        <v>6</v>
      </c>
      <c r="AM20" s="2">
        <f t="shared" ref="AM20:AR20" si="6">AL20+1</f>
        <v>7</v>
      </c>
      <c r="AN20" s="2">
        <f t="shared" si="6"/>
        <v>8</v>
      </c>
      <c r="AO20" s="2">
        <f t="shared" si="6"/>
        <v>9</v>
      </c>
      <c r="AP20" s="2">
        <f t="shared" si="6"/>
        <v>10</v>
      </c>
      <c r="AQ20" s="2">
        <f t="shared" si="6"/>
        <v>11</v>
      </c>
      <c r="AR20" s="2">
        <f t="shared" si="6"/>
        <v>12</v>
      </c>
      <c r="AS20"/>
      <c r="AT20"/>
      <c r="AU20" s="2">
        <f>BA3+1</f>
        <v>3</v>
      </c>
      <c r="AV20" s="2">
        <f t="shared" ref="AV20:BA20" si="7">AU20+1</f>
        <v>4</v>
      </c>
      <c r="AW20" s="2">
        <f t="shared" si="7"/>
        <v>5</v>
      </c>
      <c r="AX20" s="2">
        <f t="shared" si="7"/>
        <v>6</v>
      </c>
      <c r="AY20" s="2">
        <f t="shared" si="7"/>
        <v>7</v>
      </c>
      <c r="AZ20" s="2">
        <f t="shared" si="7"/>
        <v>8</v>
      </c>
      <c r="BA20" s="2">
        <f t="shared" si="7"/>
        <v>9</v>
      </c>
      <c r="BB20"/>
      <c r="BC20"/>
      <c r="BD20" s="2">
        <f>BJ3+1</f>
        <v>8</v>
      </c>
      <c r="BE20" s="2">
        <f t="shared" ref="BE20:BJ20" si="8">BD20+1</f>
        <v>9</v>
      </c>
      <c r="BF20" s="2">
        <f t="shared" si="8"/>
        <v>10</v>
      </c>
      <c r="BG20" s="2">
        <f t="shared" si="8"/>
        <v>11</v>
      </c>
      <c r="BH20" s="2">
        <f t="shared" si="8"/>
        <v>12</v>
      </c>
      <c r="BI20" s="2">
        <f t="shared" si="8"/>
        <v>13</v>
      </c>
      <c r="BJ20" s="2">
        <f t="shared" si="8"/>
        <v>14</v>
      </c>
      <c r="BK20"/>
      <c r="BL20"/>
      <c r="BM20" s="2">
        <f>BS3+1</f>
        <v>5</v>
      </c>
      <c r="BN20" s="2">
        <f t="shared" ref="BN20:BS20" si="9">BM20+1</f>
        <v>6</v>
      </c>
      <c r="BO20" s="2">
        <f t="shared" si="9"/>
        <v>7</v>
      </c>
      <c r="BP20" s="2">
        <f t="shared" si="9"/>
        <v>8</v>
      </c>
      <c r="BQ20" s="2">
        <f t="shared" si="9"/>
        <v>9</v>
      </c>
      <c r="BR20" s="2">
        <f t="shared" si="9"/>
        <v>10</v>
      </c>
      <c r="BS20" s="2">
        <f t="shared" si="9"/>
        <v>11</v>
      </c>
      <c r="BT20"/>
      <c r="BU20"/>
      <c r="BV20" s="2">
        <f>CB3+1</f>
        <v>2</v>
      </c>
      <c r="BW20" s="2">
        <f t="shared" ref="BW20:CB20" si="10">BV20+1</f>
        <v>3</v>
      </c>
      <c r="BX20" s="2">
        <f t="shared" si="10"/>
        <v>4</v>
      </c>
      <c r="BY20" s="2">
        <f t="shared" si="10"/>
        <v>5</v>
      </c>
      <c r="BZ20" s="2">
        <f t="shared" si="10"/>
        <v>6</v>
      </c>
      <c r="CA20" s="2">
        <f t="shared" si="10"/>
        <v>7</v>
      </c>
      <c r="CB20" s="2">
        <f t="shared" si="10"/>
        <v>8</v>
      </c>
      <c r="CC20"/>
      <c r="CD20"/>
      <c r="CE20" s="2">
        <f>CK3+1</f>
        <v>7</v>
      </c>
      <c r="CF20" s="2">
        <f t="shared" ref="CF20:CK20" si="11">CE20+1</f>
        <v>8</v>
      </c>
      <c r="CG20" s="2">
        <f t="shared" si="11"/>
        <v>9</v>
      </c>
      <c r="CH20" s="2">
        <f t="shared" si="11"/>
        <v>10</v>
      </c>
      <c r="CI20" s="2">
        <f t="shared" si="11"/>
        <v>11</v>
      </c>
      <c r="CJ20" s="2">
        <f t="shared" si="11"/>
        <v>12</v>
      </c>
      <c r="CK20" s="2">
        <f t="shared" si="11"/>
        <v>13</v>
      </c>
      <c r="CL20"/>
      <c r="CM20"/>
      <c r="CN20" s="2">
        <f>CT3+1</f>
        <v>4</v>
      </c>
      <c r="CO20" s="2">
        <f t="shared" ref="CO20:CT20" si="12">CN20+1</f>
        <v>5</v>
      </c>
      <c r="CP20" s="2">
        <f t="shared" si="12"/>
        <v>6</v>
      </c>
      <c r="CQ20" s="2">
        <f t="shared" si="12"/>
        <v>7</v>
      </c>
      <c r="CR20" s="2">
        <f t="shared" si="12"/>
        <v>8</v>
      </c>
      <c r="CS20" s="2">
        <f t="shared" si="12"/>
        <v>9</v>
      </c>
      <c r="CT20" s="2">
        <f t="shared" si="12"/>
        <v>10</v>
      </c>
      <c r="CU20"/>
      <c r="CV20"/>
      <c r="CW20" s="2">
        <f>DC3+1</f>
        <v>2</v>
      </c>
      <c r="CX20" s="2">
        <f t="shared" ref="CX20:DC20" si="13">CW20+1</f>
        <v>3</v>
      </c>
      <c r="CY20" s="2">
        <f t="shared" si="13"/>
        <v>4</v>
      </c>
      <c r="CZ20" s="2">
        <f t="shared" si="13"/>
        <v>5</v>
      </c>
      <c r="DA20" s="2">
        <f t="shared" si="13"/>
        <v>6</v>
      </c>
      <c r="DB20" s="2">
        <f t="shared" si="13"/>
        <v>7</v>
      </c>
      <c r="DC20" s="2">
        <f t="shared" si="13"/>
        <v>8</v>
      </c>
    </row>
    <row r="21" spans="1:107" x14ac:dyDescent="0.35">
      <c r="A21" s="3">
        <v>8</v>
      </c>
      <c r="B21" s="4"/>
      <c r="C21" s="4"/>
      <c r="D21" s="4"/>
      <c r="E21" s="4"/>
      <c r="F21" s="4" t="s">
        <v>25</v>
      </c>
      <c r="G21" s="4"/>
      <c r="H21" s="4"/>
      <c r="I21"/>
      <c r="J21" s="3">
        <v>8</v>
      </c>
      <c r="K21" s="4"/>
      <c r="L21" s="4"/>
      <c r="M21" s="4"/>
      <c r="N21" s="4"/>
      <c r="O21" s="4" t="s">
        <v>3695</v>
      </c>
      <c r="P21" s="4"/>
      <c r="Q21" s="4"/>
      <c r="R21"/>
      <c r="S21" s="3">
        <v>8</v>
      </c>
      <c r="T21" s="4"/>
      <c r="U21" s="4"/>
      <c r="V21" s="4" t="s">
        <v>14125</v>
      </c>
      <c r="W21" s="4"/>
      <c r="X21" s="4" t="s">
        <v>25</v>
      </c>
      <c r="Y21" s="4"/>
      <c r="Z21" s="4"/>
      <c r="AA21"/>
      <c r="AB21" s="3">
        <v>8</v>
      </c>
      <c r="AC21" s="4"/>
      <c r="AD21" s="4"/>
      <c r="AE21" s="4"/>
      <c r="AF21" s="4"/>
      <c r="AG21" s="4" t="s">
        <v>25</v>
      </c>
      <c r="AH21" s="4"/>
      <c r="AI21" s="36"/>
      <c r="AJ21"/>
      <c r="AK21" s="3">
        <v>8</v>
      </c>
      <c r="AL21" s="4"/>
      <c r="AM21" s="4"/>
      <c r="AN21" s="4" t="s">
        <v>14369</v>
      </c>
      <c r="AO21" s="4" t="s">
        <v>615</v>
      </c>
      <c r="AP21" s="4"/>
      <c r="AQ21" s="4"/>
      <c r="AR21" s="4" t="s">
        <v>14435</v>
      </c>
      <c r="AS21"/>
      <c r="AT21" s="4">
        <v>8</v>
      </c>
      <c r="AU21" s="4" t="s">
        <v>14532</v>
      </c>
      <c r="AV21" s="4"/>
      <c r="AW21" s="4"/>
      <c r="AX21" s="4"/>
      <c r="AY21" s="4" t="s">
        <v>25</v>
      </c>
      <c r="AZ21" s="4"/>
      <c r="BA21" s="4" t="s">
        <v>14282</v>
      </c>
      <c r="BB21"/>
      <c r="BC21" s="4">
        <v>8</v>
      </c>
      <c r="BD21" s="4"/>
      <c r="BE21" s="4"/>
      <c r="BF21" s="4"/>
      <c r="BG21" s="4"/>
      <c r="BH21" s="4" t="s">
        <v>25</v>
      </c>
      <c r="BI21" s="4"/>
      <c r="BJ21" s="4"/>
      <c r="BK21"/>
      <c r="BL21" s="4">
        <v>8</v>
      </c>
      <c r="BM21" s="4" t="s">
        <v>615</v>
      </c>
      <c r="BN21" s="4" t="s">
        <v>14878</v>
      </c>
      <c r="BO21" s="4" t="s">
        <v>14884</v>
      </c>
      <c r="BP21" s="4"/>
      <c r="BQ21" s="4"/>
      <c r="BR21" s="4"/>
      <c r="BS21" s="4"/>
      <c r="BT21"/>
      <c r="BU21" s="4">
        <v>8</v>
      </c>
      <c r="BV21" s="4"/>
      <c r="BW21" s="4"/>
      <c r="BX21" s="4"/>
      <c r="BY21" s="4" t="s">
        <v>15046</v>
      </c>
      <c r="BZ21" s="4" t="s">
        <v>25</v>
      </c>
      <c r="CA21" s="4" t="s">
        <v>15051</v>
      </c>
      <c r="CB21" s="4"/>
      <c r="CC21"/>
      <c r="CD21" s="4">
        <v>8</v>
      </c>
      <c r="CE21" s="4"/>
      <c r="CF21" s="4" t="s">
        <v>12973</v>
      </c>
      <c r="CG21" s="4"/>
      <c r="CH21" s="4"/>
      <c r="CI21" s="4" t="s">
        <v>25</v>
      </c>
      <c r="CJ21" s="4"/>
      <c r="CK21" s="4"/>
      <c r="CL21"/>
      <c r="CM21" s="4">
        <v>8</v>
      </c>
      <c r="CN21" s="4"/>
      <c r="CO21" s="4"/>
      <c r="CP21" s="4"/>
      <c r="CQ21" s="4"/>
      <c r="CR21" s="4" t="s">
        <v>25</v>
      </c>
      <c r="CS21" s="4"/>
      <c r="CT21" s="4"/>
      <c r="CU21"/>
      <c r="CV21" s="4">
        <v>8</v>
      </c>
      <c r="CW21" s="4"/>
      <c r="CX21" s="4"/>
      <c r="CY21" s="4"/>
      <c r="CZ21" s="4" t="s">
        <v>15378</v>
      </c>
      <c r="DA21" s="4" t="s">
        <v>25</v>
      </c>
      <c r="DB21" s="4" t="s">
        <v>15439</v>
      </c>
      <c r="DC21" s="4"/>
    </row>
    <row r="22" spans="1:107" x14ac:dyDescent="0.35">
      <c r="A22" s="2"/>
      <c r="B22" s="5"/>
      <c r="C22" s="5" t="s">
        <v>38</v>
      </c>
      <c r="D22" s="5"/>
      <c r="E22" s="5"/>
      <c r="F22" s="5" t="s">
        <v>13890</v>
      </c>
      <c r="G22" s="5"/>
      <c r="H22" s="5"/>
      <c r="I22"/>
      <c r="J22" s="2"/>
      <c r="K22" s="5"/>
      <c r="L22" s="5" t="s">
        <v>9783</v>
      </c>
      <c r="M22" s="5" t="s">
        <v>9783</v>
      </c>
      <c r="N22" s="5" t="s">
        <v>9783</v>
      </c>
      <c r="O22" s="5"/>
      <c r="P22" s="5" t="s">
        <v>9783</v>
      </c>
      <c r="Q22" s="5" t="s">
        <v>9783</v>
      </c>
      <c r="R22"/>
      <c r="S22" s="2"/>
      <c r="T22" s="5"/>
      <c r="U22" s="5"/>
      <c r="V22" s="5"/>
      <c r="W22" s="5"/>
      <c r="X22" s="5" t="s">
        <v>14136</v>
      </c>
      <c r="Y22" s="5"/>
      <c r="Z22" s="5"/>
      <c r="AA22"/>
      <c r="AB22" s="2"/>
      <c r="AC22" s="5"/>
      <c r="AD22" s="5"/>
      <c r="AE22" s="5" t="s">
        <v>14275</v>
      </c>
      <c r="AF22" s="5"/>
      <c r="AG22" s="5" t="s">
        <v>13627</v>
      </c>
      <c r="AH22" s="5"/>
      <c r="AI22" s="5"/>
      <c r="AJ22"/>
      <c r="AK22" s="2"/>
      <c r="AL22" s="5"/>
      <c r="AM22" s="5"/>
      <c r="AN22" s="5" t="s">
        <v>615</v>
      </c>
      <c r="AO22" s="5"/>
      <c r="AP22" s="5"/>
      <c r="AQ22" s="5"/>
      <c r="AR22" s="5"/>
      <c r="AS22"/>
      <c r="AT22" s="5"/>
      <c r="AU22" s="5"/>
      <c r="AV22" s="5"/>
      <c r="AW22" s="5" t="s">
        <v>14544</v>
      </c>
      <c r="AX22" s="5"/>
      <c r="AY22" s="5" t="s">
        <v>14552</v>
      </c>
      <c r="AZ22" s="5" t="s">
        <v>8058</v>
      </c>
      <c r="BA22" s="5"/>
      <c r="BB22"/>
      <c r="BC22" s="5"/>
      <c r="BD22" s="5"/>
      <c r="BE22" s="5" t="s">
        <v>14733</v>
      </c>
      <c r="BF22" s="5" t="s">
        <v>14767</v>
      </c>
      <c r="BG22" s="5"/>
      <c r="BH22" s="5" t="s">
        <v>1739</v>
      </c>
      <c r="BI22" s="5"/>
      <c r="BJ22" s="5"/>
      <c r="BK22"/>
      <c r="BL22" s="5"/>
      <c r="BM22" s="5"/>
      <c r="BN22" s="5" t="s">
        <v>14883</v>
      </c>
      <c r="BO22" s="5" t="s">
        <v>8877</v>
      </c>
      <c r="BP22" s="5"/>
      <c r="BQ22" s="5" t="s">
        <v>13627</v>
      </c>
      <c r="BR22" s="5" t="s">
        <v>12387</v>
      </c>
      <c r="BS22" s="5"/>
      <c r="BT22"/>
      <c r="BU22" s="5"/>
      <c r="BV22" s="5"/>
      <c r="BW22" s="5"/>
      <c r="BX22" s="5" t="s">
        <v>8571</v>
      </c>
      <c r="BY22" s="5"/>
      <c r="BZ22" s="5" t="s">
        <v>15049</v>
      </c>
      <c r="CA22" s="5" t="s">
        <v>15056</v>
      </c>
      <c r="CB22" s="5" t="s">
        <v>14843</v>
      </c>
      <c r="CC22"/>
      <c r="CD22" s="5"/>
      <c r="CE22" s="5"/>
      <c r="CF22" s="5"/>
      <c r="CG22" s="5"/>
      <c r="CH22" s="5"/>
      <c r="CI22" s="5"/>
      <c r="CJ22" s="5"/>
      <c r="CK22" s="5"/>
      <c r="CL22"/>
      <c r="CM22" s="5"/>
      <c r="CN22" s="5"/>
      <c r="CO22" s="5"/>
      <c r="CP22" s="5"/>
      <c r="CQ22" s="5" t="s">
        <v>15316</v>
      </c>
      <c r="CR22" s="5"/>
      <c r="CS22" s="7"/>
      <c r="CT22" s="7"/>
      <c r="CU22"/>
      <c r="CV22" s="5"/>
      <c r="CW22" s="5"/>
      <c r="CX22" s="5"/>
      <c r="CY22" s="5"/>
      <c r="CZ22" s="5" t="s">
        <v>15430</v>
      </c>
      <c r="DA22" s="5" t="s">
        <v>15436</v>
      </c>
      <c r="DB22" s="5" t="s">
        <v>15377</v>
      </c>
      <c r="DC22" s="5"/>
    </row>
    <row r="23" spans="1:107" x14ac:dyDescent="0.35">
      <c r="A23" s="3">
        <v>10</v>
      </c>
      <c r="B23" s="4" t="s">
        <v>13883</v>
      </c>
      <c r="C23" s="4"/>
      <c r="D23" s="4"/>
      <c r="E23" s="4"/>
      <c r="F23" s="4" t="s">
        <v>13891</v>
      </c>
      <c r="G23" s="4"/>
      <c r="H23" s="4"/>
      <c r="I23"/>
      <c r="J23" s="3">
        <v>10</v>
      </c>
      <c r="K23" s="4"/>
      <c r="L23" s="4" t="s">
        <v>13979</v>
      </c>
      <c r="M23" s="4"/>
      <c r="N23" s="4"/>
      <c r="O23" s="4"/>
      <c r="P23" s="4" t="s">
        <v>3632</v>
      </c>
      <c r="Q23" s="4"/>
      <c r="R23"/>
      <c r="S23" s="3">
        <v>10</v>
      </c>
      <c r="T23" s="4"/>
      <c r="U23" s="4"/>
      <c r="V23" s="4"/>
      <c r="W23" s="4" t="s">
        <v>14128</v>
      </c>
      <c r="X23" s="4" t="s">
        <v>14138</v>
      </c>
      <c r="Y23" s="4" t="s">
        <v>38</v>
      </c>
      <c r="Z23" s="4"/>
      <c r="AA23"/>
      <c r="AB23" s="3">
        <v>10</v>
      </c>
      <c r="AC23" s="4"/>
      <c r="AD23" s="4" t="s">
        <v>38</v>
      </c>
      <c r="AE23" s="4" t="s">
        <v>8877</v>
      </c>
      <c r="AF23" s="4"/>
      <c r="AG23" s="4"/>
      <c r="AH23" s="4" t="s">
        <v>14284</v>
      </c>
      <c r="AI23" s="4" t="s">
        <v>14287</v>
      </c>
      <c r="AJ23"/>
      <c r="AK23" s="3">
        <v>10</v>
      </c>
      <c r="AL23" s="4"/>
      <c r="AM23" s="4" t="s">
        <v>38</v>
      </c>
      <c r="AN23" s="4" t="s">
        <v>14414</v>
      </c>
      <c r="AO23" s="4" t="s">
        <v>14418</v>
      </c>
      <c r="AP23" s="4" t="s">
        <v>14423</v>
      </c>
      <c r="AQ23" s="4" t="s">
        <v>14431</v>
      </c>
      <c r="AR23" s="4" t="s">
        <v>14418</v>
      </c>
      <c r="AS23"/>
      <c r="AT23" s="4">
        <v>10</v>
      </c>
      <c r="AU23" s="4" t="s">
        <v>14535</v>
      </c>
      <c r="AV23" s="4" t="s">
        <v>14540</v>
      </c>
      <c r="AW23" s="4" t="s">
        <v>14545</v>
      </c>
      <c r="AX23" s="4"/>
      <c r="AY23" s="4"/>
      <c r="AZ23" s="4"/>
      <c r="BA23" s="4" t="s">
        <v>14562</v>
      </c>
      <c r="BB23"/>
      <c r="BC23" s="4">
        <v>10</v>
      </c>
      <c r="BD23" s="4"/>
      <c r="BE23" s="4"/>
      <c r="BF23" s="4" t="s">
        <v>14772</v>
      </c>
      <c r="BG23" s="4"/>
      <c r="BH23" s="4" t="s">
        <v>14778</v>
      </c>
      <c r="BI23" s="4" t="s">
        <v>14156</v>
      </c>
      <c r="BJ23" s="4"/>
      <c r="BK23"/>
      <c r="BL23" s="4">
        <v>10</v>
      </c>
      <c r="BM23" s="4"/>
      <c r="BN23" s="4" t="s">
        <v>14879</v>
      </c>
      <c r="BO23" s="4" t="s">
        <v>38</v>
      </c>
      <c r="BP23" s="4"/>
      <c r="BQ23" s="4"/>
      <c r="BR23" s="4" t="s">
        <v>14900</v>
      </c>
      <c r="BS23" s="4" t="s">
        <v>14594</v>
      </c>
      <c r="BT23"/>
      <c r="BU23" s="4">
        <v>10</v>
      </c>
      <c r="BV23" s="4" t="s">
        <v>15030</v>
      </c>
      <c r="BW23" s="4"/>
      <c r="BX23" s="4"/>
      <c r="BY23" s="4"/>
      <c r="BZ23" s="4" t="s">
        <v>13627</v>
      </c>
      <c r="CA23" s="4"/>
      <c r="CB23" s="4"/>
      <c r="CC23"/>
      <c r="CD23" s="4">
        <v>10</v>
      </c>
      <c r="CE23" s="4"/>
      <c r="CF23" s="4"/>
      <c r="CG23" s="4" t="s">
        <v>2919</v>
      </c>
      <c r="CH23" s="4"/>
      <c r="CI23" s="4" t="s">
        <v>15209</v>
      </c>
      <c r="CJ23" s="4"/>
      <c r="CK23" s="4"/>
      <c r="CL23"/>
      <c r="CM23" s="4">
        <v>10</v>
      </c>
      <c r="CN23" s="4" t="s">
        <v>15304</v>
      </c>
      <c r="CO23" s="4" t="s">
        <v>15303</v>
      </c>
      <c r="CP23" s="4" t="s">
        <v>15314</v>
      </c>
      <c r="CQ23" s="4" t="s">
        <v>4719</v>
      </c>
      <c r="CR23" s="4" t="s">
        <v>15320</v>
      </c>
      <c r="CS23" s="4" t="s">
        <v>15256</v>
      </c>
      <c r="CT23" s="4"/>
      <c r="CU23"/>
      <c r="CV23" s="4">
        <v>10</v>
      </c>
      <c r="CW23" s="4" t="s">
        <v>15420</v>
      </c>
      <c r="CX23" s="4" t="s">
        <v>615</v>
      </c>
      <c r="CY23" s="4"/>
      <c r="CZ23" s="4"/>
      <c r="DA23" s="4" t="s">
        <v>15424</v>
      </c>
      <c r="DB23" s="4" t="s">
        <v>15440</v>
      </c>
      <c r="DC23" s="4"/>
    </row>
    <row r="24" spans="1:107" x14ac:dyDescent="0.35">
      <c r="A24" s="6"/>
      <c r="B24" s="7" t="s">
        <v>11980</v>
      </c>
      <c r="C24" s="7"/>
      <c r="D24" s="7" t="s">
        <v>13763</v>
      </c>
      <c r="E24" s="7" t="s">
        <v>12160</v>
      </c>
      <c r="F24" s="7"/>
      <c r="G24" s="7" t="s">
        <v>10639</v>
      </c>
      <c r="H24" s="7"/>
      <c r="I24"/>
      <c r="J24" s="6"/>
      <c r="K24" s="7" t="s">
        <v>13957</v>
      </c>
      <c r="L24" s="7"/>
      <c r="M24" s="7"/>
      <c r="N24" s="7" t="s">
        <v>13987</v>
      </c>
      <c r="O24" s="7" t="s">
        <v>13994</v>
      </c>
      <c r="P24" s="7" t="s">
        <v>14000</v>
      </c>
      <c r="Q24" s="7"/>
      <c r="R24"/>
      <c r="S24" s="6"/>
      <c r="T24" s="7" t="s">
        <v>14114</v>
      </c>
      <c r="U24" s="7" t="s">
        <v>14120</v>
      </c>
      <c r="V24" s="7" t="s">
        <v>10059</v>
      </c>
      <c r="W24" s="7"/>
      <c r="X24" s="7" t="s">
        <v>14140</v>
      </c>
      <c r="Y24" s="7" t="s">
        <v>14142</v>
      </c>
      <c r="Z24" s="7" t="s">
        <v>14147</v>
      </c>
      <c r="AA24"/>
      <c r="AB24" s="6"/>
      <c r="AC24" s="7" t="s">
        <v>11980</v>
      </c>
      <c r="AD24" s="7" t="s">
        <v>14261</v>
      </c>
      <c r="AE24" s="7" t="s">
        <v>13763</v>
      </c>
      <c r="AF24" s="7"/>
      <c r="AG24" s="7"/>
      <c r="AH24" s="7"/>
      <c r="AI24" s="7"/>
      <c r="AJ24"/>
      <c r="AK24" s="6"/>
      <c r="AL24" s="7" t="s">
        <v>14404</v>
      </c>
      <c r="AM24" s="7" t="s">
        <v>14377</v>
      </c>
      <c r="AN24" s="7"/>
      <c r="AO24" s="7" t="s">
        <v>14419</v>
      </c>
      <c r="AP24" s="7" t="s">
        <v>14424</v>
      </c>
      <c r="AQ24" s="7"/>
      <c r="AR24" s="7" t="s">
        <v>14436</v>
      </c>
      <c r="AS24"/>
      <c r="AT24" s="7"/>
      <c r="AU24" s="7"/>
      <c r="AV24" s="7" t="s">
        <v>14539</v>
      </c>
      <c r="AW24" s="7" t="s">
        <v>14547</v>
      </c>
      <c r="AX24" s="7" t="s">
        <v>14548</v>
      </c>
      <c r="AY24" s="7" t="s">
        <v>14551</v>
      </c>
      <c r="AZ24" s="7" t="s">
        <v>14560</v>
      </c>
      <c r="BA24" s="7"/>
      <c r="BB24"/>
      <c r="BC24" s="7"/>
      <c r="BD24" s="7" t="s">
        <v>38</v>
      </c>
      <c r="BE24" s="7" t="s">
        <v>14489</v>
      </c>
      <c r="BF24" s="7"/>
      <c r="BG24" s="7" t="s">
        <v>14774</v>
      </c>
      <c r="BH24" s="7" t="s">
        <v>14779</v>
      </c>
      <c r="BI24" s="7" t="s">
        <v>14785</v>
      </c>
      <c r="BJ24" s="7"/>
      <c r="BK24"/>
      <c r="BL24" s="7"/>
      <c r="BM24" s="7"/>
      <c r="BN24" s="7"/>
      <c r="BO24" s="7" t="s">
        <v>14890</v>
      </c>
      <c r="BP24" s="7" t="s">
        <v>14889</v>
      </c>
      <c r="BQ24" s="7" t="s">
        <v>14224</v>
      </c>
      <c r="BR24" s="7" t="s">
        <v>14901</v>
      </c>
      <c r="BS24" s="7" t="s">
        <v>14909</v>
      </c>
      <c r="BT24"/>
      <c r="BU24" s="7"/>
      <c r="BV24" s="7" t="s">
        <v>15032</v>
      </c>
      <c r="BW24" s="7" t="s">
        <v>15037</v>
      </c>
      <c r="BX24" s="7"/>
      <c r="BY24" s="7" t="s">
        <v>15037</v>
      </c>
      <c r="BZ24" s="7"/>
      <c r="CA24" s="7"/>
      <c r="CB24" s="7" t="s">
        <v>1849</v>
      </c>
      <c r="CC24"/>
      <c r="CD24" s="7"/>
      <c r="CE24" s="7"/>
      <c r="CF24" s="7" t="s">
        <v>2518</v>
      </c>
      <c r="CG24" s="7" t="s">
        <v>10407</v>
      </c>
      <c r="CH24" s="7" t="s">
        <v>14224</v>
      </c>
      <c r="CI24" s="7" t="s">
        <v>15210</v>
      </c>
      <c r="CJ24" s="7"/>
      <c r="CK24" s="7" t="s">
        <v>15218</v>
      </c>
      <c r="CL24"/>
      <c r="CM24" s="7"/>
      <c r="CN24" s="7"/>
      <c r="CO24" s="7" t="s">
        <v>15306</v>
      </c>
      <c r="CP24" s="7"/>
      <c r="CQ24" s="7" t="s">
        <v>14224</v>
      </c>
      <c r="CR24" s="7"/>
      <c r="CS24" s="7" t="s">
        <v>15322</v>
      </c>
      <c r="CT24" s="7" t="s">
        <v>15326</v>
      </c>
      <c r="CU24"/>
      <c r="CV24" s="7"/>
      <c r="CW24" s="7" t="s">
        <v>14224</v>
      </c>
      <c r="CX24" s="7" t="s">
        <v>15423</v>
      </c>
      <c r="CY24" s="7" t="s">
        <v>7795</v>
      </c>
      <c r="CZ24" s="7" t="s">
        <v>15432</v>
      </c>
      <c r="DA24" s="7"/>
      <c r="DB24" s="7"/>
      <c r="DC24" s="7"/>
    </row>
    <row r="25" spans="1:107" x14ac:dyDescent="0.35">
      <c r="A25" s="2">
        <v>12</v>
      </c>
      <c r="B25" s="5"/>
      <c r="C25" s="5" t="s">
        <v>89</v>
      </c>
      <c r="D25" s="5" t="s">
        <v>13885</v>
      </c>
      <c r="E25" s="5"/>
      <c r="F25" s="5"/>
      <c r="G25" s="5"/>
      <c r="H25" s="5" t="s">
        <v>13897</v>
      </c>
      <c r="I25"/>
      <c r="J25" s="2">
        <v>12</v>
      </c>
      <c r="K25" s="5" t="s">
        <v>13969</v>
      </c>
      <c r="L25" s="5" t="s">
        <v>13981</v>
      </c>
      <c r="M25" s="5" t="s">
        <v>13980</v>
      </c>
      <c r="N25" s="5" t="s">
        <v>13988</v>
      </c>
      <c r="O25" s="5" t="s">
        <v>13995</v>
      </c>
      <c r="P25" s="5"/>
      <c r="Q25" s="5" t="s">
        <v>14006</v>
      </c>
      <c r="R25"/>
      <c r="S25" s="2">
        <v>12</v>
      </c>
      <c r="T25" s="5"/>
      <c r="U25" s="5" t="s">
        <v>89</v>
      </c>
      <c r="V25" s="5"/>
      <c r="W25" s="5" t="s">
        <v>14129</v>
      </c>
      <c r="X25" s="5" t="s">
        <v>14141</v>
      </c>
      <c r="Y25" s="5" t="s">
        <v>14143</v>
      </c>
      <c r="Z25" s="5"/>
      <c r="AA25"/>
      <c r="AB25" s="2">
        <v>12</v>
      </c>
      <c r="AC25" s="5" t="s">
        <v>156</v>
      </c>
      <c r="AD25" s="5" t="s">
        <v>89</v>
      </c>
      <c r="AE25" s="5"/>
      <c r="AF25" s="5"/>
      <c r="AG25" s="5"/>
      <c r="AH25" s="5"/>
      <c r="AI25" s="5"/>
      <c r="AJ25"/>
      <c r="AK25" s="2">
        <v>12</v>
      </c>
      <c r="AL25" s="5"/>
      <c r="AM25" s="5" t="s">
        <v>14410</v>
      </c>
      <c r="AN25" s="5" t="s">
        <v>14415</v>
      </c>
      <c r="AO25" s="5" t="s">
        <v>14415</v>
      </c>
      <c r="AP25" s="5" t="s">
        <v>14425</v>
      </c>
      <c r="AQ25" s="5" t="s">
        <v>14430</v>
      </c>
      <c r="AR25" s="5" t="s">
        <v>14438</v>
      </c>
      <c r="AS25"/>
      <c r="AT25" s="5">
        <v>12</v>
      </c>
      <c r="AU25" s="5" t="s">
        <v>13212</v>
      </c>
      <c r="AV25" s="5" t="s">
        <v>14541</v>
      </c>
      <c r="AW25" s="5" t="s">
        <v>14549</v>
      </c>
      <c r="AX25" s="5"/>
      <c r="AY25" s="5"/>
      <c r="AZ25" s="5"/>
      <c r="BA25" s="5" t="s">
        <v>14563</v>
      </c>
      <c r="BB25"/>
      <c r="BC25" s="5">
        <v>12</v>
      </c>
      <c r="BD25" s="5"/>
      <c r="BE25" s="5"/>
      <c r="BF25" s="5"/>
      <c r="BG25" s="5" t="s">
        <v>14086</v>
      </c>
      <c r="BH25" s="5"/>
      <c r="BI25" s="5" t="s">
        <v>11393</v>
      </c>
      <c r="BJ25" s="5"/>
      <c r="BK25"/>
      <c r="BL25" s="5">
        <v>12</v>
      </c>
      <c r="BM25" s="5" t="s">
        <v>12211</v>
      </c>
      <c r="BN25" s="5"/>
      <c r="BO25" s="5"/>
      <c r="BP25" s="5"/>
      <c r="BQ25" s="5"/>
      <c r="BR25" s="5" t="s">
        <v>14903</v>
      </c>
      <c r="BS25" s="5" t="s">
        <v>14911</v>
      </c>
      <c r="BT25"/>
      <c r="BU25" s="5">
        <v>12</v>
      </c>
      <c r="BV25" s="5"/>
      <c r="BW25" s="5"/>
      <c r="BX25" s="5"/>
      <c r="BY25" s="5"/>
      <c r="BZ25" s="5"/>
      <c r="CA25" s="5" t="s">
        <v>15055</v>
      </c>
      <c r="CB25" s="5" t="s">
        <v>15058</v>
      </c>
      <c r="CC25"/>
      <c r="CD25" s="5">
        <v>12</v>
      </c>
      <c r="CE25" s="5"/>
      <c r="CF25" s="5"/>
      <c r="CG25" s="5"/>
      <c r="CH25" s="4" t="s">
        <v>15202</v>
      </c>
      <c r="CI25" s="5"/>
      <c r="CJ25" s="5" t="s">
        <v>15214</v>
      </c>
      <c r="CK25" s="5"/>
      <c r="CL25"/>
      <c r="CM25" s="5">
        <v>12</v>
      </c>
      <c r="CN25" s="5"/>
      <c r="CO25" s="5" t="s">
        <v>89</v>
      </c>
      <c r="CP25" s="5"/>
      <c r="CQ25" s="5" t="s">
        <v>15317</v>
      </c>
      <c r="CR25" s="5"/>
      <c r="CS25" s="5" t="s">
        <v>1173</v>
      </c>
      <c r="CT25" s="5" t="s">
        <v>15327</v>
      </c>
      <c r="CU25"/>
      <c r="CV25" s="5">
        <v>12</v>
      </c>
      <c r="CW25" s="5" t="s">
        <v>15388</v>
      </c>
      <c r="CX25" s="5" t="s">
        <v>89</v>
      </c>
      <c r="CY25" s="5"/>
      <c r="CZ25" s="5"/>
      <c r="DA25" s="5" t="s">
        <v>15437</v>
      </c>
      <c r="DB25" s="5" t="s">
        <v>15441</v>
      </c>
      <c r="DC25" s="5" t="s">
        <v>15447</v>
      </c>
    </row>
    <row r="26" spans="1:107" x14ac:dyDescent="0.35">
      <c r="A26" s="2"/>
      <c r="B26" s="5"/>
      <c r="C26" s="5"/>
      <c r="D26" s="5" t="s">
        <v>38</v>
      </c>
      <c r="E26" s="5"/>
      <c r="F26" s="5"/>
      <c r="G26" s="5"/>
      <c r="H26" s="5"/>
      <c r="I26"/>
      <c r="J26" s="2"/>
      <c r="K26" s="5"/>
      <c r="L26" s="5" t="s">
        <v>13971</v>
      </c>
      <c r="M26" s="5" t="s">
        <v>13982</v>
      </c>
      <c r="N26" s="5"/>
      <c r="O26" s="5"/>
      <c r="P26" s="5"/>
      <c r="Q26" s="5"/>
      <c r="R26"/>
      <c r="S26" s="2"/>
      <c r="T26" s="5"/>
      <c r="U26" s="5" t="s">
        <v>14121</v>
      </c>
      <c r="V26" s="5"/>
      <c r="W26" s="5" t="s">
        <v>14131</v>
      </c>
      <c r="X26" s="5"/>
      <c r="Y26" s="5"/>
      <c r="Z26" s="5"/>
      <c r="AA26"/>
      <c r="AB26" s="2"/>
      <c r="AC26" s="5" t="s">
        <v>14269</v>
      </c>
      <c r="AD26" s="5"/>
      <c r="AE26" s="5"/>
      <c r="AF26" s="5"/>
      <c r="AG26" s="5" t="s">
        <v>14405</v>
      </c>
      <c r="AH26" s="5"/>
      <c r="AI26" s="5"/>
      <c r="AJ26"/>
      <c r="AK26" s="2"/>
      <c r="AL26" s="5" t="s">
        <v>14402</v>
      </c>
      <c r="AM26" s="5" t="s">
        <v>14411</v>
      </c>
      <c r="AN26" s="5" t="s">
        <v>14416</v>
      </c>
      <c r="AO26" s="5" t="s">
        <v>14416</v>
      </c>
      <c r="AP26" s="5"/>
      <c r="AQ26" s="5" t="s">
        <v>14416</v>
      </c>
      <c r="AR26" s="5" t="s">
        <v>14437</v>
      </c>
      <c r="AS26"/>
      <c r="AT26" s="5"/>
      <c r="AU26" s="80" t="s">
        <v>14402</v>
      </c>
      <c r="AV26" s="5"/>
      <c r="AW26" s="5"/>
      <c r="AX26" s="5"/>
      <c r="AY26" s="5"/>
      <c r="AZ26" s="5"/>
      <c r="BA26" s="5"/>
      <c r="BB26"/>
      <c r="BC26" s="5"/>
      <c r="BD26" s="5"/>
      <c r="BE26" s="5"/>
      <c r="BF26" s="5"/>
      <c r="BG26" s="5" t="s">
        <v>14775</v>
      </c>
      <c r="BH26" s="5"/>
      <c r="BI26" s="5" t="s">
        <v>38</v>
      </c>
      <c r="BJ26" s="5"/>
      <c r="BK26"/>
      <c r="BL26" s="5"/>
      <c r="BM26" s="5"/>
      <c r="BN26" s="5"/>
      <c r="BO26" s="5"/>
      <c r="BP26" s="5" t="s">
        <v>14891</v>
      </c>
      <c r="BQ26" s="5"/>
      <c r="BR26" s="5" t="s">
        <v>14902</v>
      </c>
      <c r="BS26" s="5" t="s">
        <v>14912</v>
      </c>
      <c r="BT26"/>
      <c r="BU26" s="5"/>
      <c r="BV26" s="5"/>
      <c r="BW26" s="5" t="s">
        <v>15041</v>
      </c>
      <c r="BX26" s="5" t="s">
        <v>38</v>
      </c>
      <c r="BY26" s="5"/>
      <c r="BZ26" s="5"/>
      <c r="CA26" s="5"/>
      <c r="CB26" s="5"/>
      <c r="CC26"/>
      <c r="CD26" s="5"/>
      <c r="CE26" s="5"/>
      <c r="CF26" s="5"/>
      <c r="CG26" s="5"/>
      <c r="CH26" s="7"/>
      <c r="CI26" s="5"/>
      <c r="CJ26" s="5" t="s">
        <v>11393</v>
      </c>
      <c r="CK26" s="5"/>
      <c r="CL26"/>
      <c r="CM26" s="5"/>
      <c r="CN26" s="5" t="s">
        <v>1435</v>
      </c>
      <c r="CO26" s="5"/>
      <c r="CP26" s="5"/>
      <c r="CQ26" s="5" t="s">
        <v>15315</v>
      </c>
      <c r="CR26" s="5"/>
      <c r="CS26" s="7" t="s">
        <v>15323</v>
      </c>
      <c r="CT26" s="5"/>
      <c r="CU26"/>
      <c r="CV26" s="5"/>
      <c r="CW26" s="5"/>
      <c r="CX26" s="11"/>
      <c r="CY26" s="5"/>
      <c r="CZ26" s="5"/>
      <c r="DA26" s="5" t="s">
        <v>38</v>
      </c>
      <c r="DB26" s="5" t="s">
        <v>15377</v>
      </c>
      <c r="DC26" s="5" t="s">
        <v>11746</v>
      </c>
    </row>
    <row r="27" spans="1:107" x14ac:dyDescent="0.35">
      <c r="A27" s="3">
        <v>14</v>
      </c>
      <c r="B27" s="4"/>
      <c r="C27" s="4"/>
      <c r="D27" s="4"/>
      <c r="E27" s="4"/>
      <c r="F27" s="4" t="s">
        <v>13892</v>
      </c>
      <c r="G27" s="4"/>
      <c r="H27" s="4"/>
      <c r="I27"/>
      <c r="J27" s="3">
        <v>14</v>
      </c>
      <c r="K27" s="4"/>
      <c r="L27" s="4"/>
      <c r="M27" s="4" t="s">
        <v>13983</v>
      </c>
      <c r="N27" s="4" t="s">
        <v>13989</v>
      </c>
      <c r="O27" s="4" t="s">
        <v>13996</v>
      </c>
      <c r="P27" s="4" t="s">
        <v>14003</v>
      </c>
      <c r="Q27" s="4" t="s">
        <v>14007</v>
      </c>
      <c r="R27"/>
      <c r="S27" s="3">
        <v>14</v>
      </c>
      <c r="T27" s="4"/>
      <c r="U27" s="4"/>
      <c r="V27" s="4" t="s">
        <v>13464</v>
      </c>
      <c r="W27" s="4" t="s">
        <v>14132</v>
      </c>
      <c r="X27" s="4"/>
      <c r="Y27" s="4"/>
      <c r="Z27" s="4"/>
      <c r="AA27"/>
      <c r="AB27" s="3">
        <v>14</v>
      </c>
      <c r="AC27" s="4"/>
      <c r="AD27" s="4" t="s">
        <v>14271</v>
      </c>
      <c r="AE27" s="4" t="s">
        <v>14257</v>
      </c>
      <c r="AF27" s="4" t="s">
        <v>14262</v>
      </c>
      <c r="AG27" s="4" t="s">
        <v>14453</v>
      </c>
      <c r="AH27" s="4" t="s">
        <v>14279</v>
      </c>
      <c r="AI27" s="4" t="s">
        <v>14289</v>
      </c>
      <c r="AJ27"/>
      <c r="AK27" s="3">
        <v>14</v>
      </c>
      <c r="AL27" s="4" t="s">
        <v>14406</v>
      </c>
      <c r="AM27" s="4"/>
      <c r="AN27" s="4"/>
      <c r="AO27" s="4"/>
      <c r="AP27" s="4"/>
      <c r="AQ27" s="4"/>
      <c r="AR27" s="4"/>
      <c r="AS27"/>
      <c r="AT27" s="4">
        <v>14</v>
      </c>
      <c r="AU27" s="4"/>
      <c r="AV27" s="4" t="s">
        <v>14538</v>
      </c>
      <c r="AW27" s="4" t="s">
        <v>14546</v>
      </c>
      <c r="AX27" s="4" t="s">
        <v>14555</v>
      </c>
      <c r="AY27" s="4" t="s">
        <v>14540</v>
      </c>
      <c r="AZ27" s="4" t="s">
        <v>156</v>
      </c>
      <c r="BA27" s="4" t="s">
        <v>14564</v>
      </c>
      <c r="BB27"/>
      <c r="BC27" s="4">
        <v>14</v>
      </c>
      <c r="BD27" s="4"/>
      <c r="BE27" s="4" t="s">
        <v>14763</v>
      </c>
      <c r="BF27" s="4" t="s">
        <v>14768</v>
      </c>
      <c r="BG27" s="4"/>
      <c r="BH27" s="4" t="s">
        <v>8905</v>
      </c>
      <c r="BI27" s="4"/>
      <c r="BJ27" s="4"/>
      <c r="BK27"/>
      <c r="BL27" s="4">
        <v>14</v>
      </c>
      <c r="BM27" s="4"/>
      <c r="BN27" s="4" t="s">
        <v>14882</v>
      </c>
      <c r="BO27" s="4" t="s">
        <v>14885</v>
      </c>
      <c r="BP27" s="4"/>
      <c r="BQ27" s="4" t="s">
        <v>14897</v>
      </c>
      <c r="BR27" s="4" t="s">
        <v>14904</v>
      </c>
      <c r="BS27" s="4" t="s">
        <v>14913</v>
      </c>
      <c r="BT27"/>
      <c r="BU27" s="4">
        <v>14</v>
      </c>
      <c r="BV27" s="4"/>
      <c r="BW27" s="4" t="s">
        <v>15036</v>
      </c>
      <c r="BX27" s="4" t="s">
        <v>15042</v>
      </c>
      <c r="BY27" s="4" t="s">
        <v>15047</v>
      </c>
      <c r="BZ27" s="4" t="s">
        <v>15052</v>
      </c>
      <c r="CA27" s="4" t="s">
        <v>2521</v>
      </c>
      <c r="CB27" s="4"/>
      <c r="CC27"/>
      <c r="CD27" s="4">
        <v>14</v>
      </c>
      <c r="CE27" s="4" t="s">
        <v>15195</v>
      </c>
      <c r="CF27" s="4" t="s">
        <v>15198</v>
      </c>
      <c r="CG27" s="4" t="s">
        <v>13464</v>
      </c>
      <c r="CH27" s="4" t="s">
        <v>15203</v>
      </c>
      <c r="CI27" s="4"/>
      <c r="CJ27" s="4" t="s">
        <v>38</v>
      </c>
      <c r="CK27" s="4"/>
      <c r="CL27"/>
      <c r="CM27" s="4">
        <v>14</v>
      </c>
      <c r="CN27" s="4"/>
      <c r="CO27" s="4"/>
      <c r="CP27" s="4" t="s">
        <v>15312</v>
      </c>
      <c r="CQ27" s="4" t="s">
        <v>15280</v>
      </c>
      <c r="CR27" s="4" t="s">
        <v>15321</v>
      </c>
      <c r="CS27" s="5"/>
      <c r="CT27" s="4" t="s">
        <v>1877</v>
      </c>
      <c r="CU27"/>
      <c r="CV27" s="4">
        <v>14</v>
      </c>
      <c r="CW27" s="4"/>
      <c r="CX27" s="4"/>
      <c r="CY27" s="4" t="s">
        <v>13464</v>
      </c>
      <c r="CZ27" s="4"/>
      <c r="DA27" s="4"/>
      <c r="DB27" s="4"/>
      <c r="DC27" s="4"/>
    </row>
    <row r="28" spans="1:107" x14ac:dyDescent="0.35">
      <c r="A28" s="6"/>
      <c r="B28" s="7" t="s">
        <v>11638</v>
      </c>
      <c r="C28" s="7" t="s">
        <v>13888</v>
      </c>
      <c r="D28" s="7" t="s">
        <v>12838</v>
      </c>
      <c r="E28" s="7"/>
      <c r="F28" s="7"/>
      <c r="G28" s="7" t="s">
        <v>566</v>
      </c>
      <c r="H28" s="7"/>
      <c r="I28"/>
      <c r="J28" s="6"/>
      <c r="K28" s="7" t="s">
        <v>13834</v>
      </c>
      <c r="L28" s="7" t="s">
        <v>13972</v>
      </c>
      <c r="M28" s="7"/>
      <c r="N28" s="7"/>
      <c r="O28" s="7"/>
      <c r="P28" s="7" t="s">
        <v>14004</v>
      </c>
      <c r="Q28" s="7"/>
      <c r="R28"/>
      <c r="S28" s="6"/>
      <c r="T28" s="7" t="s">
        <v>14117</v>
      </c>
      <c r="U28" s="7" t="s">
        <v>14122</v>
      </c>
      <c r="V28" s="7" t="s">
        <v>38</v>
      </c>
      <c r="W28" s="7" t="s">
        <v>14133</v>
      </c>
      <c r="X28" s="7"/>
      <c r="Y28" s="7" t="s">
        <v>14144</v>
      </c>
      <c r="Z28" s="7" t="s">
        <v>14148</v>
      </c>
      <c r="AA28"/>
      <c r="AB28" s="6"/>
      <c r="AC28" s="7" t="s">
        <v>11638</v>
      </c>
      <c r="AD28" s="7" t="s">
        <v>14272</v>
      </c>
      <c r="AE28" s="7"/>
      <c r="AF28" s="7" t="s">
        <v>8542</v>
      </c>
      <c r="AG28" s="7" t="s">
        <v>86</v>
      </c>
      <c r="AH28" s="7"/>
      <c r="AI28" s="7" t="s">
        <v>14290</v>
      </c>
      <c r="AJ28"/>
      <c r="AK28" s="6"/>
      <c r="AL28" s="7" t="s">
        <v>14407</v>
      </c>
      <c r="AM28" s="7"/>
      <c r="AN28" s="7" t="s">
        <v>14417</v>
      </c>
      <c r="AO28" s="7" t="s">
        <v>14420</v>
      </c>
      <c r="AP28" s="7" t="s">
        <v>14426</v>
      </c>
      <c r="AQ28" s="7"/>
      <c r="AR28" s="7" t="s">
        <v>1974</v>
      </c>
      <c r="AS28"/>
      <c r="AT28" s="7"/>
      <c r="AU28" s="7" t="s">
        <v>11638</v>
      </c>
      <c r="AV28" s="7" t="s">
        <v>14542</v>
      </c>
      <c r="AW28" s="7" t="s">
        <v>10879</v>
      </c>
      <c r="AX28" s="7" t="s">
        <v>14553</v>
      </c>
      <c r="AY28" s="7"/>
      <c r="AZ28" s="7" t="s">
        <v>14559</v>
      </c>
      <c r="BA28" s="7"/>
      <c r="BB28"/>
      <c r="BC28" s="7"/>
      <c r="BD28" s="7"/>
      <c r="BE28" s="7" t="s">
        <v>14762</v>
      </c>
      <c r="BF28" s="7" t="s">
        <v>14770</v>
      </c>
      <c r="BG28" s="7"/>
      <c r="BH28" s="7" t="s">
        <v>14780</v>
      </c>
      <c r="BI28" s="7" t="s">
        <v>14786</v>
      </c>
      <c r="BJ28" s="7" t="s">
        <v>130</v>
      </c>
      <c r="BK28"/>
      <c r="BL28" s="7"/>
      <c r="BM28" s="7" t="s">
        <v>14896</v>
      </c>
      <c r="BN28" s="7" t="s">
        <v>14881</v>
      </c>
      <c r="BO28" s="7" t="s">
        <v>14886</v>
      </c>
      <c r="BP28" s="7"/>
      <c r="BQ28" s="7"/>
      <c r="BR28" s="7" t="s">
        <v>14905</v>
      </c>
      <c r="BS28" s="7"/>
      <c r="BT28"/>
      <c r="BU28" s="7"/>
      <c r="BV28" s="7"/>
      <c r="BW28" s="7"/>
      <c r="BX28" s="7"/>
      <c r="BY28" s="7" t="s">
        <v>15048</v>
      </c>
      <c r="BZ28" s="7"/>
      <c r="CA28" s="7"/>
      <c r="CB28" s="7"/>
      <c r="CC28"/>
      <c r="CD28" s="7"/>
      <c r="CE28" s="7" t="s">
        <v>15196</v>
      </c>
      <c r="CF28" s="7" t="s">
        <v>15194</v>
      </c>
      <c r="CG28" s="7" t="s">
        <v>15200</v>
      </c>
      <c r="CH28" s="7" t="s">
        <v>15204</v>
      </c>
      <c r="CI28" s="7" t="s">
        <v>535</v>
      </c>
      <c r="CJ28" s="7"/>
      <c r="CK28" s="7" t="s">
        <v>3925</v>
      </c>
      <c r="CL28"/>
      <c r="CM28" s="7"/>
      <c r="CN28" s="7" t="s">
        <v>15307</v>
      </c>
      <c r="CO28" s="7"/>
      <c r="CP28" s="7" t="s">
        <v>15313</v>
      </c>
      <c r="CQ28" s="7" t="s">
        <v>15318</v>
      </c>
      <c r="CR28" s="7" t="s">
        <v>15310</v>
      </c>
      <c r="CS28" s="7"/>
      <c r="CT28" s="7" t="s">
        <v>4933</v>
      </c>
      <c r="CU28"/>
      <c r="CV28" s="7"/>
      <c r="CW28" s="7" t="s">
        <v>15421</v>
      </c>
      <c r="CX28" s="7"/>
      <c r="CY28" s="7" t="s">
        <v>15379</v>
      </c>
      <c r="CZ28" s="7" t="s">
        <v>15433</v>
      </c>
      <c r="DA28" s="7"/>
      <c r="DB28" s="7"/>
      <c r="DC28" s="7" t="s">
        <v>1221</v>
      </c>
    </row>
    <row r="29" spans="1:107" x14ac:dyDescent="0.35">
      <c r="A29" s="2">
        <v>16</v>
      </c>
      <c r="B29" s="5"/>
      <c r="C29" s="5"/>
      <c r="D29" s="5"/>
      <c r="E29" s="5" t="s">
        <v>13894</v>
      </c>
      <c r="F29" s="5"/>
      <c r="G29" s="5"/>
      <c r="H29" s="5"/>
      <c r="I29"/>
      <c r="J29" s="2">
        <v>16</v>
      </c>
      <c r="K29" s="5"/>
      <c r="L29" s="5" t="s">
        <v>13973</v>
      </c>
      <c r="M29" s="5" t="s">
        <v>13984</v>
      </c>
      <c r="N29" s="5" t="s">
        <v>13990</v>
      </c>
      <c r="O29" s="5" t="s">
        <v>13842</v>
      </c>
      <c r="P29" s="5" t="s">
        <v>14001</v>
      </c>
      <c r="Q29" s="5" t="s">
        <v>14008</v>
      </c>
      <c r="R29"/>
      <c r="S29" s="2">
        <v>16</v>
      </c>
      <c r="T29" s="5" t="s">
        <v>14118</v>
      </c>
      <c r="U29" s="5" t="s">
        <v>14123</v>
      </c>
      <c r="V29" s="5" t="s">
        <v>14124</v>
      </c>
      <c r="W29" s="5"/>
      <c r="X29" s="5"/>
      <c r="Y29" s="5"/>
      <c r="Z29" s="5" t="s">
        <v>14149</v>
      </c>
      <c r="AA29"/>
      <c r="AB29" s="2">
        <v>16</v>
      </c>
      <c r="AC29" s="5"/>
      <c r="AD29" s="5" t="s">
        <v>14273</v>
      </c>
      <c r="AE29" s="5"/>
      <c r="AF29" s="5"/>
      <c r="AG29" s="5" t="s">
        <v>14278</v>
      </c>
      <c r="AH29" s="5"/>
      <c r="AI29" s="5"/>
      <c r="AJ29"/>
      <c r="AK29" s="2">
        <v>16</v>
      </c>
      <c r="AL29" s="5" t="s">
        <v>1236</v>
      </c>
      <c r="AM29" s="5"/>
      <c r="AN29" s="5"/>
      <c r="AO29" s="5"/>
      <c r="AP29" s="5" t="s">
        <v>374</v>
      </c>
      <c r="AQ29" s="5" t="s">
        <v>14432</v>
      </c>
      <c r="AR29" s="5" t="s">
        <v>8321</v>
      </c>
      <c r="AS29"/>
      <c r="AT29" s="5">
        <v>16</v>
      </c>
      <c r="AU29" s="5" t="s">
        <v>14536</v>
      </c>
      <c r="AV29" s="5" t="s">
        <v>14525</v>
      </c>
      <c r="AW29" s="5" t="s">
        <v>1236</v>
      </c>
      <c r="AX29" s="5" t="s">
        <v>14554</v>
      </c>
      <c r="AY29" s="5" t="s">
        <v>14557</v>
      </c>
      <c r="AZ29" s="5" t="s">
        <v>1236</v>
      </c>
      <c r="BA29" s="5" t="s">
        <v>14565</v>
      </c>
      <c r="BB29" s="1"/>
      <c r="BC29" s="5">
        <v>16</v>
      </c>
      <c r="BD29" s="5" t="s">
        <v>14759</v>
      </c>
      <c r="BE29" s="5"/>
      <c r="BF29" s="5" t="s">
        <v>14769</v>
      </c>
      <c r="BG29" s="5" t="s">
        <v>14776</v>
      </c>
      <c r="BH29" s="5"/>
      <c r="BI29" s="5" t="s">
        <v>14787</v>
      </c>
      <c r="BJ29" s="5" t="s">
        <v>130</v>
      </c>
      <c r="BK29"/>
      <c r="BL29" s="5">
        <v>16</v>
      </c>
      <c r="BM29" s="5"/>
      <c r="BN29" s="5" t="s">
        <v>14880</v>
      </c>
      <c r="BO29" s="5"/>
      <c r="BP29" s="5" t="s">
        <v>14892</v>
      </c>
      <c r="BQ29" s="5"/>
      <c r="BR29" s="5" t="s">
        <v>14906</v>
      </c>
      <c r="BS29" s="5" t="s">
        <v>14914</v>
      </c>
      <c r="BT29"/>
      <c r="BU29" s="5">
        <v>16</v>
      </c>
      <c r="BV29" s="5" t="s">
        <v>15033</v>
      </c>
      <c r="BW29" s="5" t="s">
        <v>38</v>
      </c>
      <c r="BX29" s="5" t="s">
        <v>15045</v>
      </c>
      <c r="BY29" s="5" t="s">
        <v>15050</v>
      </c>
      <c r="BZ29" s="5" t="s">
        <v>15053</v>
      </c>
      <c r="CA29" s="5" t="s">
        <v>11410</v>
      </c>
      <c r="CB29" s="5" t="s">
        <v>15062</v>
      </c>
      <c r="CC29"/>
      <c r="CD29" s="5">
        <v>16</v>
      </c>
      <c r="CE29" s="5"/>
      <c r="CF29" s="5" t="s">
        <v>15197</v>
      </c>
      <c r="CG29" s="5" t="s">
        <v>15201</v>
      </c>
      <c r="CH29" s="5" t="s">
        <v>15205</v>
      </c>
      <c r="CI29" s="5" t="s">
        <v>130</v>
      </c>
      <c r="CJ29" s="5"/>
      <c r="CK29" s="5"/>
      <c r="CL29"/>
      <c r="CM29" s="5">
        <v>16</v>
      </c>
      <c r="CN29" s="5" t="s">
        <v>15308</v>
      </c>
      <c r="CO29" s="5" t="s">
        <v>15305</v>
      </c>
      <c r="CP29" s="5"/>
      <c r="CQ29" s="5" t="s">
        <v>13606</v>
      </c>
      <c r="CR29" s="5"/>
      <c r="CS29" s="5"/>
      <c r="CT29" s="5" t="s">
        <v>15328</v>
      </c>
      <c r="CU29"/>
      <c r="CV29" s="5">
        <v>16</v>
      </c>
      <c r="CW29" s="5" t="s">
        <v>1588</v>
      </c>
      <c r="CX29" s="5" t="s">
        <v>15426</v>
      </c>
      <c r="CY29" s="5" t="s">
        <v>15428</v>
      </c>
      <c r="CZ29" s="5" t="s">
        <v>15434</v>
      </c>
      <c r="DA29" s="5"/>
      <c r="DB29" s="5" t="s">
        <v>15442</v>
      </c>
      <c r="DC29" s="5"/>
    </row>
    <row r="30" spans="1:107" x14ac:dyDescent="0.35">
      <c r="A30" s="2"/>
      <c r="B30" s="5"/>
      <c r="C30" s="5" t="s">
        <v>13747</v>
      </c>
      <c r="D30" s="5"/>
      <c r="E30" s="5"/>
      <c r="F30" s="5"/>
      <c r="G30" s="5" t="s">
        <v>38</v>
      </c>
      <c r="H30" s="5"/>
      <c r="I30"/>
      <c r="J30" s="2"/>
      <c r="K30" s="5"/>
      <c r="L30" s="5" t="s">
        <v>13974</v>
      </c>
      <c r="M30" s="5"/>
      <c r="N30" s="5" t="s">
        <v>13991</v>
      </c>
      <c r="O30" s="5" t="s">
        <v>13997</v>
      </c>
      <c r="P30" s="5"/>
      <c r="Q30" s="5" t="s">
        <v>14009</v>
      </c>
      <c r="R30"/>
      <c r="S30" s="2"/>
      <c r="T30" s="5" t="s">
        <v>14119</v>
      </c>
      <c r="U30" s="5" t="s">
        <v>13747</v>
      </c>
      <c r="V30" s="5"/>
      <c r="W30" s="5" t="s">
        <v>14135</v>
      </c>
      <c r="X30" s="5"/>
      <c r="Y30" s="5"/>
      <c r="Z30" s="5" t="s">
        <v>14150</v>
      </c>
      <c r="AA30"/>
      <c r="AB30" s="2"/>
      <c r="AC30" s="5" t="s">
        <v>14270</v>
      </c>
      <c r="AD30" s="5"/>
      <c r="AE30" s="5" t="s">
        <v>11652</v>
      </c>
      <c r="AF30" s="5"/>
      <c r="AG30" s="5" t="s">
        <v>7763</v>
      </c>
      <c r="AH30" s="5"/>
      <c r="AI30" s="5"/>
      <c r="AJ30"/>
      <c r="AK30" s="2"/>
      <c r="AL30" s="5" t="s">
        <v>14408</v>
      </c>
      <c r="AM30" s="5"/>
      <c r="AN30" s="5"/>
      <c r="AO30" s="5"/>
      <c r="AP30" s="5" t="s">
        <v>14422</v>
      </c>
      <c r="AQ30" s="5" t="s">
        <v>14433</v>
      </c>
      <c r="AR30" s="5"/>
      <c r="AS30"/>
      <c r="AT30" s="5"/>
      <c r="AU30" s="5"/>
      <c r="AV30" s="5" t="s">
        <v>14543</v>
      </c>
      <c r="AW30" s="5"/>
      <c r="AX30" s="5"/>
      <c r="AY30" s="5"/>
      <c r="AZ30" s="5"/>
      <c r="BA30" s="5" t="s">
        <v>14566</v>
      </c>
      <c r="BB30"/>
      <c r="BC30" s="5"/>
      <c r="BD30" s="5" t="s">
        <v>11680</v>
      </c>
      <c r="BE30" s="5"/>
      <c r="BF30" s="5" t="s">
        <v>8749</v>
      </c>
      <c r="BG30" s="5" t="s">
        <v>14777</v>
      </c>
      <c r="BH30" s="5" t="s">
        <v>14781</v>
      </c>
      <c r="BI30" s="5"/>
      <c r="BJ30" s="5" t="s">
        <v>14788</v>
      </c>
      <c r="BK30"/>
      <c r="BL30" s="5"/>
      <c r="BM30" s="5" t="s">
        <v>14876</v>
      </c>
      <c r="BN30" s="5" t="s">
        <v>14887</v>
      </c>
      <c r="BO30" s="5" t="s">
        <v>14907</v>
      </c>
      <c r="BP30" s="5" t="s">
        <v>14893</v>
      </c>
      <c r="BQ30" s="5" t="s">
        <v>14899</v>
      </c>
      <c r="BR30" s="5"/>
      <c r="BS30" s="5"/>
      <c r="BT30"/>
      <c r="BU30" s="5"/>
      <c r="BV30" s="5" t="s">
        <v>15034</v>
      </c>
      <c r="BW30" s="5" t="s">
        <v>333</v>
      </c>
      <c r="BX30" s="5"/>
      <c r="BY30" s="5" t="s">
        <v>15038</v>
      </c>
      <c r="BZ30" s="5" t="s">
        <v>15054</v>
      </c>
      <c r="CA30" s="5" t="s">
        <v>15057</v>
      </c>
      <c r="CB30" s="5"/>
      <c r="CC30"/>
      <c r="CD30" s="5"/>
      <c r="CE30" s="5"/>
      <c r="CF30" s="5" t="s">
        <v>15192</v>
      </c>
      <c r="CG30" s="5"/>
      <c r="CH30" s="5" t="s">
        <v>15206</v>
      </c>
      <c r="CI30" s="5" t="s">
        <v>10847</v>
      </c>
      <c r="CJ30" s="5"/>
      <c r="CK30" s="5" t="s">
        <v>15219</v>
      </c>
      <c r="CL30"/>
      <c r="CM30" s="5"/>
      <c r="CN30" s="5" t="s">
        <v>15309</v>
      </c>
      <c r="CO30" s="5" t="s">
        <v>15311</v>
      </c>
      <c r="CP30" s="5"/>
      <c r="CQ30" s="5" t="s">
        <v>14525</v>
      </c>
      <c r="CR30" s="5" t="s">
        <v>8020</v>
      </c>
      <c r="CS30" s="5"/>
      <c r="CT30" s="5" t="s">
        <v>7263</v>
      </c>
      <c r="CU30"/>
      <c r="CV30" s="5"/>
      <c r="CW30" s="5" t="s">
        <v>15422</v>
      </c>
      <c r="CX30" s="5" t="s">
        <v>15427</v>
      </c>
      <c r="CY30" s="5"/>
      <c r="CZ30" s="5" t="s">
        <v>38</v>
      </c>
      <c r="DA30" s="5" t="s">
        <v>15438</v>
      </c>
      <c r="DB30" s="5" t="s">
        <v>15443</v>
      </c>
      <c r="DC30" s="5"/>
    </row>
    <row r="31" spans="1:107" x14ac:dyDescent="0.35">
      <c r="A31" s="3">
        <v>18</v>
      </c>
      <c r="B31" s="4" t="s">
        <v>13887</v>
      </c>
      <c r="C31" s="4"/>
      <c r="D31" s="4" t="s">
        <v>13695</v>
      </c>
      <c r="E31" s="4" t="s">
        <v>13884</v>
      </c>
      <c r="F31" s="4" t="s">
        <v>13893</v>
      </c>
      <c r="G31" s="4"/>
      <c r="H31" s="4"/>
      <c r="I31"/>
      <c r="J31" s="3">
        <v>18</v>
      </c>
      <c r="K31" s="4" t="s">
        <v>13833</v>
      </c>
      <c r="L31" s="4" t="s">
        <v>13975</v>
      </c>
      <c r="M31" s="4"/>
      <c r="N31" s="4" t="s">
        <v>13992</v>
      </c>
      <c r="O31" s="4"/>
      <c r="P31" s="4" t="s">
        <v>14002</v>
      </c>
      <c r="Q31" s="4"/>
      <c r="R31"/>
      <c r="S31" s="3">
        <v>18</v>
      </c>
      <c r="T31" s="4" t="s">
        <v>14108</v>
      </c>
      <c r="U31" s="4"/>
      <c r="V31" s="4" t="s">
        <v>223</v>
      </c>
      <c r="W31" s="4" t="s">
        <v>14134</v>
      </c>
      <c r="X31" s="4"/>
      <c r="Y31" s="4" t="s">
        <v>14145</v>
      </c>
      <c r="Z31" s="4" t="s">
        <v>14151</v>
      </c>
      <c r="AA31"/>
      <c r="AB31" s="3">
        <v>18</v>
      </c>
      <c r="AC31" s="4" t="s">
        <v>14083</v>
      </c>
      <c r="AD31" s="4" t="s">
        <v>14274</v>
      </c>
      <c r="AE31" s="4" t="s">
        <v>223</v>
      </c>
      <c r="AF31" s="4" t="s">
        <v>1668</v>
      </c>
      <c r="AG31" s="4" t="s">
        <v>14280</v>
      </c>
      <c r="AH31" s="4"/>
      <c r="AI31" s="4"/>
      <c r="AJ31"/>
      <c r="AK31" s="3">
        <v>18</v>
      </c>
      <c r="AL31" s="4" t="s">
        <v>14409</v>
      </c>
      <c r="AM31" s="4" t="s">
        <v>14412</v>
      </c>
      <c r="AN31" s="4"/>
      <c r="AO31" s="4" t="s">
        <v>14421</v>
      </c>
      <c r="AP31" s="4" t="s">
        <v>14427</v>
      </c>
      <c r="AQ31" s="4"/>
      <c r="AR31" s="4"/>
      <c r="AS31"/>
      <c r="AT31" s="4">
        <v>18</v>
      </c>
      <c r="AU31" s="4"/>
      <c r="AV31" s="4" t="s">
        <v>219</v>
      </c>
      <c r="AW31" s="4" t="s">
        <v>223</v>
      </c>
      <c r="AX31" s="4"/>
      <c r="AY31" s="4"/>
      <c r="AZ31" s="4" t="s">
        <v>14561</v>
      </c>
      <c r="BA31" s="4" t="s">
        <v>14567</v>
      </c>
      <c r="BB31"/>
      <c r="BC31" s="4">
        <v>18</v>
      </c>
      <c r="BD31" s="4" t="s">
        <v>14760</v>
      </c>
      <c r="BE31" s="4" t="s">
        <v>14764</v>
      </c>
      <c r="BF31" s="4" t="s">
        <v>14773</v>
      </c>
      <c r="BG31" s="4"/>
      <c r="BH31" s="4"/>
      <c r="BI31" s="4"/>
      <c r="BJ31" s="4"/>
      <c r="BK31"/>
      <c r="BL31" s="4">
        <v>18</v>
      </c>
      <c r="BM31" s="4" t="s">
        <v>1973</v>
      </c>
      <c r="BN31" s="4"/>
      <c r="BO31" s="4" t="s">
        <v>14594</v>
      </c>
      <c r="BP31" s="4" t="s">
        <v>14894</v>
      </c>
      <c r="BQ31" s="4" t="s">
        <v>38</v>
      </c>
      <c r="BR31" s="4" t="s">
        <v>14908</v>
      </c>
      <c r="BS31" s="4" t="s">
        <v>14915</v>
      </c>
      <c r="BT31"/>
      <c r="BU31" s="4">
        <v>18</v>
      </c>
      <c r="BV31" s="4" t="s">
        <v>15035</v>
      </c>
      <c r="BW31" s="4" t="s">
        <v>15040</v>
      </c>
      <c r="BX31" s="4" t="s">
        <v>15043</v>
      </c>
      <c r="BY31" s="4" t="s">
        <v>623</v>
      </c>
      <c r="BZ31" s="4" t="s">
        <v>9223</v>
      </c>
      <c r="CA31" s="4"/>
      <c r="CB31" s="4" t="s">
        <v>15061</v>
      </c>
      <c r="CC31"/>
      <c r="CD31" s="4">
        <v>18</v>
      </c>
      <c r="CE31" s="4" t="s">
        <v>15193</v>
      </c>
      <c r="CF31" s="4"/>
      <c r="CG31" s="4" t="s">
        <v>223</v>
      </c>
      <c r="CH31" s="4" t="s">
        <v>15207</v>
      </c>
      <c r="CI31" s="4"/>
      <c r="CJ31" s="4" t="s">
        <v>15215</v>
      </c>
      <c r="CK31" s="4" t="s">
        <v>15220</v>
      </c>
      <c r="CL31"/>
      <c r="CM31" s="4">
        <v>18</v>
      </c>
      <c r="CN31" s="4" t="s">
        <v>195</v>
      </c>
      <c r="CO31" s="4"/>
      <c r="CP31" s="4" t="s">
        <v>223</v>
      </c>
      <c r="CQ31" s="4" t="s">
        <v>995</v>
      </c>
      <c r="CR31" s="4"/>
      <c r="CS31" s="4" t="s">
        <v>15324</v>
      </c>
      <c r="CT31" s="4"/>
      <c r="CU31"/>
      <c r="CV31" s="4">
        <v>18</v>
      </c>
      <c r="CW31" s="4" t="s">
        <v>995</v>
      </c>
      <c r="CX31" s="4"/>
      <c r="CY31" s="4" t="s">
        <v>223</v>
      </c>
      <c r="CZ31" s="4" t="s">
        <v>15390</v>
      </c>
      <c r="DA31" s="4" t="s">
        <v>15431</v>
      </c>
      <c r="DB31" s="4" t="s">
        <v>15444</v>
      </c>
      <c r="DC31" s="4"/>
    </row>
    <row r="32" spans="1:107" x14ac:dyDescent="0.35">
      <c r="A32" s="6"/>
      <c r="B32" s="7"/>
      <c r="C32" s="7"/>
      <c r="D32" s="7"/>
      <c r="E32" s="7"/>
      <c r="F32" s="7"/>
      <c r="G32" s="7"/>
      <c r="H32" s="7" t="s">
        <v>1935</v>
      </c>
      <c r="I32"/>
      <c r="J32" s="6"/>
      <c r="K32" s="7"/>
      <c r="L32" s="7" t="s">
        <v>13976</v>
      </c>
      <c r="M32" s="7"/>
      <c r="N32" s="7"/>
      <c r="O32" s="7"/>
      <c r="P32" s="7"/>
      <c r="Q32" s="7"/>
      <c r="R32"/>
      <c r="S32" s="6"/>
      <c r="T32" s="7" t="s">
        <v>14109</v>
      </c>
      <c r="U32" s="7"/>
      <c r="V32" s="7" t="s">
        <v>14127</v>
      </c>
      <c r="W32" s="7"/>
      <c r="X32" s="7" t="s">
        <v>14137</v>
      </c>
      <c r="Y32" s="7"/>
      <c r="Z32" s="7" t="s">
        <v>14152</v>
      </c>
      <c r="AA32"/>
      <c r="AB32" s="6"/>
      <c r="AC32" s="7"/>
      <c r="AD32" s="7"/>
      <c r="AE32" s="7"/>
      <c r="AF32" s="7"/>
      <c r="AG32" s="7"/>
      <c r="AH32" s="7" t="s">
        <v>14285</v>
      </c>
      <c r="AI32" s="7"/>
      <c r="AJ32"/>
      <c r="AK32" s="6"/>
      <c r="AL32" s="7" t="s">
        <v>38</v>
      </c>
      <c r="AM32" s="7" t="s">
        <v>14376</v>
      </c>
      <c r="AN32" s="7" t="s">
        <v>14413</v>
      </c>
      <c r="AO32" s="7" t="s">
        <v>14413</v>
      </c>
      <c r="AP32" s="7" t="s">
        <v>14428</v>
      </c>
      <c r="AQ32" s="7" t="s">
        <v>14434</v>
      </c>
      <c r="AR32" s="7" t="s">
        <v>3292</v>
      </c>
      <c r="AS32"/>
      <c r="AT32" s="7"/>
      <c r="AU32" s="7"/>
      <c r="AV32" s="7"/>
      <c r="AW32" s="7"/>
      <c r="AX32" s="7" t="s">
        <v>14556</v>
      </c>
      <c r="AY32" s="7"/>
      <c r="AZ32" s="7"/>
      <c r="BA32" s="7"/>
      <c r="BB32"/>
      <c r="BC32" s="7"/>
      <c r="BD32" s="7" t="s">
        <v>14761</v>
      </c>
      <c r="BE32" s="7" t="s">
        <v>14765</v>
      </c>
      <c r="BF32" s="7"/>
      <c r="BG32" s="7"/>
      <c r="BH32" s="7" t="s">
        <v>14782</v>
      </c>
      <c r="BI32" s="7"/>
      <c r="BJ32" s="7"/>
      <c r="BK32"/>
      <c r="BL32" s="7"/>
      <c r="BM32" s="7" t="s">
        <v>2448</v>
      </c>
      <c r="BN32" s="7" t="s">
        <v>14687</v>
      </c>
      <c r="BO32" s="7" t="s">
        <v>14888</v>
      </c>
      <c r="BP32" s="7"/>
      <c r="BQ32" s="7"/>
      <c r="BR32" s="7" t="s">
        <v>14910</v>
      </c>
      <c r="BS32" s="7"/>
      <c r="BT32"/>
      <c r="BU32" s="7"/>
      <c r="BV32" s="7"/>
      <c r="BW32" s="7" t="s">
        <v>15039</v>
      </c>
      <c r="BX32" s="7" t="s">
        <v>15044</v>
      </c>
      <c r="BY32" s="7"/>
      <c r="BZ32" s="7"/>
      <c r="CA32" s="7"/>
      <c r="CB32" s="7"/>
      <c r="CC32"/>
      <c r="CD32" s="7"/>
      <c r="CE32" s="7"/>
      <c r="CF32" s="7"/>
      <c r="CG32" s="7"/>
      <c r="CH32" s="7" t="s">
        <v>15208</v>
      </c>
      <c r="CI32" s="7" t="s">
        <v>15212</v>
      </c>
      <c r="CJ32" s="7" t="s">
        <v>15216</v>
      </c>
      <c r="CK32" s="7"/>
      <c r="CL32"/>
      <c r="CM32" s="7"/>
      <c r="CN32" s="7"/>
      <c r="CO32" s="7"/>
      <c r="CP32" s="7"/>
      <c r="CQ32" s="7"/>
      <c r="CR32" s="7"/>
      <c r="CS32" s="7"/>
      <c r="CT32" s="7" t="s">
        <v>15332</v>
      </c>
      <c r="CU32"/>
      <c r="CV32" s="7"/>
      <c r="CW32" s="7" t="s">
        <v>15392</v>
      </c>
      <c r="CX32" s="7"/>
      <c r="CY32" s="7" t="s">
        <v>15429</v>
      </c>
      <c r="CZ32" s="7"/>
      <c r="DA32" s="7" t="s">
        <v>15425</v>
      </c>
      <c r="DB32" s="7"/>
      <c r="DC32" s="7"/>
    </row>
    <row r="33" spans="1:107" x14ac:dyDescent="0.35">
      <c r="A33" s="2">
        <v>20</v>
      </c>
      <c r="B33" s="5"/>
      <c r="C33" s="5"/>
      <c r="D33" s="5"/>
      <c r="E33" s="5"/>
      <c r="F33" s="5"/>
      <c r="G33" s="5" t="s">
        <v>13896</v>
      </c>
      <c r="H33" s="5"/>
      <c r="I33" t="s">
        <v>3203</v>
      </c>
      <c r="J33" s="2">
        <v>20</v>
      </c>
      <c r="K33" s="5" t="s">
        <v>13841</v>
      </c>
      <c r="L33" s="5" t="s">
        <v>13977</v>
      </c>
      <c r="M33" s="5" t="s">
        <v>13985</v>
      </c>
      <c r="N33" s="5" t="s">
        <v>13993</v>
      </c>
      <c r="O33" s="5" t="s">
        <v>13998</v>
      </c>
      <c r="P33" s="5" t="s">
        <v>14005</v>
      </c>
      <c r="Q33" s="5" t="s">
        <v>14010</v>
      </c>
      <c r="R33"/>
      <c r="S33" s="2">
        <v>20</v>
      </c>
      <c r="T33" s="5"/>
      <c r="U33" s="5"/>
      <c r="V33" s="5" t="s">
        <v>14139</v>
      </c>
      <c r="W33" s="5"/>
      <c r="X33" s="5"/>
      <c r="Y33" s="5" t="s">
        <v>14146</v>
      </c>
      <c r="Z33" s="5" t="s">
        <v>11509</v>
      </c>
      <c r="AA33"/>
      <c r="AB33" s="2">
        <v>20</v>
      </c>
      <c r="AC33" s="5"/>
      <c r="AD33" s="5"/>
      <c r="AE33" s="5" t="s">
        <v>14277</v>
      </c>
      <c r="AF33" s="5"/>
      <c r="AG33" s="5" t="s">
        <v>14283</v>
      </c>
      <c r="AH33" s="5"/>
      <c r="AI33" s="5" t="s">
        <v>14291</v>
      </c>
      <c r="AJ33"/>
      <c r="AK33" s="2">
        <v>20</v>
      </c>
      <c r="AL33" s="5"/>
      <c r="AM33" s="5" t="s">
        <v>14413</v>
      </c>
      <c r="AN33" s="5"/>
      <c r="AO33" s="5"/>
      <c r="AP33" s="5" t="s">
        <v>14429</v>
      </c>
      <c r="AQ33" s="5" t="s">
        <v>14568</v>
      </c>
      <c r="AR33" s="5"/>
      <c r="AS33"/>
      <c r="AT33" s="5">
        <v>20</v>
      </c>
      <c r="AU33" s="5" t="s">
        <v>14537</v>
      </c>
      <c r="AV33" s="5"/>
      <c r="AW33" s="5" t="s">
        <v>14550</v>
      </c>
      <c r="AX33" s="5"/>
      <c r="AY33" s="5"/>
      <c r="AZ33" s="5"/>
      <c r="BA33" s="5"/>
      <c r="BB33"/>
      <c r="BC33" s="5">
        <v>20</v>
      </c>
      <c r="BD33" s="5"/>
      <c r="BE33" s="5" t="s">
        <v>14766</v>
      </c>
      <c r="BF33" s="5"/>
      <c r="BG33" s="5"/>
      <c r="BH33" s="5" t="s">
        <v>14783</v>
      </c>
      <c r="BI33" s="5"/>
      <c r="BJ33" s="5" t="s">
        <v>14789</v>
      </c>
      <c r="BK33"/>
      <c r="BL33" s="5">
        <v>20</v>
      </c>
      <c r="BM33" s="5" t="s">
        <v>14875</v>
      </c>
      <c r="BN33" s="5" t="s">
        <v>14148</v>
      </c>
      <c r="BO33" s="5"/>
      <c r="BP33" s="5"/>
      <c r="BQ33" s="5"/>
      <c r="BR33" s="5"/>
      <c r="BS33" s="5"/>
      <c r="BT33"/>
      <c r="BU33" s="5">
        <v>20</v>
      </c>
      <c r="BV33" s="5"/>
      <c r="BW33" s="5"/>
      <c r="BX33" s="5"/>
      <c r="BY33" s="5"/>
      <c r="BZ33" s="5"/>
      <c r="CA33" s="5" t="s">
        <v>15059</v>
      </c>
      <c r="CB33" s="5"/>
      <c r="CC33"/>
      <c r="CD33" s="5">
        <v>20</v>
      </c>
      <c r="CE33" s="5"/>
      <c r="CF33" s="5"/>
      <c r="CG33" s="5"/>
      <c r="CH33" s="5" t="s">
        <v>659</v>
      </c>
      <c r="CI33" s="5" t="s">
        <v>15211</v>
      </c>
      <c r="CJ33" s="5"/>
      <c r="CK33" s="5" t="s">
        <v>15221</v>
      </c>
      <c r="CL33"/>
      <c r="CM33" s="5">
        <v>20</v>
      </c>
      <c r="CN33" s="5"/>
      <c r="CO33" s="5"/>
      <c r="CP33" s="5"/>
      <c r="CQ33" s="5"/>
      <c r="CR33" s="5"/>
      <c r="CS33" s="5" t="s">
        <v>15325</v>
      </c>
      <c r="CT33" s="5" t="s">
        <v>15333</v>
      </c>
      <c r="CU33"/>
      <c r="CV33" s="5">
        <v>20</v>
      </c>
      <c r="CW33" s="5"/>
      <c r="CX33" s="5"/>
      <c r="CY33" s="5"/>
      <c r="CZ33" s="5"/>
      <c r="DA33" s="5"/>
      <c r="DB33" s="5"/>
      <c r="DC33" s="5"/>
    </row>
    <row r="34" spans="1:107" x14ac:dyDescent="0.35">
      <c r="A34" s="6"/>
      <c r="B34" s="7"/>
      <c r="C34" s="7"/>
      <c r="D34" s="7"/>
      <c r="E34" s="7"/>
      <c r="F34" s="7" t="s">
        <v>10362</v>
      </c>
      <c r="G34" s="7"/>
      <c r="H34" s="7"/>
      <c r="I34"/>
      <c r="J34" s="6"/>
      <c r="K34" s="7" t="s">
        <v>13970</v>
      </c>
      <c r="L34" s="7" t="s">
        <v>13978</v>
      </c>
      <c r="M34" s="7" t="s">
        <v>13986</v>
      </c>
      <c r="N34" s="7"/>
      <c r="O34" s="7" t="s">
        <v>13999</v>
      </c>
      <c r="P34" s="7"/>
      <c r="Q34" s="7"/>
      <c r="R34"/>
      <c r="S34" s="6"/>
      <c r="T34" s="7"/>
      <c r="U34" s="7"/>
      <c r="V34" s="7"/>
      <c r="W34" s="7"/>
      <c r="X34" s="7"/>
      <c r="Y34" s="7"/>
      <c r="Z34" s="7"/>
      <c r="AA34"/>
      <c r="AB34" s="6"/>
      <c r="AC34" s="7"/>
      <c r="AD34" s="7"/>
      <c r="AE34" s="7"/>
      <c r="AF34" s="7"/>
      <c r="AG34" s="7" t="s">
        <v>10474</v>
      </c>
      <c r="AH34" s="7" t="s">
        <v>14286</v>
      </c>
      <c r="AI34" s="7"/>
      <c r="AJ34"/>
      <c r="AK34" s="6"/>
      <c r="AL34" s="7"/>
      <c r="AM34" s="7"/>
      <c r="AN34" s="7"/>
      <c r="AO34" s="7"/>
      <c r="AP34" s="7"/>
      <c r="AQ34" s="7"/>
      <c r="AR34" s="7"/>
      <c r="AS34"/>
      <c r="AT34" s="7"/>
      <c r="AU34" s="7" t="s">
        <v>12809</v>
      </c>
      <c r="AV34" s="7" t="s">
        <v>12809</v>
      </c>
      <c r="AW34" s="7"/>
      <c r="AX34" s="7"/>
      <c r="AY34" s="7" t="s">
        <v>14558</v>
      </c>
      <c r="AZ34" s="7"/>
      <c r="BA34" s="7"/>
      <c r="BB34"/>
      <c r="BC34" s="7"/>
      <c r="BD34" s="7"/>
      <c r="BE34" s="7"/>
      <c r="BF34" s="7"/>
      <c r="BG34" s="7"/>
      <c r="BH34" s="7" t="s">
        <v>14784</v>
      </c>
      <c r="BI34" s="7"/>
      <c r="BJ34" s="7" t="s">
        <v>4613</v>
      </c>
      <c r="BK34"/>
      <c r="BL34" s="7"/>
      <c r="BM34" s="7"/>
      <c r="BN34" s="7"/>
      <c r="BO34" s="7"/>
      <c r="BP34" s="7" t="s">
        <v>3203</v>
      </c>
      <c r="BQ34" s="7"/>
      <c r="BR34" s="7" t="s">
        <v>14784</v>
      </c>
      <c r="BS34" s="7"/>
      <c r="BT34"/>
      <c r="BU34" s="7"/>
      <c r="BV34" s="7"/>
      <c r="BW34" s="7"/>
      <c r="BX34" s="7"/>
      <c r="BY34" s="7"/>
      <c r="BZ34" s="7"/>
      <c r="CA34" s="7" t="s">
        <v>1974</v>
      </c>
      <c r="CB34" s="7"/>
      <c r="CC34"/>
      <c r="CD34" s="7"/>
      <c r="CE34" s="7"/>
      <c r="CF34" s="7"/>
      <c r="CG34" s="7"/>
      <c r="CH34" s="7" t="s">
        <v>14784</v>
      </c>
      <c r="CI34" s="7" t="s">
        <v>15213</v>
      </c>
      <c r="CJ34" s="7" t="s">
        <v>15217</v>
      </c>
      <c r="CK34" s="7"/>
      <c r="CL34"/>
      <c r="CM34" s="7"/>
      <c r="CN34" s="7"/>
      <c r="CO34" s="7"/>
      <c r="CP34" s="7"/>
      <c r="CQ34" s="7"/>
      <c r="CR34" s="7"/>
      <c r="CS34" s="7"/>
      <c r="CT34" s="7"/>
      <c r="CU34"/>
      <c r="CV34" s="7"/>
      <c r="CW34" s="7"/>
      <c r="CX34" s="7"/>
      <c r="CY34" s="7"/>
      <c r="CZ34" s="7"/>
      <c r="DA34" s="7"/>
      <c r="DB34" s="7"/>
      <c r="DC34" s="7"/>
    </row>
    <row r="35" spans="1:107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x14ac:dyDescent="0.3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/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A37"/>
      <c r="B37" s="2">
        <f>H20+1</f>
        <v>14</v>
      </c>
      <c r="C37" s="2">
        <f t="shared" ref="C37:H37" si="14">B37+1</f>
        <v>15</v>
      </c>
      <c r="D37" s="2">
        <f t="shared" si="14"/>
        <v>16</v>
      </c>
      <c r="E37" s="2">
        <f t="shared" si="14"/>
        <v>17</v>
      </c>
      <c r="F37" s="2">
        <f t="shared" si="14"/>
        <v>18</v>
      </c>
      <c r="G37" s="2">
        <f t="shared" si="14"/>
        <v>19</v>
      </c>
      <c r="H37" s="2">
        <f t="shared" si="14"/>
        <v>20</v>
      </c>
      <c r="I37"/>
      <c r="J37"/>
      <c r="K37" s="2">
        <f>Q20+1</f>
        <v>11</v>
      </c>
      <c r="L37" s="2">
        <f t="shared" ref="L37:Q37" si="15">K37+1</f>
        <v>12</v>
      </c>
      <c r="M37" s="2">
        <f t="shared" si="15"/>
        <v>13</v>
      </c>
      <c r="N37" s="2">
        <f t="shared" si="15"/>
        <v>14</v>
      </c>
      <c r="O37" s="2">
        <f t="shared" si="15"/>
        <v>15</v>
      </c>
      <c r="P37" s="2">
        <f t="shared" si="15"/>
        <v>16</v>
      </c>
      <c r="Q37" s="2">
        <f t="shared" si="15"/>
        <v>17</v>
      </c>
      <c r="R37"/>
      <c r="S37"/>
      <c r="T37" s="2">
        <f>Z20+1</f>
        <v>11</v>
      </c>
      <c r="U37" s="2">
        <f t="shared" ref="U37:Z37" si="16">T37+1</f>
        <v>12</v>
      </c>
      <c r="V37" s="2">
        <f t="shared" si="16"/>
        <v>13</v>
      </c>
      <c r="W37" s="2">
        <f t="shared" si="16"/>
        <v>14</v>
      </c>
      <c r="X37" s="2">
        <f t="shared" si="16"/>
        <v>15</v>
      </c>
      <c r="Y37" s="2">
        <f t="shared" si="16"/>
        <v>16</v>
      </c>
      <c r="Z37" s="2">
        <f t="shared" si="16"/>
        <v>17</v>
      </c>
      <c r="AA37"/>
      <c r="AB37"/>
      <c r="AC37" s="2">
        <f>AI20+1</f>
        <v>15</v>
      </c>
      <c r="AD37" s="2">
        <f t="shared" ref="AD37:AI37" si="17">AC37+1</f>
        <v>16</v>
      </c>
      <c r="AE37" s="2">
        <f t="shared" si="17"/>
        <v>17</v>
      </c>
      <c r="AF37" s="2">
        <f t="shared" si="17"/>
        <v>18</v>
      </c>
      <c r="AG37" s="2">
        <f t="shared" si="17"/>
        <v>19</v>
      </c>
      <c r="AH37" s="2">
        <f t="shared" si="17"/>
        <v>20</v>
      </c>
      <c r="AI37" s="2">
        <f t="shared" si="17"/>
        <v>21</v>
      </c>
      <c r="AJ37"/>
      <c r="AK37"/>
      <c r="AL37" s="2">
        <f>AR20+1</f>
        <v>13</v>
      </c>
      <c r="AM37" s="2">
        <f t="shared" ref="AM37:AR37" si="18">AL37+1</f>
        <v>14</v>
      </c>
      <c r="AN37" s="2">
        <f t="shared" si="18"/>
        <v>15</v>
      </c>
      <c r="AO37" s="2">
        <f t="shared" si="18"/>
        <v>16</v>
      </c>
      <c r="AP37" s="2">
        <f t="shared" si="18"/>
        <v>17</v>
      </c>
      <c r="AQ37" s="2">
        <f t="shared" si="18"/>
        <v>18</v>
      </c>
      <c r="AR37" s="2">
        <f t="shared" si="18"/>
        <v>19</v>
      </c>
      <c r="AS37"/>
      <c r="AT37"/>
      <c r="AU37" s="2">
        <f>BA20+1</f>
        <v>10</v>
      </c>
      <c r="AV37" s="2">
        <f t="shared" ref="AV37:BA37" si="19">AU37+1</f>
        <v>11</v>
      </c>
      <c r="AW37" s="2">
        <f t="shared" si="19"/>
        <v>12</v>
      </c>
      <c r="AX37" s="2">
        <f t="shared" si="19"/>
        <v>13</v>
      </c>
      <c r="AY37" s="2">
        <f t="shared" si="19"/>
        <v>14</v>
      </c>
      <c r="AZ37" s="2">
        <f t="shared" si="19"/>
        <v>15</v>
      </c>
      <c r="BA37" s="2">
        <f t="shared" si="19"/>
        <v>16</v>
      </c>
      <c r="BB37"/>
      <c r="BC37"/>
      <c r="BD37" s="2">
        <f>BJ20+1</f>
        <v>15</v>
      </c>
      <c r="BE37" s="2">
        <f t="shared" ref="BE37:BJ37" si="20">BD37+1</f>
        <v>16</v>
      </c>
      <c r="BF37" s="2">
        <f t="shared" si="20"/>
        <v>17</v>
      </c>
      <c r="BG37" s="2">
        <f t="shared" si="20"/>
        <v>18</v>
      </c>
      <c r="BH37" s="2">
        <f t="shared" si="20"/>
        <v>19</v>
      </c>
      <c r="BI37" s="2">
        <f t="shared" si="20"/>
        <v>20</v>
      </c>
      <c r="BJ37" s="2">
        <f t="shared" si="20"/>
        <v>21</v>
      </c>
      <c r="BK37"/>
      <c r="BL37"/>
      <c r="BM37" s="2">
        <f>BS20+1</f>
        <v>12</v>
      </c>
      <c r="BN37" s="2">
        <f t="shared" ref="BN37:BS37" si="21">BM37+1</f>
        <v>13</v>
      </c>
      <c r="BO37" s="2">
        <f t="shared" si="21"/>
        <v>14</v>
      </c>
      <c r="BP37" s="2">
        <f t="shared" si="21"/>
        <v>15</v>
      </c>
      <c r="BQ37" s="2">
        <f t="shared" si="21"/>
        <v>16</v>
      </c>
      <c r="BR37" s="2">
        <f t="shared" si="21"/>
        <v>17</v>
      </c>
      <c r="BS37" s="2">
        <f t="shared" si="21"/>
        <v>18</v>
      </c>
      <c r="BT37"/>
      <c r="BU37"/>
      <c r="BV37" s="2">
        <f>CB20+1</f>
        <v>9</v>
      </c>
      <c r="BW37" s="2">
        <f t="shared" ref="BW37:CB37" si="22">BV37+1</f>
        <v>10</v>
      </c>
      <c r="BX37" s="2">
        <f t="shared" si="22"/>
        <v>11</v>
      </c>
      <c r="BY37" s="2">
        <f t="shared" si="22"/>
        <v>12</v>
      </c>
      <c r="BZ37" s="2">
        <f t="shared" si="22"/>
        <v>13</v>
      </c>
      <c r="CA37" s="2">
        <f t="shared" si="22"/>
        <v>14</v>
      </c>
      <c r="CB37" s="2">
        <f t="shared" si="22"/>
        <v>15</v>
      </c>
      <c r="CC37"/>
      <c r="CD37"/>
      <c r="CE37" s="2">
        <f>CK20+1</f>
        <v>14</v>
      </c>
      <c r="CF37" s="2">
        <f t="shared" ref="CF37:CK37" si="23">CE37+1</f>
        <v>15</v>
      </c>
      <c r="CG37" s="2">
        <f t="shared" si="23"/>
        <v>16</v>
      </c>
      <c r="CH37" s="2">
        <f t="shared" si="23"/>
        <v>17</v>
      </c>
      <c r="CI37" s="2">
        <f t="shared" si="23"/>
        <v>18</v>
      </c>
      <c r="CJ37" s="2">
        <f t="shared" si="23"/>
        <v>19</v>
      </c>
      <c r="CK37" s="2">
        <f t="shared" si="23"/>
        <v>20</v>
      </c>
      <c r="CL37"/>
      <c r="CM37"/>
      <c r="CN37" s="2">
        <f>CT20+1</f>
        <v>11</v>
      </c>
      <c r="CO37" s="2">
        <f t="shared" ref="CO37:CT37" si="24">CN37+1</f>
        <v>12</v>
      </c>
      <c r="CP37" s="2">
        <f t="shared" si="24"/>
        <v>13</v>
      </c>
      <c r="CQ37" s="2">
        <f t="shared" si="24"/>
        <v>14</v>
      </c>
      <c r="CR37" s="2">
        <f t="shared" si="24"/>
        <v>15</v>
      </c>
      <c r="CS37" s="2">
        <f t="shared" si="24"/>
        <v>16</v>
      </c>
      <c r="CT37" s="2">
        <f t="shared" si="24"/>
        <v>17</v>
      </c>
      <c r="CU37"/>
      <c r="CV37"/>
      <c r="CW37" s="2">
        <f>DC20+1</f>
        <v>9</v>
      </c>
      <c r="CX37" s="2">
        <f t="shared" ref="CX37:DC37" si="25">CW37+1</f>
        <v>10</v>
      </c>
      <c r="CY37" s="2">
        <f t="shared" si="25"/>
        <v>11</v>
      </c>
      <c r="CZ37" s="2">
        <f t="shared" si="25"/>
        <v>12</v>
      </c>
      <c r="DA37" s="2">
        <f t="shared" si="25"/>
        <v>13</v>
      </c>
      <c r="DB37" s="2">
        <f t="shared" si="25"/>
        <v>14</v>
      </c>
      <c r="DC37" s="2">
        <f t="shared" si="25"/>
        <v>15</v>
      </c>
    </row>
    <row r="38" spans="1:107" x14ac:dyDescent="0.35">
      <c r="A38" s="3">
        <v>8</v>
      </c>
      <c r="B38" s="4"/>
      <c r="C38" s="4"/>
      <c r="D38" s="4"/>
      <c r="E38" s="4"/>
      <c r="F38" s="4" t="s">
        <v>25</v>
      </c>
      <c r="G38" s="4"/>
      <c r="H38" s="4"/>
      <c r="I38"/>
      <c r="J38" s="3">
        <v>8</v>
      </c>
      <c r="K38" s="4"/>
      <c r="L38" s="4"/>
      <c r="M38" s="4"/>
      <c r="N38" s="4"/>
      <c r="O38" s="4" t="s">
        <v>14037</v>
      </c>
      <c r="P38" s="4"/>
      <c r="Q38" s="4" t="s">
        <v>13955</v>
      </c>
      <c r="R38"/>
      <c r="S38" s="3">
        <v>8</v>
      </c>
      <c r="T38" s="4"/>
      <c r="U38" s="4"/>
      <c r="V38" s="4" t="s">
        <v>9135</v>
      </c>
      <c r="W38" s="4"/>
      <c r="X38" s="4" t="s">
        <v>25</v>
      </c>
      <c r="Y38" s="4" t="s">
        <v>14176</v>
      </c>
      <c r="Z38" s="4" t="s">
        <v>7579</v>
      </c>
      <c r="AA38"/>
      <c r="AB38" s="3">
        <v>8</v>
      </c>
      <c r="AC38" s="4"/>
      <c r="AD38" s="4" t="s">
        <v>14294</v>
      </c>
      <c r="AE38" s="4"/>
      <c r="AF38" s="4"/>
      <c r="AG38" s="4"/>
      <c r="AH38" s="4"/>
      <c r="AI38" s="4" t="s">
        <v>700</v>
      </c>
      <c r="AJ38"/>
      <c r="AK38" s="3">
        <v>8</v>
      </c>
      <c r="AL38" s="4"/>
      <c r="AM38" s="4"/>
      <c r="AN38" s="4"/>
      <c r="AO38" s="4" t="s">
        <v>14455</v>
      </c>
      <c r="AP38" s="4" t="s">
        <v>25</v>
      </c>
      <c r="AQ38" s="4"/>
      <c r="AR38" s="4"/>
      <c r="AS38"/>
      <c r="AT38" s="4">
        <v>8</v>
      </c>
      <c r="AU38" s="4" t="s">
        <v>9284</v>
      </c>
      <c r="AV38" s="4"/>
      <c r="AW38" s="4" t="s">
        <v>14579</v>
      </c>
      <c r="AX38" s="4" t="s">
        <v>14586</v>
      </c>
      <c r="AY38" s="4" t="s">
        <v>25</v>
      </c>
      <c r="AZ38" s="4" t="s">
        <v>14605</v>
      </c>
      <c r="BA38" s="4" t="s">
        <v>703</v>
      </c>
      <c r="BB38"/>
      <c r="BC38" s="4">
        <v>8</v>
      </c>
      <c r="BD38" s="4" t="s">
        <v>14790</v>
      </c>
      <c r="BE38" s="4"/>
      <c r="BF38" s="4"/>
      <c r="BG38" s="4" t="s">
        <v>1469</v>
      </c>
      <c r="BH38" s="4" t="s">
        <v>25</v>
      </c>
      <c r="BI38" s="4"/>
      <c r="BJ38" s="4" t="s">
        <v>14687</v>
      </c>
      <c r="BK38"/>
      <c r="BL38" s="4">
        <v>8</v>
      </c>
      <c r="BM38" s="4"/>
      <c r="BN38" s="4"/>
      <c r="BO38" s="4"/>
      <c r="BP38" s="4" t="s">
        <v>3882</v>
      </c>
      <c r="BQ38" s="4"/>
      <c r="BR38" s="4"/>
      <c r="BS38" s="4"/>
      <c r="BT38"/>
      <c r="BU38" s="4">
        <v>8</v>
      </c>
      <c r="BV38" s="4"/>
      <c r="BW38" s="4"/>
      <c r="BX38" s="4"/>
      <c r="BY38" s="4"/>
      <c r="BZ38" s="4" t="s">
        <v>25</v>
      </c>
      <c r="CA38" s="4"/>
      <c r="CB38" s="4"/>
      <c r="CC38"/>
      <c r="CD38" s="4">
        <v>8</v>
      </c>
      <c r="CE38" s="4"/>
      <c r="CF38" s="4" t="s">
        <v>15234</v>
      </c>
      <c r="CG38" s="4"/>
      <c r="CH38" s="4"/>
      <c r="CI38" s="4" t="s">
        <v>25</v>
      </c>
      <c r="CJ38" s="4"/>
      <c r="CK38" s="4"/>
      <c r="CL38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U38"/>
      <c r="CV38" s="4">
        <v>8</v>
      </c>
      <c r="CW38" s="4"/>
      <c r="CX38" s="4"/>
      <c r="CY38" s="4" t="s">
        <v>15342</v>
      </c>
      <c r="CZ38" s="4"/>
      <c r="DA38" s="4"/>
      <c r="DB38" s="4"/>
      <c r="DC38" s="4"/>
    </row>
    <row r="39" spans="1:107" x14ac:dyDescent="0.35">
      <c r="A39" s="2"/>
      <c r="B39" s="5"/>
      <c r="C39" s="5"/>
      <c r="D39" s="5"/>
      <c r="E39" s="5"/>
      <c r="F39" s="5" t="s">
        <v>1739</v>
      </c>
      <c r="G39" s="5"/>
      <c r="H39" s="5"/>
      <c r="I39"/>
      <c r="J39" s="2"/>
      <c r="K39" s="5" t="s">
        <v>9783</v>
      </c>
      <c r="L39" s="5" t="s">
        <v>9783</v>
      </c>
      <c r="M39" s="5" t="s">
        <v>9783</v>
      </c>
      <c r="N39" s="5" t="s">
        <v>9783</v>
      </c>
      <c r="O39" s="5" t="s">
        <v>14038</v>
      </c>
      <c r="P39" s="5"/>
      <c r="Q39" s="5" t="s">
        <v>13954</v>
      </c>
      <c r="R39"/>
      <c r="S39" s="2"/>
      <c r="T39" s="5"/>
      <c r="U39" s="5"/>
      <c r="V39" s="5" t="s">
        <v>14159</v>
      </c>
      <c r="W39" s="5"/>
      <c r="X39" s="5" t="s">
        <v>14170</v>
      </c>
      <c r="Y39" s="5" t="s">
        <v>14126</v>
      </c>
      <c r="Z39" s="5" t="s">
        <v>14188</v>
      </c>
      <c r="AA39"/>
      <c r="AB39" s="2"/>
      <c r="AC39" s="5"/>
      <c r="AD39" s="5" t="s">
        <v>9154</v>
      </c>
      <c r="AE39" s="5"/>
      <c r="AF39" s="5"/>
      <c r="AG39" s="5" t="s">
        <v>14319</v>
      </c>
      <c r="AH39" s="5"/>
      <c r="AI39" s="5" t="s">
        <v>14329</v>
      </c>
      <c r="AJ39"/>
      <c r="AK39" s="2"/>
      <c r="AL39" s="5"/>
      <c r="AM39" s="5"/>
      <c r="AN39" s="5" t="s">
        <v>14439</v>
      </c>
      <c r="AO39" s="5" t="s">
        <v>14456</v>
      </c>
      <c r="AP39" s="5" t="s">
        <v>14456</v>
      </c>
      <c r="AQ39" s="5"/>
      <c r="AR39" s="5"/>
      <c r="AS39"/>
      <c r="AT39" s="5"/>
      <c r="AU39" s="5"/>
      <c r="AV39" s="5" t="s">
        <v>14571</v>
      </c>
      <c r="AW39" s="5"/>
      <c r="AX39" s="5" t="s">
        <v>14587</v>
      </c>
      <c r="AY39" s="5"/>
      <c r="AZ39" s="5" t="s">
        <v>14598</v>
      </c>
      <c r="BA39" s="5"/>
      <c r="BB39"/>
      <c r="BC39" s="5"/>
      <c r="BD39" s="5"/>
      <c r="BE39" s="5"/>
      <c r="BF39" s="5"/>
      <c r="BG39" s="5" t="s">
        <v>14811</v>
      </c>
      <c r="BH39" s="5" t="s">
        <v>13616</v>
      </c>
      <c r="BI39" s="5" t="s">
        <v>14817</v>
      </c>
      <c r="BJ39" s="5" t="s">
        <v>14821</v>
      </c>
      <c r="BK39"/>
      <c r="BL39" s="5"/>
      <c r="BM39" s="5"/>
      <c r="BN39" s="5" t="s">
        <v>12387</v>
      </c>
      <c r="BO39" s="5"/>
      <c r="BP39" s="5"/>
      <c r="BQ39" s="5"/>
      <c r="BR39" s="5"/>
      <c r="BS39" s="5"/>
      <c r="BT39"/>
      <c r="BU39" s="5"/>
      <c r="BV39" s="5" t="s">
        <v>15063</v>
      </c>
      <c r="BW39" s="5" t="s">
        <v>15067</v>
      </c>
      <c r="BX39" s="5"/>
      <c r="BY39" s="5"/>
      <c r="BZ39" s="5" t="s">
        <v>38</v>
      </c>
      <c r="CA39" s="5" t="s">
        <v>15084</v>
      </c>
      <c r="CB39" s="5"/>
      <c r="CC39"/>
      <c r="CD39" s="5"/>
      <c r="CE39" s="5"/>
      <c r="CF39" s="5"/>
      <c r="CG39" s="5"/>
      <c r="CH39" s="5"/>
      <c r="CI39" s="5"/>
      <c r="CJ39" s="5"/>
      <c r="CK39" s="5"/>
      <c r="CL39"/>
      <c r="CM39" s="5"/>
      <c r="CN39" s="5"/>
      <c r="CO39" s="5" t="s">
        <v>15336</v>
      </c>
      <c r="CP39" s="5"/>
      <c r="CQ39" s="5" t="s">
        <v>15174</v>
      </c>
      <c r="CR39" s="5" t="s">
        <v>12421</v>
      </c>
      <c r="CS39" s="5"/>
      <c r="CT39" s="5"/>
      <c r="CU39"/>
      <c r="CV39" s="5"/>
      <c r="CW39" s="5"/>
      <c r="CX39" s="5"/>
      <c r="CY39" s="5" t="s">
        <v>15453</v>
      </c>
      <c r="CZ39" s="5"/>
      <c r="DA39" s="5"/>
      <c r="DB39" s="5"/>
      <c r="DC39" s="5"/>
    </row>
    <row r="40" spans="1:107" x14ac:dyDescent="0.35">
      <c r="A40" s="3">
        <v>10</v>
      </c>
      <c r="B40" s="4"/>
      <c r="C40" s="4"/>
      <c r="D40" s="4" t="s">
        <v>13889</v>
      </c>
      <c r="E40" s="4"/>
      <c r="F40" s="4" t="s">
        <v>13891</v>
      </c>
      <c r="G40" s="4"/>
      <c r="H40" s="4"/>
      <c r="I40"/>
      <c r="J40" s="3">
        <v>10</v>
      </c>
      <c r="K40" s="4" t="s">
        <v>14011</v>
      </c>
      <c r="L40" s="4" t="s">
        <v>14025</v>
      </c>
      <c r="M40" s="4" t="s">
        <v>14026</v>
      </c>
      <c r="N40" s="4"/>
      <c r="O40" s="4"/>
      <c r="P40" s="4" t="s">
        <v>14042</v>
      </c>
      <c r="Q40" s="4"/>
      <c r="R40"/>
      <c r="S40" s="3">
        <v>10</v>
      </c>
      <c r="T40" s="4" t="s">
        <v>14153</v>
      </c>
      <c r="U40" s="4" t="s">
        <v>14155</v>
      </c>
      <c r="V40" s="4" t="s">
        <v>14160</v>
      </c>
      <c r="W40" s="4" t="s">
        <v>14164</v>
      </c>
      <c r="X40" s="4" t="s">
        <v>14169</v>
      </c>
      <c r="Y40" s="4" t="s">
        <v>14177</v>
      </c>
      <c r="Z40" s="4" t="s">
        <v>14187</v>
      </c>
      <c r="AA40"/>
      <c r="AB40" s="3">
        <v>10</v>
      </c>
      <c r="AC40" s="4"/>
      <c r="AD40" s="4" t="s">
        <v>14296</v>
      </c>
      <c r="AE40" s="4" t="s">
        <v>14300</v>
      </c>
      <c r="AF40" s="4" t="s">
        <v>14333</v>
      </c>
      <c r="AG40" s="4" t="s">
        <v>13616</v>
      </c>
      <c r="AH40" s="4"/>
      <c r="AI40" s="4"/>
      <c r="AJ40"/>
      <c r="AK40" s="3">
        <v>10</v>
      </c>
      <c r="AL40" s="4" t="s">
        <v>14441</v>
      </c>
      <c r="AM40" s="4" t="s">
        <v>38</v>
      </c>
      <c r="AN40" s="4" t="s">
        <v>14452</v>
      </c>
      <c r="AO40" s="4" t="s">
        <v>14457</v>
      </c>
      <c r="AP40" s="4" t="s">
        <v>14461</v>
      </c>
      <c r="AQ40" s="4"/>
      <c r="AR40" s="4" t="s">
        <v>14471</v>
      </c>
      <c r="AS40"/>
      <c r="AT40" s="4">
        <v>10</v>
      </c>
      <c r="AU40" s="4"/>
      <c r="AV40" s="4" t="s">
        <v>14524</v>
      </c>
      <c r="AW40" s="4" t="s">
        <v>14580</v>
      </c>
      <c r="AX40" s="4" t="s">
        <v>14573</v>
      </c>
      <c r="AY40" s="4" t="s">
        <v>11374</v>
      </c>
      <c r="AZ40" s="4" t="s">
        <v>14599</v>
      </c>
      <c r="BA40" s="4"/>
      <c r="BB40"/>
      <c r="BC40" s="4">
        <v>10</v>
      </c>
      <c r="BD40" s="4" t="s">
        <v>14791</v>
      </c>
      <c r="BE40" s="4" t="s">
        <v>10174</v>
      </c>
      <c r="BF40" s="4" t="s">
        <v>1588</v>
      </c>
      <c r="BG40" s="4" t="s">
        <v>38</v>
      </c>
      <c r="BH40" s="4" t="s">
        <v>38</v>
      </c>
      <c r="BI40" s="4" t="s">
        <v>11680</v>
      </c>
      <c r="BJ40" s="4" t="s">
        <v>14822</v>
      </c>
      <c r="BK40"/>
      <c r="BL40" s="4">
        <v>10</v>
      </c>
      <c r="BM40" s="4" t="s">
        <v>14918</v>
      </c>
      <c r="BN40" s="4" t="s">
        <v>14920</v>
      </c>
      <c r="BO40" s="4" t="s">
        <v>14945</v>
      </c>
      <c r="BP40" s="4" t="s">
        <v>14927</v>
      </c>
      <c r="BQ40" s="4"/>
      <c r="BR40" s="4" t="s">
        <v>14939</v>
      </c>
      <c r="BS40" s="4" t="s">
        <v>14943</v>
      </c>
      <c r="BT40"/>
      <c r="BU40" s="4">
        <v>10</v>
      </c>
      <c r="BV40" s="4"/>
      <c r="BW40" s="4" t="s">
        <v>14217</v>
      </c>
      <c r="BX40" s="4" t="s">
        <v>15075</v>
      </c>
      <c r="BY40" s="4" t="s">
        <v>15078</v>
      </c>
      <c r="BZ40" s="4"/>
      <c r="CA40" s="4" t="s">
        <v>15086</v>
      </c>
      <c r="CB40" s="4"/>
      <c r="CC40"/>
      <c r="CD40" s="4">
        <v>10</v>
      </c>
      <c r="CE40" s="4" t="s">
        <v>15222</v>
      </c>
      <c r="CF40" s="4" t="s">
        <v>15226</v>
      </c>
      <c r="CG40" s="4" t="s">
        <v>7376</v>
      </c>
      <c r="CH40" s="4" t="s">
        <v>15233</v>
      </c>
      <c r="CI40" s="4" t="s">
        <v>13891</v>
      </c>
      <c r="CJ40" s="4"/>
      <c r="CK40" s="4"/>
      <c r="CL40"/>
      <c r="CM40" s="4">
        <v>10</v>
      </c>
      <c r="CN40" s="4" t="s">
        <v>15330</v>
      </c>
      <c r="CO40" s="4"/>
      <c r="CP40" s="4" t="s">
        <v>15344</v>
      </c>
      <c r="CQ40" s="4" t="s">
        <v>8527</v>
      </c>
      <c r="CR40" s="4" t="s">
        <v>15320</v>
      </c>
      <c r="CS40" s="4" t="s">
        <v>15356</v>
      </c>
      <c r="CT40" s="4"/>
      <c r="CU40"/>
      <c r="CV40" s="4">
        <v>10</v>
      </c>
      <c r="CW40" s="4"/>
      <c r="CX40" s="4" t="s">
        <v>15452</v>
      </c>
      <c r="CY40" s="4" t="s">
        <v>15454</v>
      </c>
      <c r="CZ40" s="4"/>
      <c r="DA40" s="4"/>
      <c r="DB40" s="4"/>
      <c r="DC40" s="4"/>
    </row>
    <row r="41" spans="1:107" x14ac:dyDescent="0.35">
      <c r="A41" s="6"/>
      <c r="B41" s="7" t="s">
        <v>11980</v>
      </c>
      <c r="C41" s="7"/>
      <c r="D41" s="7" t="s">
        <v>13763</v>
      </c>
      <c r="E41" s="7"/>
      <c r="F41" s="7" t="s">
        <v>13907</v>
      </c>
      <c r="G41" s="7"/>
      <c r="H41" s="7" t="s">
        <v>13914</v>
      </c>
      <c r="I41"/>
      <c r="J41" s="6"/>
      <c r="K41" s="7" t="s">
        <v>14013</v>
      </c>
      <c r="L41" s="7" t="s">
        <v>14022</v>
      </c>
      <c r="M41" s="7" t="s">
        <v>14027</v>
      </c>
      <c r="N41" s="7" t="s">
        <v>14034</v>
      </c>
      <c r="O41" s="7" t="s">
        <v>13835</v>
      </c>
      <c r="P41" s="7" t="s">
        <v>14043</v>
      </c>
      <c r="Q41" s="7" t="s">
        <v>14046</v>
      </c>
      <c r="R41"/>
      <c r="S41" s="6"/>
      <c r="T41" s="7" t="s">
        <v>38</v>
      </c>
      <c r="U41" s="7"/>
      <c r="V41" s="7" t="s">
        <v>14162</v>
      </c>
      <c r="W41" s="7" t="s">
        <v>38</v>
      </c>
      <c r="X41" s="7" t="s">
        <v>14171</v>
      </c>
      <c r="Y41" s="7" t="s">
        <v>14178</v>
      </c>
      <c r="Z41" s="7"/>
      <c r="AA41"/>
      <c r="AB41" s="6"/>
      <c r="AC41" s="7"/>
      <c r="AD41" s="7" t="s">
        <v>14224</v>
      </c>
      <c r="AE41" s="7"/>
      <c r="AF41" s="7" t="s">
        <v>14224</v>
      </c>
      <c r="AG41" s="7"/>
      <c r="AH41" s="7"/>
      <c r="AI41" s="7" t="s">
        <v>14348</v>
      </c>
      <c r="AJ41"/>
      <c r="AK41" s="6"/>
      <c r="AL41" s="7" t="s">
        <v>14440</v>
      </c>
      <c r="AM41" s="7" t="s">
        <v>14224</v>
      </c>
      <c r="AN41" s="7"/>
      <c r="AO41" s="7"/>
      <c r="AP41" s="7" t="s">
        <v>14489</v>
      </c>
      <c r="AQ41" s="7"/>
      <c r="AR41" s="7"/>
      <c r="AS41"/>
      <c r="AT41" s="7"/>
      <c r="AU41" s="7"/>
      <c r="AV41" s="7" t="s">
        <v>14572</v>
      </c>
      <c r="AW41" s="7" t="s">
        <v>14581</v>
      </c>
      <c r="AX41" s="7"/>
      <c r="AY41" s="7" t="s">
        <v>14593</v>
      </c>
      <c r="AZ41" s="7" t="s">
        <v>14600</v>
      </c>
      <c r="BA41" s="7"/>
      <c r="BB41"/>
      <c r="BC41" s="7"/>
      <c r="BD41" s="7" t="s">
        <v>14793</v>
      </c>
      <c r="BE41" s="7" t="s">
        <v>14799</v>
      </c>
      <c r="BF41" s="7" t="s">
        <v>14806</v>
      </c>
      <c r="BG41" s="7"/>
      <c r="BH41" s="7" t="s">
        <v>14813</v>
      </c>
      <c r="BI41" s="7"/>
      <c r="BJ41" s="7"/>
      <c r="BK41"/>
      <c r="BL41" s="7"/>
      <c r="BM41" s="7" t="s">
        <v>14916</v>
      </c>
      <c r="BN41" s="7" t="s">
        <v>14594</v>
      </c>
      <c r="BO41" s="7" t="s">
        <v>14923</v>
      </c>
      <c r="BP41" s="7" t="s">
        <v>14929</v>
      </c>
      <c r="BQ41" s="7" t="s">
        <v>14935</v>
      </c>
      <c r="BR41" s="7"/>
      <c r="BS41" s="7"/>
      <c r="BT41"/>
      <c r="BU41" s="7"/>
      <c r="BV41" s="7" t="s">
        <v>15064</v>
      </c>
      <c r="BW41" s="7" t="s">
        <v>15069</v>
      </c>
      <c r="BX41" s="7"/>
      <c r="BY41" s="7" t="s">
        <v>15081</v>
      </c>
      <c r="BZ41" s="7" t="s">
        <v>14261</v>
      </c>
      <c r="CA41" s="7" t="s">
        <v>15085</v>
      </c>
      <c r="CB41" s="7"/>
      <c r="CC41"/>
      <c r="CD41" s="7"/>
      <c r="CE41" s="7"/>
      <c r="CF41" s="7"/>
      <c r="CG41" s="7" t="s">
        <v>13889</v>
      </c>
      <c r="CH41" s="7" t="s">
        <v>15175</v>
      </c>
      <c r="CI41" s="7" t="s">
        <v>15237</v>
      </c>
      <c r="CJ41" s="7"/>
      <c r="CK41" s="7"/>
      <c r="CL41"/>
      <c r="CM41" s="5"/>
      <c r="CN41" s="7" t="s">
        <v>15335</v>
      </c>
      <c r="CO41" s="7" t="s">
        <v>14224</v>
      </c>
      <c r="CP41" s="7" t="s">
        <v>15347</v>
      </c>
      <c r="CQ41" s="7" t="s">
        <v>15337</v>
      </c>
      <c r="CR41" s="7" t="s">
        <v>15352</v>
      </c>
      <c r="CS41" s="7" t="s">
        <v>13641</v>
      </c>
      <c r="CT41" s="7"/>
      <c r="CU41"/>
      <c r="CV41" s="7"/>
      <c r="CW41" s="7"/>
      <c r="CX41" s="7" t="s">
        <v>14224</v>
      </c>
      <c r="CY41" s="7" t="s">
        <v>7795</v>
      </c>
      <c r="CZ41" s="7"/>
      <c r="DA41" s="7"/>
      <c r="DB41" s="7" t="s">
        <v>38</v>
      </c>
      <c r="DC41" s="7" t="s">
        <v>15475</v>
      </c>
    </row>
    <row r="42" spans="1:107" x14ac:dyDescent="0.35">
      <c r="A42" s="2">
        <v>12</v>
      </c>
      <c r="B42" s="5"/>
      <c r="C42" s="5" t="s">
        <v>89</v>
      </c>
      <c r="D42" s="5"/>
      <c r="E42" s="5"/>
      <c r="F42" s="5"/>
      <c r="G42" s="4" t="s">
        <v>11393</v>
      </c>
      <c r="H42" s="5"/>
      <c r="I42"/>
      <c r="J42" s="2">
        <v>12</v>
      </c>
      <c r="K42" s="5" t="s">
        <v>14076</v>
      </c>
      <c r="L42" s="5" t="s">
        <v>14020</v>
      </c>
      <c r="M42" s="5"/>
      <c r="N42" s="5" t="s">
        <v>13983</v>
      </c>
      <c r="O42" s="5"/>
      <c r="P42" s="5" t="s">
        <v>11393</v>
      </c>
      <c r="Q42" s="5"/>
      <c r="R42"/>
      <c r="S42" s="2">
        <v>12</v>
      </c>
      <c r="T42" s="5" t="s">
        <v>12339</v>
      </c>
      <c r="U42" s="5" t="s">
        <v>14100</v>
      </c>
      <c r="V42" s="5" t="s">
        <v>12339</v>
      </c>
      <c r="W42" s="5" t="s">
        <v>14165</v>
      </c>
      <c r="X42" s="5" t="s">
        <v>14172</v>
      </c>
      <c r="Y42" s="5"/>
      <c r="Z42" s="5"/>
      <c r="AA42"/>
      <c r="AB42" s="2">
        <v>12</v>
      </c>
      <c r="AC42" s="5"/>
      <c r="AD42" s="5"/>
      <c r="AE42" s="5" t="s">
        <v>14307</v>
      </c>
      <c r="AF42" s="5" t="s">
        <v>4617</v>
      </c>
      <c r="AG42" s="5" t="s">
        <v>25</v>
      </c>
      <c r="AH42" s="5" t="s">
        <v>11393</v>
      </c>
      <c r="AI42" s="5"/>
      <c r="AJ42"/>
      <c r="AK42" s="2">
        <v>12</v>
      </c>
      <c r="AL42" s="5"/>
      <c r="AM42" s="5" t="s">
        <v>89</v>
      </c>
      <c r="AN42" s="5"/>
      <c r="AO42" s="5" t="s">
        <v>14442</v>
      </c>
      <c r="AP42" s="5" t="s">
        <v>14467</v>
      </c>
      <c r="AQ42" s="5" t="s">
        <v>11393</v>
      </c>
      <c r="AR42" s="5" t="s">
        <v>14468</v>
      </c>
      <c r="AS42"/>
      <c r="AT42" s="5">
        <v>12</v>
      </c>
      <c r="AU42" s="5"/>
      <c r="AV42" s="5" t="s">
        <v>14575</v>
      </c>
      <c r="AW42" s="5"/>
      <c r="AX42" s="5"/>
      <c r="AY42" s="5" t="s">
        <v>14594</v>
      </c>
      <c r="AZ42" s="5" t="s">
        <v>14602</v>
      </c>
      <c r="BA42" s="5" t="s">
        <v>14607</v>
      </c>
      <c r="BB42"/>
      <c r="BC42" s="5">
        <v>12</v>
      </c>
      <c r="BD42" s="5" t="s">
        <v>14796</v>
      </c>
      <c r="BE42" s="5" t="s">
        <v>14800</v>
      </c>
      <c r="BF42" s="5"/>
      <c r="BG42" s="5" t="s">
        <v>14812</v>
      </c>
      <c r="BH42" s="5" t="s">
        <v>14814</v>
      </c>
      <c r="BI42" s="5" t="s">
        <v>11393</v>
      </c>
      <c r="BJ42" s="5"/>
      <c r="BK42"/>
      <c r="BL42" s="5">
        <v>12</v>
      </c>
      <c r="BM42" s="5"/>
      <c r="BO42" s="5"/>
      <c r="BP42" s="5" t="s">
        <v>14931</v>
      </c>
      <c r="BQ42" s="5"/>
      <c r="BR42" s="5" t="s">
        <v>11393</v>
      </c>
      <c r="BS42" s="5"/>
      <c r="BT42"/>
      <c r="BU42" s="5">
        <v>12</v>
      </c>
      <c r="BV42" s="5"/>
      <c r="BW42" s="5" t="s">
        <v>15068</v>
      </c>
      <c r="BX42" s="5"/>
      <c r="BY42" s="5" t="s">
        <v>11393</v>
      </c>
      <c r="BZ42" s="5" t="s">
        <v>15060</v>
      </c>
      <c r="CA42" s="5"/>
      <c r="CB42" s="5" t="s">
        <v>15091</v>
      </c>
      <c r="CC42"/>
      <c r="CD42" s="5">
        <v>12</v>
      </c>
      <c r="CE42" s="5" t="s">
        <v>15199</v>
      </c>
      <c r="CF42" s="5" t="s">
        <v>15227</v>
      </c>
      <c r="CG42" s="5" t="s">
        <v>15240</v>
      </c>
      <c r="CH42" s="4"/>
      <c r="CI42" s="5"/>
      <c r="CJ42" s="5" t="s">
        <v>12027</v>
      </c>
      <c r="CK42" s="5"/>
      <c r="CL42"/>
      <c r="CM42" s="4">
        <v>12</v>
      </c>
      <c r="CN42" s="5"/>
      <c r="CO42" s="5"/>
      <c r="CP42" s="5" t="s">
        <v>8119</v>
      </c>
      <c r="CQ42" s="5"/>
      <c r="CR42" s="5" t="s">
        <v>14800</v>
      </c>
      <c r="CS42" s="5" t="s">
        <v>15357</v>
      </c>
      <c r="CT42" s="5"/>
      <c r="CU42"/>
      <c r="CV42" s="5">
        <v>12</v>
      </c>
      <c r="CW42" s="5" t="s">
        <v>15388</v>
      </c>
      <c r="CX42" s="5" t="s">
        <v>89</v>
      </c>
      <c r="CY42" s="5" t="s">
        <v>15457</v>
      </c>
      <c r="CZ42" s="5"/>
      <c r="DA42" s="5" t="s">
        <v>15466</v>
      </c>
      <c r="DB42" s="5" t="s">
        <v>15458</v>
      </c>
      <c r="DC42" s="5"/>
    </row>
    <row r="43" spans="1:107" x14ac:dyDescent="0.35">
      <c r="A43" s="2"/>
      <c r="B43" s="5"/>
      <c r="C43" s="5" t="s">
        <v>13899</v>
      </c>
      <c r="D43" s="5"/>
      <c r="E43" s="5"/>
      <c r="F43" s="5"/>
      <c r="G43" s="5" t="s">
        <v>13911</v>
      </c>
      <c r="H43" s="5"/>
      <c r="I43"/>
      <c r="J43" s="2"/>
      <c r="K43" s="5"/>
      <c r="L43" s="5"/>
      <c r="M43" s="5"/>
      <c r="N43" s="5"/>
      <c r="O43" s="5"/>
      <c r="P43" s="5" t="s">
        <v>8261</v>
      </c>
      <c r="Q43" s="5" t="s">
        <v>14047</v>
      </c>
      <c r="R43"/>
      <c r="S43" s="2"/>
      <c r="T43" s="5"/>
      <c r="U43" s="5" t="s">
        <v>3393</v>
      </c>
      <c r="V43" s="5"/>
      <c r="W43" s="5" t="s">
        <v>14166</v>
      </c>
      <c r="X43" s="5"/>
      <c r="Y43" s="5" t="s">
        <v>14180</v>
      </c>
      <c r="Z43" s="5"/>
      <c r="AA43"/>
      <c r="AB43" s="2"/>
      <c r="AC43" s="5"/>
      <c r="AD43" s="5"/>
      <c r="AE43" s="5"/>
      <c r="AF43" s="5" t="s">
        <v>14313</v>
      </c>
      <c r="AG43" s="5" t="s">
        <v>14318</v>
      </c>
      <c r="AH43" s="5" t="s">
        <v>38</v>
      </c>
      <c r="AI43" s="5"/>
      <c r="AJ43"/>
      <c r="AK43" s="2"/>
      <c r="AL43" s="5"/>
      <c r="AM43" s="5"/>
      <c r="AN43" s="5"/>
      <c r="AO43" s="5" t="s">
        <v>14459</v>
      </c>
      <c r="AP43" s="5"/>
      <c r="AQ43" s="5" t="s">
        <v>8261</v>
      </c>
      <c r="AR43" s="5"/>
      <c r="AS43"/>
      <c r="AT43" s="5"/>
      <c r="AU43" s="5" t="s">
        <v>14569</v>
      </c>
      <c r="AV43" s="5" t="s">
        <v>14576</v>
      </c>
      <c r="AW43" s="5"/>
      <c r="AX43" s="5" t="s">
        <v>14589</v>
      </c>
      <c r="AY43" s="5"/>
      <c r="AZ43" s="5" t="s">
        <v>14601</v>
      </c>
      <c r="BA43" s="5"/>
      <c r="BB43"/>
      <c r="BC43" s="5"/>
      <c r="BD43" s="5" t="s">
        <v>14794</v>
      </c>
      <c r="BE43" s="5"/>
      <c r="BF43" s="5"/>
      <c r="BG43" s="5" t="s">
        <v>11680</v>
      </c>
      <c r="BH43" s="5" t="s">
        <v>14704</v>
      </c>
      <c r="BI43" s="5" t="s">
        <v>38</v>
      </c>
      <c r="BJ43" s="5"/>
      <c r="BK43"/>
      <c r="BL43" s="5"/>
      <c r="BM43" s="5"/>
      <c r="BN43" s="5"/>
      <c r="BO43" s="5" t="s">
        <v>14924</v>
      </c>
      <c r="BP43" s="5"/>
      <c r="BQ43" s="5"/>
      <c r="BR43" s="5" t="s">
        <v>38</v>
      </c>
      <c r="BS43" s="5"/>
      <c r="BT43"/>
      <c r="BU43" s="5"/>
      <c r="BV43" s="5"/>
      <c r="BW43" s="5" t="s">
        <v>15070</v>
      </c>
      <c r="BX43" s="5"/>
      <c r="BY43" s="5" t="s">
        <v>38</v>
      </c>
      <c r="BZ43" s="5"/>
      <c r="CA43" s="5"/>
      <c r="CB43" s="5"/>
      <c r="CC43"/>
      <c r="CD43" s="5"/>
      <c r="CE43" s="5"/>
      <c r="CF43" s="5"/>
      <c r="CG43" s="5"/>
      <c r="CH43" s="7" t="s">
        <v>15232</v>
      </c>
      <c r="CI43" s="5"/>
      <c r="CJ43" s="5" t="s">
        <v>38</v>
      </c>
      <c r="CK43" s="5" t="s">
        <v>15243</v>
      </c>
      <c r="CL43"/>
      <c r="CM43" s="5"/>
      <c r="CN43" s="5"/>
      <c r="CO43" s="5"/>
      <c r="CP43" s="5"/>
      <c r="CQ43" s="5"/>
      <c r="CR43" s="5" t="s">
        <v>15353</v>
      </c>
      <c r="CS43" s="5" t="s">
        <v>15358</v>
      </c>
      <c r="CT43" s="5"/>
      <c r="CU43"/>
      <c r="CV43" s="5"/>
      <c r="CW43" s="5"/>
      <c r="CX43" s="11"/>
      <c r="CY43" s="5"/>
      <c r="CZ43" s="5"/>
      <c r="DA43" s="5" t="s">
        <v>15467</v>
      </c>
      <c r="DB43" s="5"/>
      <c r="DC43" s="5" t="s">
        <v>15473</v>
      </c>
    </row>
    <row r="44" spans="1:107" x14ac:dyDescent="0.35">
      <c r="A44" s="3">
        <v>14</v>
      </c>
      <c r="B44" s="4"/>
      <c r="C44" s="4"/>
      <c r="D44" s="4"/>
      <c r="E44" s="4" t="s">
        <v>13906</v>
      </c>
      <c r="F44" s="4"/>
      <c r="G44" s="4" t="s">
        <v>13912</v>
      </c>
      <c r="H44" s="4"/>
      <c r="I44"/>
      <c r="J44" s="3">
        <v>14</v>
      </c>
      <c r="K44" s="4" t="s">
        <v>14012</v>
      </c>
      <c r="L44" s="4" t="s">
        <v>14021</v>
      </c>
      <c r="M44" s="4" t="s">
        <v>14028</v>
      </c>
      <c r="N44" s="4" t="s">
        <v>14035</v>
      </c>
      <c r="O44" s="4" t="s">
        <v>14039</v>
      </c>
      <c r="P44" s="4" t="s">
        <v>14044</v>
      </c>
      <c r="Q44" s="4" t="s">
        <v>14048</v>
      </c>
      <c r="R44"/>
      <c r="S44" s="3">
        <v>14</v>
      </c>
      <c r="T44" s="4"/>
      <c r="U44" s="4" t="s">
        <v>14156</v>
      </c>
      <c r="V44" s="4" t="s">
        <v>14163</v>
      </c>
      <c r="W44" s="4"/>
      <c r="X44" s="4" t="s">
        <v>13114</v>
      </c>
      <c r="Y44" s="4"/>
      <c r="Z44" s="4"/>
      <c r="AA44"/>
      <c r="AB44" s="3">
        <v>14</v>
      </c>
      <c r="AC44" s="4"/>
      <c r="AD44" s="4" t="s">
        <v>14297</v>
      </c>
      <c r="AE44" s="4" t="s">
        <v>14253</v>
      </c>
      <c r="AF44" s="4" t="s">
        <v>14314</v>
      </c>
      <c r="AG44" s="4"/>
      <c r="AH44" s="4"/>
      <c r="AI44" s="4"/>
      <c r="AJ44"/>
      <c r="AK44" s="3">
        <v>14</v>
      </c>
      <c r="AL44" s="4"/>
      <c r="AM44" s="4" t="s">
        <v>14451</v>
      </c>
      <c r="AN44" s="4" t="s">
        <v>13464</v>
      </c>
      <c r="AO44" s="4" t="s">
        <v>14462</v>
      </c>
      <c r="AP44" s="4" t="s">
        <v>14463</v>
      </c>
      <c r="AQ44" s="4" t="s">
        <v>14464</v>
      </c>
      <c r="AR44" s="4"/>
      <c r="AS44"/>
      <c r="AT44" s="4">
        <v>14</v>
      </c>
      <c r="AU44" s="4"/>
      <c r="AV44" s="4" t="s">
        <v>14574</v>
      </c>
      <c r="AW44" s="4" t="s">
        <v>14582</v>
      </c>
      <c r="AX44" s="4" t="s">
        <v>14590</v>
      </c>
      <c r="AY44" s="4"/>
      <c r="AZ44" s="4"/>
      <c r="BA44" s="4" t="s">
        <v>1221</v>
      </c>
      <c r="BB44"/>
      <c r="BC44" s="4">
        <v>14</v>
      </c>
      <c r="BD44" s="4" t="s">
        <v>14792</v>
      </c>
      <c r="BE44" s="4" t="s">
        <v>14801</v>
      </c>
      <c r="BF44" s="4" t="s">
        <v>14807</v>
      </c>
      <c r="BG44" s="4" t="s">
        <v>14805</v>
      </c>
      <c r="BH44" s="4" t="s">
        <v>14815</v>
      </c>
      <c r="BI44" s="4" t="s">
        <v>14818</v>
      </c>
      <c r="BJ44" s="4"/>
      <c r="BK44"/>
      <c r="BL44" s="4">
        <v>14</v>
      </c>
      <c r="BM44" s="4"/>
      <c r="BN44" s="4"/>
      <c r="BO44" s="4" t="s">
        <v>14925</v>
      </c>
      <c r="BP44" s="4" t="s">
        <v>14930</v>
      </c>
      <c r="BQ44" s="4" t="s">
        <v>14938</v>
      </c>
      <c r="BR44" s="4"/>
      <c r="BS44" s="4"/>
      <c r="BT44"/>
      <c r="BU44" s="4">
        <v>14</v>
      </c>
      <c r="BV44" s="4" t="s">
        <v>15022</v>
      </c>
      <c r="BW44" s="4" t="s">
        <v>15072</v>
      </c>
      <c r="BX44" s="4" t="s">
        <v>15076</v>
      </c>
      <c r="BY44" s="4"/>
      <c r="BZ44" s="4"/>
      <c r="CA44" s="4"/>
      <c r="CB44" s="4" t="s">
        <v>15092</v>
      </c>
      <c r="CC44"/>
      <c r="CD44" s="4">
        <v>14</v>
      </c>
      <c r="CE44" s="4"/>
      <c r="CF44" s="4"/>
      <c r="CG44" s="4" t="s">
        <v>13464</v>
      </c>
      <c r="CH44" s="4" t="s">
        <v>7620</v>
      </c>
      <c r="CI44" s="4"/>
      <c r="CJ44" s="4"/>
      <c r="CK44" s="4"/>
      <c r="CL44"/>
      <c r="CM44" s="4">
        <v>14</v>
      </c>
      <c r="CN44" s="4"/>
      <c r="CO44" s="4" t="s">
        <v>15340</v>
      </c>
      <c r="CP44" s="4" t="s">
        <v>13464</v>
      </c>
      <c r="CQ44" s="4" t="s">
        <v>9107</v>
      </c>
      <c r="CR44" s="4" t="s">
        <v>38</v>
      </c>
      <c r="CS44" s="4" t="s">
        <v>15359</v>
      </c>
      <c r="CT44" s="4"/>
      <c r="CU44"/>
      <c r="CV44" s="4">
        <v>14</v>
      </c>
      <c r="CW44" s="4" t="s">
        <v>1236</v>
      </c>
      <c r="CX44" s="4" t="s">
        <v>15339</v>
      </c>
      <c r="CY44" s="4" t="s">
        <v>13464</v>
      </c>
      <c r="CZ44" s="4"/>
      <c r="DA44" s="4" t="s">
        <v>15468</v>
      </c>
      <c r="DB44" s="4"/>
      <c r="DC44" s="4"/>
    </row>
    <row r="45" spans="1:107" x14ac:dyDescent="0.35">
      <c r="A45" s="6"/>
      <c r="B45" s="7" t="s">
        <v>11638</v>
      </c>
      <c r="C45" s="7" t="s">
        <v>13900</v>
      </c>
      <c r="D45" s="7" t="s">
        <v>13903</v>
      </c>
      <c r="E45" s="7"/>
      <c r="F45" s="7" t="s">
        <v>13908</v>
      </c>
      <c r="G45" s="7"/>
      <c r="H45" s="7" t="s">
        <v>13916</v>
      </c>
      <c r="I45"/>
      <c r="J45" s="6"/>
      <c r="K45" s="7" t="s">
        <v>14014</v>
      </c>
      <c r="L45" s="7"/>
      <c r="M45" s="7" t="s">
        <v>14030</v>
      </c>
      <c r="N45" s="7"/>
      <c r="O45" s="7" t="s">
        <v>14040</v>
      </c>
      <c r="P45" s="7"/>
      <c r="Q45" s="7" t="s">
        <v>14049</v>
      </c>
      <c r="R45"/>
      <c r="S45" s="6"/>
      <c r="T45" s="7" t="s">
        <v>14154</v>
      </c>
      <c r="U45" s="7"/>
      <c r="V45" s="7"/>
      <c r="W45" s="7"/>
      <c r="X45" s="7"/>
      <c r="Y45" s="7" t="s">
        <v>14179</v>
      </c>
      <c r="Z45" s="7"/>
      <c r="AA45"/>
      <c r="AB45" s="6"/>
      <c r="AC45" s="7" t="s">
        <v>14292</v>
      </c>
      <c r="AD45" s="7" t="s">
        <v>1609</v>
      </c>
      <c r="AE45" s="7" t="s">
        <v>14301</v>
      </c>
      <c r="AF45" s="7" t="s">
        <v>14315</v>
      </c>
      <c r="AG45" s="7" t="s">
        <v>14322</v>
      </c>
      <c r="AH45" s="7" t="s">
        <v>14327</v>
      </c>
      <c r="AI45" s="7" t="s">
        <v>14330</v>
      </c>
      <c r="AJ45"/>
      <c r="AK45" s="6"/>
      <c r="AL45" s="7" t="s">
        <v>14473</v>
      </c>
      <c r="AM45" s="7" t="s">
        <v>14449</v>
      </c>
      <c r="AN45" s="7" t="s">
        <v>2807</v>
      </c>
      <c r="AO45" s="7" t="s">
        <v>14458</v>
      </c>
      <c r="AP45" s="7" t="s">
        <v>14465</v>
      </c>
      <c r="AQ45" s="7" t="s">
        <v>14469</v>
      </c>
      <c r="AR45" s="7"/>
      <c r="AS45"/>
      <c r="AT45" s="7"/>
      <c r="AU45" s="7" t="s">
        <v>10626</v>
      </c>
      <c r="AV45" s="7"/>
      <c r="AW45" s="7" t="s">
        <v>14583</v>
      </c>
      <c r="AX45" s="7"/>
      <c r="AY45" s="7" t="s">
        <v>14596</v>
      </c>
      <c r="AZ45" s="7" t="s">
        <v>14603</v>
      </c>
      <c r="BA45" s="7"/>
      <c r="BB45"/>
      <c r="BC45" s="7"/>
      <c r="BD45" s="7" t="s">
        <v>14798</v>
      </c>
      <c r="BE45" s="7" t="s">
        <v>14802</v>
      </c>
      <c r="BF45" s="7" t="s">
        <v>14808</v>
      </c>
      <c r="BG45" s="7"/>
      <c r="BH45" s="7"/>
      <c r="BI45" s="7"/>
      <c r="BJ45" s="7" t="s">
        <v>14823</v>
      </c>
      <c r="BK45"/>
      <c r="BL45" s="7"/>
      <c r="BM45" s="7"/>
      <c r="BN45" s="7" t="s">
        <v>8749</v>
      </c>
      <c r="BO45" s="7" t="s">
        <v>38</v>
      </c>
      <c r="BP45" s="7"/>
      <c r="BQ45" s="7"/>
      <c r="BR45" s="7"/>
      <c r="BS45" s="7" t="s">
        <v>1973</v>
      </c>
      <c r="BT45"/>
      <c r="BU45" s="7"/>
      <c r="BV45" s="7" t="s">
        <v>2661</v>
      </c>
      <c r="BW45" s="7"/>
      <c r="BX45" s="7" t="s">
        <v>15077</v>
      </c>
      <c r="BY45" s="7"/>
      <c r="BZ45" s="7" t="s">
        <v>15082</v>
      </c>
      <c r="CA45" s="7" t="s">
        <v>177</v>
      </c>
      <c r="CB45" s="7" t="s">
        <v>15093</v>
      </c>
      <c r="CC45"/>
      <c r="CD45" s="7"/>
      <c r="CE45" s="7"/>
      <c r="CF45" s="7" t="s">
        <v>15238</v>
      </c>
      <c r="CG45" s="7" t="s">
        <v>15186</v>
      </c>
      <c r="CH45" s="7"/>
      <c r="CI45" s="7" t="s">
        <v>130</v>
      </c>
      <c r="CJ45" s="7"/>
      <c r="CK45" s="7" t="s">
        <v>15244</v>
      </c>
      <c r="CL45"/>
      <c r="CM45" s="7"/>
      <c r="CN45" s="7" t="s">
        <v>3540</v>
      </c>
      <c r="CO45" s="7" t="s">
        <v>15341</v>
      </c>
      <c r="CP45" s="7" t="s">
        <v>15345</v>
      </c>
      <c r="CQ45" s="7"/>
      <c r="CR45" s="7"/>
      <c r="CS45" s="7" t="s">
        <v>15365</v>
      </c>
      <c r="CT45" s="7" t="s">
        <v>15361</v>
      </c>
      <c r="CU45"/>
      <c r="CV45" s="7"/>
      <c r="CW45" s="7" t="s">
        <v>15448</v>
      </c>
      <c r="CX45" s="7" t="s">
        <v>15446</v>
      </c>
      <c r="CY45" s="7" t="s">
        <v>15455</v>
      </c>
      <c r="CZ45" s="7" t="s">
        <v>15459</v>
      </c>
      <c r="DA45" s="7" t="s">
        <v>15469</v>
      </c>
      <c r="DB45" s="7"/>
      <c r="DC45" s="7" t="s">
        <v>15477</v>
      </c>
    </row>
    <row r="46" spans="1:107" x14ac:dyDescent="0.35">
      <c r="A46" s="2">
        <v>16</v>
      </c>
      <c r="B46" s="5" t="s">
        <v>13898</v>
      </c>
      <c r="C46" s="5" t="s">
        <v>13901</v>
      </c>
      <c r="D46" s="5" t="s">
        <v>13904</v>
      </c>
      <c r="E46" s="5" t="s">
        <v>13694</v>
      </c>
      <c r="F46" s="5"/>
      <c r="G46" s="5"/>
      <c r="H46" s="5" t="s">
        <v>13915</v>
      </c>
      <c r="I46"/>
      <c r="J46" s="2">
        <v>16</v>
      </c>
      <c r="K46" s="5" t="s">
        <v>13886</v>
      </c>
      <c r="L46" s="5" t="s">
        <v>14023</v>
      </c>
      <c r="M46" s="5" t="s">
        <v>14029</v>
      </c>
      <c r="N46" s="5" t="s">
        <v>13975</v>
      </c>
      <c r="O46" s="5" t="s">
        <v>14041</v>
      </c>
      <c r="P46" s="5"/>
      <c r="Q46" s="5"/>
      <c r="R46"/>
      <c r="S46" s="2">
        <v>16</v>
      </c>
      <c r="T46" s="5"/>
      <c r="U46" s="5"/>
      <c r="V46" s="5"/>
      <c r="W46" s="5"/>
      <c r="X46" s="5" t="s">
        <v>14173</v>
      </c>
      <c r="Y46" s="5" t="s">
        <v>14181</v>
      </c>
      <c r="Z46" s="5" t="s">
        <v>199</v>
      </c>
      <c r="AA46"/>
      <c r="AB46" s="2">
        <v>16</v>
      </c>
      <c r="AC46" s="5"/>
      <c r="AD46" s="5" t="s">
        <v>14298</v>
      </c>
      <c r="AE46" s="5" t="s">
        <v>4617</v>
      </c>
      <c r="AF46" s="5" t="s">
        <v>14320</v>
      </c>
      <c r="AG46" s="5" t="s">
        <v>14323</v>
      </c>
      <c r="AH46" s="5" t="s">
        <v>14328</v>
      </c>
      <c r="AI46" s="5"/>
      <c r="AJ46"/>
      <c r="AK46" s="2">
        <v>16</v>
      </c>
      <c r="AL46" s="5" t="s">
        <v>14445</v>
      </c>
      <c r="AM46" s="5" t="s">
        <v>14446</v>
      </c>
      <c r="AN46" s="5"/>
      <c r="AO46" s="5" t="s">
        <v>14460</v>
      </c>
      <c r="AP46" s="5"/>
      <c r="AQ46" s="5"/>
      <c r="AR46" s="5"/>
      <c r="AS46"/>
      <c r="AT46" s="5">
        <v>16</v>
      </c>
      <c r="AU46" s="5"/>
      <c r="AV46" s="5" t="s">
        <v>14577</v>
      </c>
      <c r="AW46" s="5"/>
      <c r="AX46" s="5"/>
      <c r="AY46" s="5"/>
      <c r="AZ46" s="5"/>
      <c r="BA46" s="5"/>
      <c r="BB46"/>
      <c r="BC46" s="5">
        <v>16</v>
      </c>
      <c r="BD46" s="5"/>
      <c r="BE46" s="5" t="s">
        <v>14803</v>
      </c>
      <c r="BF46" s="5" t="s">
        <v>14704</v>
      </c>
      <c r="BG46" s="5"/>
      <c r="BH46" s="5" t="s">
        <v>14816</v>
      </c>
      <c r="BI46" s="5" t="s">
        <v>14819</v>
      </c>
      <c r="BJ46" s="5" t="s">
        <v>14824</v>
      </c>
      <c r="BK46"/>
      <c r="BL46" s="5">
        <v>16</v>
      </c>
      <c r="BM46" s="5"/>
      <c r="BN46" s="5" t="s">
        <v>14919</v>
      </c>
      <c r="BO46" s="5"/>
      <c r="BP46" s="5"/>
      <c r="BQ46" s="5" t="s">
        <v>14936</v>
      </c>
      <c r="BR46" s="5" t="s">
        <v>14941</v>
      </c>
      <c r="BS46" s="5"/>
      <c r="BT46"/>
      <c r="BU46" s="5">
        <v>16</v>
      </c>
      <c r="BV46" s="5" t="s">
        <v>15066</v>
      </c>
      <c r="BW46" s="5" t="s">
        <v>15074</v>
      </c>
      <c r="BX46" s="5" t="s">
        <v>11680</v>
      </c>
      <c r="BY46" s="5" t="s">
        <v>15079</v>
      </c>
      <c r="BZ46" s="5"/>
      <c r="CA46" s="5" t="s">
        <v>15087</v>
      </c>
      <c r="CB46" s="5"/>
      <c r="CC46"/>
      <c r="CD46" s="5">
        <v>16</v>
      </c>
      <c r="CE46" s="5" t="s">
        <v>15225</v>
      </c>
      <c r="CF46" s="5" t="s">
        <v>15228</v>
      </c>
      <c r="CG46" s="5"/>
      <c r="CH46" s="5" t="s">
        <v>15239</v>
      </c>
      <c r="CI46" s="5" t="s">
        <v>10022</v>
      </c>
      <c r="CJ46" s="5"/>
      <c r="CK46" s="5" t="s">
        <v>15245</v>
      </c>
      <c r="CL46"/>
      <c r="CM46" s="5">
        <v>16</v>
      </c>
      <c r="CN46" s="5"/>
      <c r="CO46" s="5" t="s">
        <v>15343</v>
      </c>
      <c r="CP46" s="5" t="s">
        <v>15346</v>
      </c>
      <c r="CQ46" s="5" t="s">
        <v>15351</v>
      </c>
      <c r="CR46" s="5" t="s">
        <v>15354</v>
      </c>
      <c r="CS46" s="5" t="s">
        <v>38</v>
      </c>
      <c r="CT46" s="5"/>
      <c r="CU46"/>
      <c r="CV46" s="5">
        <v>16</v>
      </c>
      <c r="CW46" s="5" t="s">
        <v>15445</v>
      </c>
      <c r="CX46" s="5"/>
      <c r="CY46" s="5"/>
      <c r="CZ46" s="5" t="s">
        <v>15460</v>
      </c>
      <c r="DA46" s="5" t="s">
        <v>15471</v>
      </c>
      <c r="DB46" s="5"/>
      <c r="DC46" s="5" t="s">
        <v>15476</v>
      </c>
    </row>
    <row r="47" spans="1:107" x14ac:dyDescent="0.35">
      <c r="A47" s="2"/>
      <c r="B47" s="5"/>
      <c r="C47" s="5" t="s">
        <v>13747</v>
      </c>
      <c r="D47" s="5" t="s">
        <v>13905</v>
      </c>
      <c r="E47" s="5"/>
      <c r="F47" s="5"/>
      <c r="G47" s="5"/>
      <c r="H47" s="5"/>
      <c r="I47"/>
      <c r="J47" s="2"/>
      <c r="K47" s="5" t="s">
        <v>14015</v>
      </c>
      <c r="L47" s="5"/>
      <c r="M47" s="5" t="s">
        <v>14031</v>
      </c>
      <c r="N47" s="5"/>
      <c r="O47" s="5"/>
      <c r="P47" s="5"/>
      <c r="Q47" s="5"/>
      <c r="R47"/>
      <c r="S47" s="2"/>
      <c r="T47" s="5"/>
      <c r="U47" s="5"/>
      <c r="V47" s="5"/>
      <c r="W47" s="5"/>
      <c r="X47" s="5"/>
      <c r="Y47" s="5" t="s">
        <v>14186</v>
      </c>
      <c r="Z47" s="5"/>
      <c r="AA47"/>
      <c r="AB47" s="2"/>
      <c r="AC47" s="5" t="s">
        <v>8472</v>
      </c>
      <c r="AD47" s="5" t="s">
        <v>14299</v>
      </c>
      <c r="AE47" s="5" t="s">
        <v>14303</v>
      </c>
      <c r="AF47" s="5" t="s">
        <v>14312</v>
      </c>
      <c r="AG47" s="5"/>
      <c r="AH47" s="5"/>
      <c r="AI47" s="5"/>
      <c r="AJ47"/>
      <c r="AK47" s="2"/>
      <c r="AL47" s="5"/>
      <c r="AM47" s="5" t="s">
        <v>14447</v>
      </c>
      <c r="AN47" s="5" t="s">
        <v>14454</v>
      </c>
      <c r="AO47" s="5"/>
      <c r="AP47" s="5"/>
      <c r="AQ47" s="5" t="s">
        <v>14470</v>
      </c>
      <c r="AR47" s="5"/>
      <c r="AS47"/>
      <c r="AT47" s="5"/>
      <c r="AU47" s="5"/>
      <c r="AV47" s="5" t="s">
        <v>14578</v>
      </c>
      <c r="AW47" s="5"/>
      <c r="AX47" s="5" t="s">
        <v>14518</v>
      </c>
      <c r="AY47" s="5" t="s">
        <v>14597</v>
      </c>
      <c r="AZ47" s="5" t="s">
        <v>38</v>
      </c>
      <c r="BA47" s="5"/>
      <c r="BB47"/>
      <c r="BC47" s="5"/>
      <c r="BD47" s="5" t="s">
        <v>14795</v>
      </c>
      <c r="BE47" s="5" t="s">
        <v>14804</v>
      </c>
      <c r="BF47" s="5" t="s">
        <v>13673</v>
      </c>
      <c r="BG47" s="5"/>
      <c r="BH47" s="5"/>
      <c r="BI47" s="5"/>
      <c r="BJ47" s="5"/>
      <c r="BK47"/>
      <c r="BL47" s="5"/>
      <c r="BM47" s="5" t="s">
        <v>12387</v>
      </c>
      <c r="BN47" s="5"/>
      <c r="BO47" s="5" t="s">
        <v>14926</v>
      </c>
      <c r="BP47" s="5"/>
      <c r="BQ47" s="5" t="s">
        <v>11741</v>
      </c>
      <c r="BR47" s="5"/>
      <c r="BS47" s="5" t="s">
        <v>14944</v>
      </c>
      <c r="BT47"/>
      <c r="BU47" s="5"/>
      <c r="BV47" s="5" t="s">
        <v>15065</v>
      </c>
      <c r="BW47" s="5" t="s">
        <v>15073</v>
      </c>
      <c r="BX47" s="5" t="s">
        <v>10011</v>
      </c>
      <c r="BY47" s="5"/>
      <c r="BZ47" s="5"/>
      <c r="CA47" s="5" t="s">
        <v>15088</v>
      </c>
      <c r="CB47" s="5" t="s">
        <v>15094</v>
      </c>
      <c r="CC47"/>
      <c r="CD47" s="5"/>
      <c r="CE47" s="5" t="s">
        <v>11680</v>
      </c>
      <c r="CF47" s="5" t="s">
        <v>15223</v>
      </c>
      <c r="CG47" s="5" t="s">
        <v>15230</v>
      </c>
      <c r="CH47" s="5" t="s">
        <v>38</v>
      </c>
      <c r="CI47" s="5"/>
      <c r="CJ47" s="5"/>
      <c r="CK47" s="5" t="s">
        <v>14701</v>
      </c>
      <c r="CL47"/>
      <c r="CM47" s="5"/>
      <c r="CN47" s="5" t="s">
        <v>7263</v>
      </c>
      <c r="CO47" s="5" t="s">
        <v>38</v>
      </c>
      <c r="CP47" s="5" t="s">
        <v>15230</v>
      </c>
      <c r="CQ47" s="5"/>
      <c r="CR47" s="5"/>
      <c r="CS47" s="5" t="s">
        <v>15360</v>
      </c>
      <c r="CT47" s="5" t="s">
        <v>15362</v>
      </c>
      <c r="CU47"/>
      <c r="CV47" s="5"/>
      <c r="CW47" s="5" t="s">
        <v>15338</v>
      </c>
      <c r="CX47" s="5"/>
      <c r="CY47" s="5" t="s">
        <v>15230</v>
      </c>
      <c r="CZ47" s="5" t="s">
        <v>38</v>
      </c>
      <c r="DA47" s="5"/>
      <c r="DB47" s="5" t="s">
        <v>15472</v>
      </c>
      <c r="DC47" s="5" t="s">
        <v>15474</v>
      </c>
    </row>
    <row r="48" spans="1:107" x14ac:dyDescent="0.35">
      <c r="A48" s="3">
        <v>18</v>
      </c>
      <c r="B48" s="4"/>
      <c r="C48" s="4" t="s">
        <v>11741</v>
      </c>
      <c r="D48" s="4" t="s">
        <v>13695</v>
      </c>
      <c r="E48" s="4"/>
      <c r="F48" s="4" t="s">
        <v>13909</v>
      </c>
      <c r="G48" s="4" t="s">
        <v>13917</v>
      </c>
      <c r="H48" s="4" t="s">
        <v>13918</v>
      </c>
      <c r="I48"/>
      <c r="J48" s="3">
        <v>18</v>
      </c>
      <c r="K48" s="4" t="s">
        <v>14016</v>
      </c>
      <c r="L48" s="4"/>
      <c r="M48" s="4"/>
      <c r="N48" s="4"/>
      <c r="O48" s="4"/>
      <c r="P48" s="4"/>
      <c r="Q48" s="4"/>
      <c r="R48"/>
      <c r="S48" s="3">
        <v>18</v>
      </c>
      <c r="T48" s="4"/>
      <c r="U48" s="4" t="s">
        <v>14157</v>
      </c>
      <c r="V48" s="4" t="s">
        <v>223</v>
      </c>
      <c r="W48" s="4" t="s">
        <v>14167</v>
      </c>
      <c r="X48" s="4" t="s">
        <v>14161</v>
      </c>
      <c r="Y48" s="4" t="s">
        <v>38</v>
      </c>
      <c r="Z48" s="4"/>
      <c r="AA48"/>
      <c r="AB48" s="3">
        <v>18</v>
      </c>
      <c r="AC48" s="4" t="s">
        <v>8801</v>
      </c>
      <c r="AD48" s="4" t="s">
        <v>14288</v>
      </c>
      <c r="AE48" s="4" t="s">
        <v>14302</v>
      </c>
      <c r="AF48" s="4" t="s">
        <v>14321</v>
      </c>
      <c r="AG48" s="4" t="s">
        <v>14324</v>
      </c>
      <c r="AH48" s="4"/>
      <c r="AI48" s="4"/>
      <c r="AJ48"/>
      <c r="AK48" s="3">
        <v>18</v>
      </c>
      <c r="AL48" s="4" t="s">
        <v>14444</v>
      </c>
      <c r="AM48" s="4"/>
      <c r="AN48" s="4" t="s">
        <v>223</v>
      </c>
      <c r="AO48" s="4" t="s">
        <v>14466</v>
      </c>
      <c r="AP48" s="4"/>
      <c r="AQ48" s="4" t="s">
        <v>1849</v>
      </c>
      <c r="AR48" s="4"/>
      <c r="AS48"/>
      <c r="AT48" s="4">
        <v>18</v>
      </c>
      <c r="AU48" s="4"/>
      <c r="AV48" s="4" t="s">
        <v>14443</v>
      </c>
      <c r="AW48" s="4" t="s">
        <v>223</v>
      </c>
      <c r="AX48" s="4" t="s">
        <v>14592</v>
      </c>
      <c r="AY48" s="4"/>
      <c r="AZ48" s="4" t="s">
        <v>14604</v>
      </c>
      <c r="BA48" s="4" t="s">
        <v>11746</v>
      </c>
      <c r="BB48"/>
      <c r="BC48" s="4">
        <v>18</v>
      </c>
      <c r="BD48" s="4"/>
      <c r="BE48" s="4"/>
      <c r="BF48" s="4" t="s">
        <v>14809</v>
      </c>
      <c r="BG48" s="4"/>
      <c r="BH48" s="4"/>
      <c r="BI48" s="4" t="s">
        <v>14820</v>
      </c>
      <c r="BJ48" s="4"/>
      <c r="BK48"/>
      <c r="BL48" s="4">
        <v>18</v>
      </c>
      <c r="BM48" s="4" t="s">
        <v>14917</v>
      </c>
      <c r="BN48" s="4" t="s">
        <v>14922</v>
      </c>
      <c r="BO48" s="4" t="s">
        <v>12387</v>
      </c>
      <c r="BP48" s="4" t="s">
        <v>14932</v>
      </c>
      <c r="BQ48" s="4"/>
      <c r="BR48" s="4" t="s">
        <v>14940</v>
      </c>
      <c r="BS48" s="4" t="s">
        <v>130</v>
      </c>
      <c r="BT48"/>
      <c r="BU48" s="4">
        <v>18</v>
      </c>
      <c r="BV48" s="4"/>
      <c r="BW48" s="4" t="s">
        <v>623</v>
      </c>
      <c r="BX48" s="4"/>
      <c r="BY48" s="4"/>
      <c r="BZ48" s="4" t="s">
        <v>15083</v>
      </c>
      <c r="CA48" s="4"/>
      <c r="CB48" s="4"/>
      <c r="CC48"/>
      <c r="CD48" s="4">
        <v>18</v>
      </c>
      <c r="CE48" s="4"/>
      <c r="CF48" s="4" t="s">
        <v>15224</v>
      </c>
      <c r="CG48" s="4"/>
      <c r="CH48" s="4"/>
      <c r="CI48" s="4"/>
      <c r="CJ48" s="4" t="s">
        <v>15242</v>
      </c>
      <c r="CK48" s="4" t="s">
        <v>12283</v>
      </c>
      <c r="CL48"/>
      <c r="CM48" s="4">
        <v>18</v>
      </c>
      <c r="CN48" s="4"/>
      <c r="CO48" s="4" t="s">
        <v>15319</v>
      </c>
      <c r="CP48" s="4" t="s">
        <v>223</v>
      </c>
      <c r="CQ48" s="4" t="s">
        <v>15350</v>
      </c>
      <c r="CR48" s="4" t="s">
        <v>15329</v>
      </c>
      <c r="CS48" s="4"/>
      <c r="CT48" s="4" t="s">
        <v>15363</v>
      </c>
      <c r="CU48"/>
      <c r="CV48" s="4">
        <v>18</v>
      </c>
      <c r="CW48" s="4" t="s">
        <v>15435</v>
      </c>
      <c r="CX48" s="4"/>
      <c r="CY48" s="4" t="s">
        <v>223</v>
      </c>
      <c r="CZ48" s="4" t="s">
        <v>15461</v>
      </c>
      <c r="DA48" s="4"/>
      <c r="DB48" s="4"/>
      <c r="DC48" s="4" t="s">
        <v>8897</v>
      </c>
    </row>
    <row r="49" spans="1:107" x14ac:dyDescent="0.35">
      <c r="A49" s="6"/>
      <c r="B49" s="7"/>
      <c r="C49" s="7" t="s">
        <v>13895</v>
      </c>
      <c r="D49" s="7"/>
      <c r="E49" s="7"/>
      <c r="F49" s="7"/>
      <c r="G49" s="7" t="s">
        <v>13910</v>
      </c>
      <c r="H49" s="7"/>
      <c r="I49"/>
      <c r="J49" s="6"/>
      <c r="K49" s="7" t="s">
        <v>14017</v>
      </c>
      <c r="L49" s="7" t="s">
        <v>14024</v>
      </c>
      <c r="M49" s="7" t="s">
        <v>14032</v>
      </c>
      <c r="N49" s="7"/>
      <c r="O49" s="7"/>
      <c r="P49" s="7" t="s">
        <v>14050</v>
      </c>
      <c r="Q49" s="7" t="s">
        <v>11456</v>
      </c>
      <c r="R49"/>
      <c r="S49" s="6"/>
      <c r="T49" s="7"/>
      <c r="U49" s="7"/>
      <c r="V49" s="7"/>
      <c r="W49" s="7"/>
      <c r="X49" s="7" t="s">
        <v>14174</v>
      </c>
      <c r="Y49" s="7"/>
      <c r="Z49" s="7"/>
      <c r="AA49"/>
      <c r="AB49" s="6"/>
      <c r="AC49" s="7" t="s">
        <v>14293</v>
      </c>
      <c r="AD49" s="7"/>
      <c r="AE49" s="7" t="s">
        <v>14304</v>
      </c>
      <c r="AF49" s="7"/>
      <c r="AG49" s="7" t="s">
        <v>14326</v>
      </c>
      <c r="AH49" s="7"/>
      <c r="AI49" s="7"/>
      <c r="AJ49"/>
      <c r="AK49" s="6"/>
      <c r="AL49" s="7"/>
      <c r="AM49" s="7"/>
      <c r="AN49" s="7"/>
      <c r="AO49" s="7"/>
      <c r="AP49" s="7"/>
      <c r="AQ49" s="7" t="s">
        <v>14476</v>
      </c>
      <c r="AR49" s="7" t="s">
        <v>14477</v>
      </c>
      <c r="AS49"/>
      <c r="AT49" s="7"/>
      <c r="AU49" s="7"/>
      <c r="AV49" s="7"/>
      <c r="AW49" s="7" t="s">
        <v>14584</v>
      </c>
      <c r="AX49" s="7"/>
      <c r="AY49" s="7"/>
      <c r="AZ49" s="7"/>
      <c r="BA49" s="7"/>
      <c r="BB49"/>
      <c r="BC49" s="7"/>
      <c r="BD49" s="7" t="s">
        <v>14797</v>
      </c>
      <c r="BE49" s="7"/>
      <c r="BF49" s="7" t="s">
        <v>14810</v>
      </c>
      <c r="BG49" s="7" t="s">
        <v>14771</v>
      </c>
      <c r="BH49" s="7" t="s">
        <v>14687</v>
      </c>
      <c r="BI49" s="7"/>
      <c r="BJ49" s="7"/>
      <c r="BK49"/>
      <c r="BL49" s="7"/>
      <c r="BM49" s="7" t="s">
        <v>8255</v>
      </c>
      <c r="BN49" s="7" t="s">
        <v>14921</v>
      </c>
      <c r="BO49" s="7" t="s">
        <v>14594</v>
      </c>
      <c r="BP49" s="7" t="s">
        <v>14933</v>
      </c>
      <c r="BQ49" s="7" t="s">
        <v>14937</v>
      </c>
      <c r="BR49" s="7" t="s">
        <v>14942</v>
      </c>
      <c r="BS49" s="7"/>
      <c r="BT49"/>
      <c r="BU49" s="7"/>
      <c r="BV49" s="7"/>
      <c r="BW49" s="7" t="s">
        <v>12045</v>
      </c>
      <c r="BX49" s="7"/>
      <c r="BY49" s="7"/>
      <c r="BZ49" s="7"/>
      <c r="CA49" s="7" t="s">
        <v>15090</v>
      </c>
      <c r="CB49" s="7" t="s">
        <v>15095</v>
      </c>
      <c r="CC49"/>
      <c r="CD49" s="7"/>
      <c r="CE49" s="7"/>
      <c r="CF49" s="7" t="s">
        <v>15229</v>
      </c>
      <c r="CG49" s="7" t="s">
        <v>15231</v>
      </c>
      <c r="CH49" s="7"/>
      <c r="CI49" s="7"/>
      <c r="CJ49" s="7" t="s">
        <v>15246</v>
      </c>
      <c r="CK49" s="7"/>
      <c r="CL49"/>
      <c r="CM49" s="7"/>
      <c r="CN49" s="7"/>
      <c r="CO49" s="7"/>
      <c r="CP49" s="7"/>
      <c r="CQ49" s="7" t="s">
        <v>38</v>
      </c>
      <c r="CR49" s="7" t="s">
        <v>15456</v>
      </c>
      <c r="CS49" s="7"/>
      <c r="CT49" s="7" t="s">
        <v>15364</v>
      </c>
      <c r="CU49"/>
      <c r="CV49" s="7"/>
      <c r="CW49" s="7"/>
      <c r="CX49" s="7" t="s">
        <v>15450</v>
      </c>
      <c r="CY49" s="7" t="s">
        <v>15451</v>
      </c>
      <c r="CZ49" s="7"/>
      <c r="DA49" s="7"/>
      <c r="DB49" s="7"/>
      <c r="DC49" s="7"/>
    </row>
    <row r="50" spans="1:107" x14ac:dyDescent="0.35">
      <c r="A50" s="2">
        <v>20</v>
      </c>
      <c r="B50" s="5"/>
      <c r="C50" s="5"/>
      <c r="D50" s="5"/>
      <c r="E50" s="5"/>
      <c r="F50" s="5"/>
      <c r="G50" s="5"/>
      <c r="H50" s="5"/>
      <c r="I50"/>
      <c r="J50" s="2">
        <v>20</v>
      </c>
      <c r="K50" s="5" t="s">
        <v>14018</v>
      </c>
      <c r="L50" s="5" t="s">
        <v>14019</v>
      </c>
      <c r="M50" s="5" t="s">
        <v>14033</v>
      </c>
      <c r="N50" s="5" t="s">
        <v>14036</v>
      </c>
      <c r="O50" s="5" t="s">
        <v>11456</v>
      </c>
      <c r="P50" s="5" t="s">
        <v>14045</v>
      </c>
      <c r="Q50" s="5"/>
      <c r="R50"/>
      <c r="S50" s="2">
        <v>20</v>
      </c>
      <c r="T50" s="5" t="s">
        <v>11456</v>
      </c>
      <c r="U50" s="5" t="s">
        <v>14158</v>
      </c>
      <c r="V50" s="5" t="s">
        <v>11456</v>
      </c>
      <c r="W50" s="5" t="s">
        <v>14168</v>
      </c>
      <c r="X50" s="5" t="s">
        <v>14175</v>
      </c>
      <c r="Y50" s="5"/>
      <c r="Z50" s="5"/>
      <c r="AA50"/>
      <c r="AB50" s="2">
        <v>20</v>
      </c>
      <c r="AC50" s="5"/>
      <c r="AD50" s="5"/>
      <c r="AE50" s="5" t="s">
        <v>14305</v>
      </c>
      <c r="AF50" s="5" t="s">
        <v>14317</v>
      </c>
      <c r="AG50" s="5" t="s">
        <v>14325</v>
      </c>
      <c r="AH50" s="5"/>
      <c r="AI50" s="5"/>
      <c r="AJ50"/>
      <c r="AK50" s="2">
        <v>20</v>
      </c>
      <c r="AL50" s="5"/>
      <c r="AM50" s="5"/>
      <c r="AN50" s="5"/>
      <c r="AO50" s="5"/>
      <c r="AP50" s="5"/>
      <c r="AQ50" s="5"/>
      <c r="AR50" s="5"/>
      <c r="AS50"/>
      <c r="AT50" s="5">
        <v>20</v>
      </c>
      <c r="AU50" s="5" t="s">
        <v>14570</v>
      </c>
      <c r="AV50" s="5"/>
      <c r="AW50" s="5" t="s">
        <v>14585</v>
      </c>
      <c r="AX50" s="5"/>
      <c r="AY50" s="5"/>
      <c r="AZ50" s="5"/>
      <c r="BA50" s="5" t="s">
        <v>7250</v>
      </c>
      <c r="BB50"/>
      <c r="BC50" s="5">
        <v>20</v>
      </c>
      <c r="BD50" s="5"/>
      <c r="BE50" s="5"/>
      <c r="BF50" s="5"/>
      <c r="BG50" s="5"/>
      <c r="BH50" s="5" t="s">
        <v>14784</v>
      </c>
      <c r="BI50" s="5"/>
      <c r="BJ50" s="5"/>
      <c r="BK50"/>
      <c r="BL50" s="5">
        <v>20</v>
      </c>
      <c r="BM50" s="5"/>
      <c r="BN50" s="5"/>
      <c r="BO50" s="5"/>
      <c r="BP50" s="5"/>
      <c r="BQ50" s="5"/>
      <c r="BR50" s="5"/>
      <c r="BS50" s="5"/>
      <c r="BT50"/>
      <c r="BU50" s="5">
        <v>20</v>
      </c>
      <c r="BV50" s="5"/>
      <c r="BW50" s="5"/>
      <c r="BX50" s="5"/>
      <c r="BY50" s="5" t="s">
        <v>15080</v>
      </c>
      <c r="BZ50" s="5"/>
      <c r="CA50" s="5" t="s">
        <v>15089</v>
      </c>
      <c r="CB50" s="5"/>
      <c r="CC50"/>
      <c r="CD50" s="5">
        <v>20</v>
      </c>
      <c r="CE50" s="5"/>
      <c r="CF50" s="5"/>
      <c r="CG50" s="5"/>
      <c r="CH50" s="5"/>
      <c r="CI50" s="5"/>
      <c r="CJ50" s="5"/>
      <c r="CK50" s="5"/>
      <c r="CL50"/>
      <c r="CM50" s="5">
        <v>20</v>
      </c>
      <c r="CN50" s="5"/>
      <c r="CO50" s="5"/>
      <c r="CP50" s="5"/>
      <c r="CQ50" s="5"/>
      <c r="CR50" s="5" t="s">
        <v>15355</v>
      </c>
      <c r="CS50" s="5"/>
      <c r="CT50" s="5"/>
      <c r="CU50"/>
      <c r="CV50" s="5">
        <v>20</v>
      </c>
      <c r="CW50" s="5" t="s">
        <v>15449</v>
      </c>
      <c r="CX50" s="5"/>
      <c r="CY50" s="5"/>
      <c r="CZ50" s="5"/>
      <c r="DA50" s="5"/>
      <c r="DB50" s="5" t="s">
        <v>14942</v>
      </c>
      <c r="DC50" s="5"/>
    </row>
    <row r="51" spans="1:107" x14ac:dyDescent="0.35">
      <c r="A51" s="6"/>
      <c r="B51" s="7"/>
      <c r="C51" s="7" t="s">
        <v>13902</v>
      </c>
      <c r="D51" s="7"/>
      <c r="E51" s="7"/>
      <c r="F51" s="7"/>
      <c r="G51" s="7"/>
      <c r="H51" s="7"/>
      <c r="I51"/>
      <c r="J51" s="6"/>
      <c r="K51" s="7"/>
      <c r="L51" s="7" t="s">
        <v>14018</v>
      </c>
      <c r="M51" s="7"/>
      <c r="N51" s="7"/>
      <c r="O51" s="7" t="s">
        <v>14058</v>
      </c>
      <c r="P51" s="7"/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 t="s">
        <v>14295</v>
      </c>
      <c r="AD51" s="7"/>
      <c r="AE51" s="7" t="s">
        <v>14306</v>
      </c>
      <c r="AF51" s="7"/>
      <c r="AG51" s="7"/>
      <c r="AH51" s="7"/>
      <c r="AI51" s="7"/>
      <c r="AJ51"/>
      <c r="AK51" s="6"/>
      <c r="AL51" s="7"/>
      <c r="AM51" s="7"/>
      <c r="AN51" s="7"/>
      <c r="AO51" s="7"/>
      <c r="AP51" s="7"/>
      <c r="AQ51" s="7"/>
      <c r="AR51" s="7"/>
      <c r="AS51"/>
      <c r="AT51" s="7"/>
      <c r="AU51" s="7" t="s">
        <v>659</v>
      </c>
      <c r="AV51" s="7"/>
      <c r="AW51" s="7"/>
      <c r="AX51" s="7"/>
      <c r="AY51" s="7"/>
      <c r="AZ51" s="7"/>
      <c r="BA51" s="7"/>
      <c r="BB51"/>
      <c r="BC51" s="7"/>
      <c r="BD51" s="7"/>
      <c r="BE51" s="7"/>
      <c r="BF51" s="7"/>
      <c r="BG51" s="7"/>
      <c r="BH51" s="7"/>
      <c r="BI51" s="7"/>
      <c r="BJ51" s="7"/>
      <c r="BK51"/>
      <c r="BL51" s="7"/>
      <c r="BM51" s="7"/>
      <c r="BN51" s="7" t="s">
        <v>1974</v>
      </c>
      <c r="BO51" s="7" t="s">
        <v>14928</v>
      </c>
      <c r="BP51" s="7" t="s">
        <v>14934</v>
      </c>
      <c r="BQ51" s="7"/>
      <c r="BR51" s="7" t="s">
        <v>14784</v>
      </c>
      <c r="BS51" s="7"/>
      <c r="BT51"/>
      <c r="BU51" s="7"/>
      <c r="BV51" s="7"/>
      <c r="BW51" s="7"/>
      <c r="BX51" s="7"/>
      <c r="BY51" s="7"/>
      <c r="BZ51" s="7" t="s">
        <v>14784</v>
      </c>
      <c r="CA51" s="7" t="s">
        <v>14498</v>
      </c>
      <c r="CB51" s="7" t="s">
        <v>12809</v>
      </c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 t="s">
        <v>14784</v>
      </c>
      <c r="DC51" s="7"/>
    </row>
    <row r="53" spans="1:107" x14ac:dyDescent="0.3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 s="2" t="s">
        <v>14623</v>
      </c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A54"/>
      <c r="B54" s="2">
        <f>H37+1</f>
        <v>21</v>
      </c>
      <c r="C54" s="2">
        <f t="shared" ref="C54:H54" si="26">B54+1</f>
        <v>22</v>
      </c>
      <c r="D54" s="2">
        <f t="shared" si="26"/>
        <v>23</v>
      </c>
      <c r="E54" s="2">
        <f t="shared" si="26"/>
        <v>24</v>
      </c>
      <c r="F54" s="2">
        <f t="shared" si="26"/>
        <v>25</v>
      </c>
      <c r="G54" s="2">
        <f t="shared" si="26"/>
        <v>26</v>
      </c>
      <c r="H54" s="2">
        <f t="shared" si="26"/>
        <v>27</v>
      </c>
      <c r="I54"/>
      <c r="J54"/>
      <c r="K54" s="2">
        <f>Q37+1</f>
        <v>18</v>
      </c>
      <c r="L54" s="2">
        <f t="shared" ref="L54:Q54" si="27">K54+1</f>
        <v>19</v>
      </c>
      <c r="M54" s="2">
        <f t="shared" si="27"/>
        <v>20</v>
      </c>
      <c r="N54" s="2">
        <f t="shared" si="27"/>
        <v>21</v>
      </c>
      <c r="O54" s="2">
        <f t="shared" si="27"/>
        <v>22</v>
      </c>
      <c r="P54" s="2">
        <f t="shared" si="27"/>
        <v>23</v>
      </c>
      <c r="Q54" s="2">
        <f t="shared" si="27"/>
        <v>24</v>
      </c>
      <c r="R54"/>
      <c r="S54"/>
      <c r="T54" s="2">
        <f>Z37+1</f>
        <v>18</v>
      </c>
      <c r="U54" s="2">
        <f t="shared" ref="U54:Z54" si="28">T54+1</f>
        <v>19</v>
      </c>
      <c r="V54" s="2">
        <f t="shared" si="28"/>
        <v>20</v>
      </c>
      <c r="W54" s="2">
        <f t="shared" si="28"/>
        <v>21</v>
      </c>
      <c r="X54" s="2">
        <f t="shared" si="28"/>
        <v>22</v>
      </c>
      <c r="Y54" s="2">
        <f t="shared" si="28"/>
        <v>23</v>
      </c>
      <c r="Z54" s="2">
        <f t="shared" si="28"/>
        <v>24</v>
      </c>
      <c r="AA54"/>
      <c r="AB54"/>
      <c r="AC54" s="2">
        <f>AI37+1</f>
        <v>22</v>
      </c>
      <c r="AD54" s="2">
        <f t="shared" ref="AD54:AI54" si="29">AC54+1</f>
        <v>23</v>
      </c>
      <c r="AE54" s="2">
        <f t="shared" si="29"/>
        <v>24</v>
      </c>
      <c r="AF54" s="2">
        <f t="shared" si="29"/>
        <v>25</v>
      </c>
      <c r="AG54" s="2">
        <f t="shared" si="29"/>
        <v>26</v>
      </c>
      <c r="AH54" s="2">
        <f t="shared" si="29"/>
        <v>27</v>
      </c>
      <c r="AI54" s="2">
        <f t="shared" si="29"/>
        <v>28</v>
      </c>
      <c r="AJ54"/>
      <c r="AK54"/>
      <c r="AL54" s="2">
        <f>AR37+1</f>
        <v>20</v>
      </c>
      <c r="AM54" s="2">
        <f t="shared" ref="AM54:AR54" si="30">AL54+1</f>
        <v>21</v>
      </c>
      <c r="AN54" s="2">
        <f t="shared" si="30"/>
        <v>22</v>
      </c>
      <c r="AO54" s="2">
        <f t="shared" si="30"/>
        <v>23</v>
      </c>
      <c r="AP54" s="2">
        <f t="shared" si="30"/>
        <v>24</v>
      </c>
      <c r="AQ54" s="2">
        <f t="shared" si="30"/>
        <v>25</v>
      </c>
      <c r="AR54" s="2">
        <f t="shared" si="30"/>
        <v>26</v>
      </c>
      <c r="AS54"/>
      <c r="AT54"/>
      <c r="AU54" s="2">
        <f>BA37+1</f>
        <v>17</v>
      </c>
      <c r="AV54" s="2">
        <f t="shared" ref="AV54:BA54" si="31">AU54+1</f>
        <v>18</v>
      </c>
      <c r="AW54" s="2">
        <f t="shared" si="31"/>
        <v>19</v>
      </c>
      <c r="AX54" s="2">
        <f t="shared" si="31"/>
        <v>20</v>
      </c>
      <c r="AY54" s="2">
        <f t="shared" si="31"/>
        <v>21</v>
      </c>
      <c r="AZ54" s="2">
        <f t="shared" si="31"/>
        <v>22</v>
      </c>
      <c r="BA54" s="2">
        <f t="shared" si="31"/>
        <v>23</v>
      </c>
      <c r="BB54"/>
      <c r="BC54"/>
      <c r="BD54" s="2">
        <f>BJ37+1</f>
        <v>22</v>
      </c>
      <c r="BE54" s="2">
        <f t="shared" ref="BE54:BJ54" si="32">BD54+1</f>
        <v>23</v>
      </c>
      <c r="BF54" s="2">
        <f t="shared" si="32"/>
        <v>24</v>
      </c>
      <c r="BG54" s="2">
        <f t="shared" si="32"/>
        <v>25</v>
      </c>
      <c r="BH54" s="2">
        <f t="shared" si="32"/>
        <v>26</v>
      </c>
      <c r="BI54" s="2">
        <f t="shared" si="32"/>
        <v>27</v>
      </c>
      <c r="BJ54" s="2">
        <f t="shared" si="32"/>
        <v>28</v>
      </c>
      <c r="BK54"/>
      <c r="BL54"/>
      <c r="BM54" s="2">
        <f>BS37+1</f>
        <v>19</v>
      </c>
      <c r="BN54" s="2">
        <f t="shared" ref="BN54:BS54" si="33">BM54+1</f>
        <v>20</v>
      </c>
      <c r="BO54" s="2">
        <f t="shared" si="33"/>
        <v>21</v>
      </c>
      <c r="BP54" s="2">
        <f t="shared" si="33"/>
        <v>22</v>
      </c>
      <c r="BQ54" s="2">
        <f t="shared" si="33"/>
        <v>23</v>
      </c>
      <c r="BR54" s="2">
        <f t="shared" si="33"/>
        <v>24</v>
      </c>
      <c r="BS54" s="2">
        <f t="shared" si="33"/>
        <v>25</v>
      </c>
      <c r="BT54"/>
      <c r="BU54"/>
      <c r="BV54" s="2">
        <f>CB37+1</f>
        <v>16</v>
      </c>
      <c r="BW54" s="2">
        <f t="shared" ref="BW54:CB54" si="34">BV54+1</f>
        <v>17</v>
      </c>
      <c r="BX54" s="2">
        <f t="shared" si="34"/>
        <v>18</v>
      </c>
      <c r="BY54" s="2">
        <f t="shared" si="34"/>
        <v>19</v>
      </c>
      <c r="BZ54" s="2">
        <f t="shared" si="34"/>
        <v>20</v>
      </c>
      <c r="CA54" s="2">
        <f t="shared" si="34"/>
        <v>21</v>
      </c>
      <c r="CB54" s="2">
        <f t="shared" si="34"/>
        <v>22</v>
      </c>
      <c r="CC54"/>
      <c r="CD54"/>
      <c r="CE54" s="2">
        <f>CK37+1</f>
        <v>21</v>
      </c>
      <c r="CF54" s="2">
        <f t="shared" ref="CF54:CK54" si="35">CE54+1</f>
        <v>22</v>
      </c>
      <c r="CG54" s="2">
        <f t="shared" si="35"/>
        <v>23</v>
      </c>
      <c r="CH54" s="2">
        <f t="shared" si="35"/>
        <v>24</v>
      </c>
      <c r="CI54" s="2">
        <f t="shared" si="35"/>
        <v>25</v>
      </c>
      <c r="CJ54" s="2">
        <f t="shared" si="35"/>
        <v>26</v>
      </c>
      <c r="CK54" s="2">
        <f t="shared" si="35"/>
        <v>27</v>
      </c>
      <c r="CL54"/>
      <c r="CM54"/>
      <c r="CN54" s="2">
        <f>CT37+1</f>
        <v>18</v>
      </c>
      <c r="CO54" s="2">
        <f t="shared" ref="CO54:CT54" si="36">CN54+1</f>
        <v>19</v>
      </c>
      <c r="CP54" s="2">
        <f t="shared" si="36"/>
        <v>20</v>
      </c>
      <c r="CQ54" s="2">
        <f t="shared" si="36"/>
        <v>21</v>
      </c>
      <c r="CR54" s="2">
        <f t="shared" si="36"/>
        <v>22</v>
      </c>
      <c r="CS54" s="2">
        <f t="shared" si="36"/>
        <v>23</v>
      </c>
      <c r="CT54" s="2">
        <f t="shared" si="36"/>
        <v>24</v>
      </c>
      <c r="CU54"/>
      <c r="CV54"/>
      <c r="CW54" s="2">
        <f>DC37+1</f>
        <v>16</v>
      </c>
      <c r="CX54" s="2">
        <f t="shared" ref="CX54:DC54" si="37">CW54+1</f>
        <v>17</v>
      </c>
      <c r="CY54" s="2">
        <f t="shared" si="37"/>
        <v>18</v>
      </c>
      <c r="CZ54" s="2">
        <f t="shared" si="37"/>
        <v>19</v>
      </c>
      <c r="DA54" s="2">
        <f t="shared" si="37"/>
        <v>20</v>
      </c>
      <c r="DB54" s="2">
        <f t="shared" si="37"/>
        <v>21</v>
      </c>
      <c r="DC54" s="2">
        <f t="shared" si="37"/>
        <v>22</v>
      </c>
    </row>
    <row r="55" spans="1:107" x14ac:dyDescent="0.35">
      <c r="A55" s="3">
        <v>8</v>
      </c>
      <c r="B55" s="4"/>
      <c r="C55" s="4"/>
      <c r="D55" s="4"/>
      <c r="E55" s="4" t="s">
        <v>25</v>
      </c>
      <c r="F55" s="4"/>
      <c r="G55" s="4"/>
      <c r="H55" s="4"/>
      <c r="I55"/>
      <c r="J55" s="3">
        <v>8</v>
      </c>
      <c r="K55" s="4"/>
      <c r="L55" s="4"/>
      <c r="M55" s="4"/>
      <c r="N55" s="4"/>
      <c r="O55" s="4"/>
      <c r="P55" s="4"/>
      <c r="Q55" s="4"/>
      <c r="R55"/>
      <c r="S55" s="3">
        <v>8</v>
      </c>
      <c r="T55" s="4"/>
      <c r="U55" s="4"/>
      <c r="V55" s="4"/>
      <c r="W55" s="4"/>
      <c r="X55" s="4" t="s">
        <v>25</v>
      </c>
      <c r="Y55" s="4"/>
      <c r="Z55" s="4"/>
      <c r="AA55"/>
      <c r="AB55" s="3">
        <v>8</v>
      </c>
      <c r="AC55" s="4" t="s">
        <v>14281</v>
      </c>
      <c r="AD55" s="4"/>
      <c r="AE55" s="4" t="s">
        <v>14339</v>
      </c>
      <c r="AF55" s="4"/>
      <c r="AG55" s="4" t="s">
        <v>25</v>
      </c>
      <c r="AH55" s="4"/>
      <c r="AI55" s="4"/>
      <c r="AJ55"/>
      <c r="AK55" s="3">
        <v>8</v>
      </c>
      <c r="AL55" s="4"/>
      <c r="AM55" s="4"/>
      <c r="AN55" s="4" t="s">
        <v>14485</v>
      </c>
      <c r="AO55" s="4"/>
      <c r="AP55" s="4"/>
      <c r="AQ55" s="4"/>
      <c r="AR55" s="4" t="s">
        <v>1092</v>
      </c>
      <c r="AS55"/>
      <c r="AT55" s="4">
        <v>8</v>
      </c>
      <c r="AU55" s="4" t="s">
        <v>14540</v>
      </c>
      <c r="AV55" s="4" t="s">
        <v>615</v>
      </c>
      <c r="AW55" s="4"/>
      <c r="AX55" s="4" t="s">
        <v>14540</v>
      </c>
      <c r="AY55" s="4" t="s">
        <v>25</v>
      </c>
      <c r="AZ55" s="4"/>
      <c r="BA55" s="4"/>
      <c r="BB55"/>
      <c r="BC55" s="4">
        <v>8</v>
      </c>
      <c r="BD55" s="4"/>
      <c r="BE55" s="4"/>
      <c r="BF55" s="4"/>
      <c r="BG55" s="4"/>
      <c r="BH55" s="4" t="s">
        <v>25</v>
      </c>
      <c r="BI55" s="4"/>
      <c r="BJ55" s="4" t="s">
        <v>14847</v>
      </c>
      <c r="BK55"/>
      <c r="BL55" s="4">
        <v>8</v>
      </c>
      <c r="BM55" s="4"/>
      <c r="BN55" s="4"/>
      <c r="BO55" s="4"/>
      <c r="BP55" s="4"/>
      <c r="BQ55" s="4" t="s">
        <v>14966</v>
      </c>
      <c r="BR55" s="4"/>
      <c r="BS55" s="4"/>
      <c r="BT55"/>
      <c r="BU55" s="4">
        <v>8</v>
      </c>
      <c r="BV55" s="4"/>
      <c r="BW55" s="4" t="s">
        <v>13240</v>
      </c>
      <c r="BX55" s="4"/>
      <c r="BY55" s="4"/>
      <c r="BZ55" s="4"/>
      <c r="CA55" s="4"/>
      <c r="CB55" s="4"/>
      <c r="CC55"/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L55"/>
      <c r="CM55" s="4">
        <v>8</v>
      </c>
      <c r="CN55" s="4"/>
      <c r="CO55" s="4"/>
      <c r="CP55" s="4"/>
      <c r="CQ55" s="4"/>
      <c r="CR55" s="4" t="s">
        <v>25</v>
      </c>
      <c r="CS55" s="4"/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x14ac:dyDescent="0.35">
      <c r="A56" s="2"/>
      <c r="B56" s="5"/>
      <c r="C56" s="5" t="s">
        <v>13925</v>
      </c>
      <c r="D56" s="5" t="s">
        <v>12421</v>
      </c>
      <c r="E56" s="5"/>
      <c r="F56" s="5" t="s">
        <v>13627</v>
      </c>
      <c r="G56" s="5"/>
      <c r="H56" s="5"/>
      <c r="I56"/>
      <c r="J56" s="2"/>
      <c r="K56" s="5" t="s">
        <v>14051</v>
      </c>
      <c r="L56" s="5"/>
      <c r="M56" s="5"/>
      <c r="N56" s="5"/>
      <c r="O56" s="5"/>
      <c r="P56" s="5"/>
      <c r="Q56" s="5"/>
      <c r="R56"/>
      <c r="S56" s="2"/>
      <c r="T56" s="5" t="s">
        <v>14188</v>
      </c>
      <c r="U56" s="5" t="s">
        <v>14188</v>
      </c>
      <c r="V56" s="5"/>
      <c r="W56" s="5" t="s">
        <v>14195</v>
      </c>
      <c r="X56" s="5"/>
      <c r="Y56" s="5"/>
      <c r="Z56" s="5"/>
      <c r="AA56"/>
      <c r="AB56" s="2"/>
      <c r="AC56" s="5"/>
      <c r="AD56" s="5"/>
      <c r="AE56" s="5"/>
      <c r="AF56" s="5"/>
      <c r="AG56" s="5"/>
      <c r="AH56" s="5"/>
      <c r="AI56" s="5"/>
      <c r="AJ56"/>
      <c r="AK56" s="2"/>
      <c r="AL56" s="5" t="s">
        <v>14475</v>
      </c>
      <c r="AM56" s="5" t="s">
        <v>14479</v>
      </c>
      <c r="AN56" s="5" t="s">
        <v>1091</v>
      </c>
      <c r="AO56" s="5"/>
      <c r="AP56" s="5" t="s">
        <v>14450</v>
      </c>
      <c r="AQ56" s="5"/>
      <c r="AR56" s="5" t="s">
        <v>14606</v>
      </c>
      <c r="AS56"/>
      <c r="AT56" s="5"/>
      <c r="AU56" s="5"/>
      <c r="AV56" s="5"/>
      <c r="AW56" s="5"/>
      <c r="AX56" s="5"/>
      <c r="AY56" s="5"/>
      <c r="AZ56" s="5" t="s">
        <v>14640</v>
      </c>
      <c r="BA56" s="5"/>
      <c r="BB56"/>
      <c r="BC56" s="5"/>
      <c r="BD56" s="5"/>
      <c r="BE56" s="5"/>
      <c r="BF56" s="5" t="s">
        <v>14832</v>
      </c>
      <c r="BG56" s="5" t="s">
        <v>14837</v>
      </c>
      <c r="BH56" s="5"/>
      <c r="BI56" s="5"/>
      <c r="BJ56" s="5" t="s">
        <v>14843</v>
      </c>
      <c r="BK56"/>
      <c r="BL56" s="5"/>
      <c r="BM56" s="5"/>
      <c r="BN56" s="5" t="s">
        <v>14951</v>
      </c>
      <c r="BO56" s="5" t="s">
        <v>14951</v>
      </c>
      <c r="BP56" s="5" t="s">
        <v>14961</v>
      </c>
      <c r="BQ56" s="5" t="s">
        <v>14895</v>
      </c>
      <c r="BR56" s="5" t="s">
        <v>38</v>
      </c>
      <c r="BS56" s="5"/>
      <c r="BT56"/>
      <c r="BU56" s="5"/>
      <c r="BV56" s="5"/>
      <c r="BW56" s="5" t="s">
        <v>15109</v>
      </c>
      <c r="BX56" s="5"/>
      <c r="BY56" s="5" t="s">
        <v>15117</v>
      </c>
      <c r="BZ56" s="5" t="s">
        <v>15120</v>
      </c>
      <c r="CA56" s="5" t="s">
        <v>10065</v>
      </c>
      <c r="CB56" s="5"/>
      <c r="CC56"/>
      <c r="CD56" s="5"/>
      <c r="CE56" s="5"/>
      <c r="CF56" s="5" t="s">
        <v>15250</v>
      </c>
      <c r="CG56" s="5"/>
      <c r="CH56" s="5"/>
      <c r="CI56" s="5" t="s">
        <v>13627</v>
      </c>
      <c r="CJ56" s="5"/>
      <c r="CK56" s="5" t="s">
        <v>15275</v>
      </c>
      <c r="CL56"/>
      <c r="CM56" s="5"/>
      <c r="CN56" s="5"/>
      <c r="CO56" s="5"/>
      <c r="CP56" s="5" t="s">
        <v>10864</v>
      </c>
      <c r="CQ56" s="5"/>
      <c r="CR56" s="5"/>
      <c r="CS56" s="5"/>
      <c r="CT56" s="5" t="s">
        <v>15385</v>
      </c>
      <c r="CU56"/>
      <c r="CV56" s="5"/>
      <c r="CW56" s="5"/>
      <c r="CX56" s="5"/>
      <c r="CY56" s="5"/>
      <c r="CZ56" s="5"/>
      <c r="DA56" s="5"/>
      <c r="DB56" s="5"/>
      <c r="DC56" s="5"/>
    </row>
    <row r="57" spans="1:107" x14ac:dyDescent="0.35">
      <c r="A57" s="3">
        <v>10</v>
      </c>
      <c r="B57" s="4"/>
      <c r="C57" s="4"/>
      <c r="D57" s="4" t="s">
        <v>13926</v>
      </c>
      <c r="E57" s="4" t="s">
        <v>13927</v>
      </c>
      <c r="F57" s="4"/>
      <c r="G57" s="4"/>
      <c r="H57" s="4" t="s">
        <v>8974</v>
      </c>
      <c r="I57"/>
      <c r="J57" s="3">
        <v>10</v>
      </c>
      <c r="K57" s="4" t="s">
        <v>14052</v>
      </c>
      <c r="L57" s="4" t="s">
        <v>13934</v>
      </c>
      <c r="M57" s="4"/>
      <c r="N57" s="4"/>
      <c r="O57" s="4" t="s">
        <v>14070</v>
      </c>
      <c r="P57" s="4"/>
      <c r="Q57" s="4"/>
      <c r="R57"/>
      <c r="S57" s="3">
        <v>10</v>
      </c>
      <c r="T57" s="4"/>
      <c r="U57" s="4"/>
      <c r="V57" s="4"/>
      <c r="W57" s="4"/>
      <c r="X57" s="4" t="s">
        <v>14198</v>
      </c>
      <c r="Y57" s="4"/>
      <c r="Z57" s="4"/>
      <c r="AA57"/>
      <c r="AB57" s="3">
        <v>10</v>
      </c>
      <c r="AC57" s="4"/>
      <c r="AD57" s="4" t="s">
        <v>14337</v>
      </c>
      <c r="AE57" s="4"/>
      <c r="AF57" s="4" t="s">
        <v>14338</v>
      </c>
      <c r="AG57" s="4" t="s">
        <v>14338</v>
      </c>
      <c r="AH57" s="4"/>
      <c r="AI57" s="4" t="s">
        <v>14364</v>
      </c>
      <c r="AJ57"/>
      <c r="AK57" s="3">
        <v>10</v>
      </c>
      <c r="AL57" s="4"/>
      <c r="AM57" s="4" t="s">
        <v>14480</v>
      </c>
      <c r="AN57" s="4" t="s">
        <v>14482</v>
      </c>
      <c r="AO57" s="4" t="s">
        <v>14492</v>
      </c>
      <c r="AP57" s="4" t="s">
        <v>13627</v>
      </c>
      <c r="AQ57" s="4" t="s">
        <v>11076</v>
      </c>
      <c r="AR57" s="4" t="s">
        <v>14499</v>
      </c>
      <c r="AS57"/>
      <c r="AT57" s="4">
        <v>10</v>
      </c>
      <c r="AU57" s="4"/>
      <c r="AV57" s="4"/>
      <c r="AW57" s="4" t="s">
        <v>14618</v>
      </c>
      <c r="AX57" s="4" t="s">
        <v>14626</v>
      </c>
      <c r="AY57" s="4" t="s">
        <v>14634</v>
      </c>
      <c r="AZ57" s="4"/>
      <c r="BA57" s="4"/>
      <c r="BB57"/>
      <c r="BC57" s="4">
        <v>10</v>
      </c>
      <c r="BD57" s="4" t="s">
        <v>14826</v>
      </c>
      <c r="BE57" s="4" t="s">
        <v>14827</v>
      </c>
      <c r="BF57" s="4" t="s">
        <v>71</v>
      </c>
      <c r="BG57" s="4"/>
      <c r="BH57" s="4" t="s">
        <v>14839</v>
      </c>
      <c r="BI57" s="4"/>
      <c r="BJ57" s="4" t="s">
        <v>12387</v>
      </c>
      <c r="BK57"/>
      <c r="BL57" s="4">
        <v>10</v>
      </c>
      <c r="BM57" s="4"/>
      <c r="BN57" s="4" t="s">
        <v>14952</v>
      </c>
      <c r="BO57" s="4" t="s">
        <v>8916</v>
      </c>
      <c r="BP57" s="4" t="s">
        <v>14945</v>
      </c>
      <c r="BQ57" s="4" t="s">
        <v>14968</v>
      </c>
      <c r="BR57" s="4"/>
      <c r="BS57" s="4" t="s">
        <v>14975</v>
      </c>
      <c r="BT57"/>
      <c r="BU57" s="4">
        <v>10</v>
      </c>
      <c r="BV57" s="4"/>
      <c r="BW57" s="4" t="s">
        <v>14217</v>
      </c>
      <c r="BX57" s="4" t="s">
        <v>15112</v>
      </c>
      <c r="BY57" s="4"/>
      <c r="BZ57" s="4" t="s">
        <v>14687</v>
      </c>
      <c r="CA57" s="4"/>
      <c r="CB57" s="4"/>
      <c r="CC57"/>
      <c r="CD57" s="4">
        <v>10</v>
      </c>
      <c r="CE57" s="4"/>
      <c r="CF57" s="4"/>
      <c r="CG57" s="4"/>
      <c r="CH57" s="4" t="s">
        <v>15263</v>
      </c>
      <c r="CI57" s="4" t="s">
        <v>15266</v>
      </c>
      <c r="CJ57" s="4"/>
      <c r="CK57" s="4" t="s">
        <v>15276</v>
      </c>
      <c r="CL57"/>
      <c r="CM57" s="4">
        <v>10</v>
      </c>
      <c r="CN57" s="4" t="s">
        <v>15366</v>
      </c>
      <c r="CO57" s="4"/>
      <c r="CP57" s="4" t="s">
        <v>38</v>
      </c>
      <c r="CQ57" s="4" t="s">
        <v>12374</v>
      </c>
      <c r="CR57" s="4" t="s">
        <v>13616</v>
      </c>
      <c r="CS57" s="4"/>
      <c r="CT57" s="4" t="s">
        <v>15386</v>
      </c>
      <c r="CU57"/>
      <c r="CV57" s="4">
        <v>10</v>
      </c>
      <c r="CW57" s="4"/>
      <c r="CX57" s="4" t="s">
        <v>14524</v>
      </c>
      <c r="CY57" s="4" t="s">
        <v>15487</v>
      </c>
      <c r="CZ57" s="4" t="s">
        <v>14250</v>
      </c>
      <c r="DA57" s="4"/>
      <c r="DB57" s="4"/>
      <c r="DC57" s="4" t="s">
        <v>15504</v>
      </c>
    </row>
    <row r="58" spans="1:107" x14ac:dyDescent="0.35">
      <c r="A58" s="6"/>
      <c r="B58" s="7" t="s">
        <v>11980</v>
      </c>
      <c r="C58" s="7" t="s">
        <v>13921</v>
      </c>
      <c r="D58" s="7" t="s">
        <v>13763</v>
      </c>
      <c r="E58" s="7" t="s">
        <v>195</v>
      </c>
      <c r="F58" s="7"/>
      <c r="G58" s="7" t="s">
        <v>38</v>
      </c>
      <c r="H58" s="7" t="s">
        <v>13942</v>
      </c>
      <c r="I58"/>
      <c r="J58" s="6"/>
      <c r="K58" s="7" t="s">
        <v>14053</v>
      </c>
      <c r="L58" s="7" t="s">
        <v>14060</v>
      </c>
      <c r="M58" s="7" t="s">
        <v>9653</v>
      </c>
      <c r="N58" s="7" t="s">
        <v>14064</v>
      </c>
      <c r="O58" s="7" t="s">
        <v>14071</v>
      </c>
      <c r="P58" s="7"/>
      <c r="Q58" s="7"/>
      <c r="R58"/>
      <c r="S58" s="6"/>
      <c r="T58" s="7"/>
      <c r="U58" s="7"/>
      <c r="V58" s="7"/>
      <c r="W58" s="7"/>
      <c r="X58" s="7" t="s">
        <v>14200</v>
      </c>
      <c r="Y58" s="7"/>
      <c r="Z58" s="7" t="s">
        <v>38</v>
      </c>
      <c r="AA58"/>
      <c r="AB58" s="6"/>
      <c r="AC58" s="7" t="s">
        <v>14332</v>
      </c>
      <c r="AD58" s="7"/>
      <c r="AE58" s="7"/>
      <c r="AF58" s="7" t="s">
        <v>14345</v>
      </c>
      <c r="AG58" s="7" t="s">
        <v>14353</v>
      </c>
      <c r="AH58" s="7"/>
      <c r="AI58" s="7"/>
      <c r="AJ58"/>
      <c r="AK58" s="6"/>
      <c r="AL58" s="7"/>
      <c r="AM58" s="7" t="s">
        <v>14481</v>
      </c>
      <c r="AN58" s="7" t="s">
        <v>14484</v>
      </c>
      <c r="AO58" s="7"/>
      <c r="AP58" s="7"/>
      <c r="AQ58" s="7"/>
      <c r="AR58" s="7" t="s">
        <v>14500</v>
      </c>
      <c r="AS58"/>
      <c r="AT58" s="7"/>
      <c r="AU58" s="7" t="s">
        <v>12387</v>
      </c>
      <c r="AV58" s="7" t="s">
        <v>14548</v>
      </c>
      <c r="AW58" s="7" t="s">
        <v>14581</v>
      </c>
      <c r="AX58" s="7" t="s">
        <v>14628</v>
      </c>
      <c r="AY58" s="7"/>
      <c r="AZ58" s="7"/>
      <c r="BA58" s="7"/>
      <c r="BB58"/>
      <c r="BC58" s="7"/>
      <c r="BD58" s="7"/>
      <c r="BE58" s="7" t="s">
        <v>14828</v>
      </c>
      <c r="BF58" s="7" t="s">
        <v>14833</v>
      </c>
      <c r="BG58" s="7"/>
      <c r="BH58" s="7"/>
      <c r="BI58" s="7"/>
      <c r="BJ58" s="7"/>
      <c r="BK58"/>
      <c r="BL58" s="7"/>
      <c r="BM58" s="7" t="s">
        <v>14947</v>
      </c>
      <c r="BN58" s="7" t="s">
        <v>14953</v>
      </c>
      <c r="BO58" s="7" t="s">
        <v>14957</v>
      </c>
      <c r="BP58" s="7"/>
      <c r="BQ58" s="7" t="s">
        <v>14964</v>
      </c>
      <c r="BR58" s="7" t="s">
        <v>14971</v>
      </c>
      <c r="BS58" s="7" t="s">
        <v>14843</v>
      </c>
      <c r="BT58"/>
      <c r="BU58" s="7"/>
      <c r="BV58" s="7" t="s">
        <v>15102</v>
      </c>
      <c r="BW58" s="7"/>
      <c r="BX58" s="7"/>
      <c r="BY58" s="7"/>
      <c r="BZ58" s="7" t="s">
        <v>14489</v>
      </c>
      <c r="CA58" s="7"/>
      <c r="CB58" s="7"/>
      <c r="CC58"/>
      <c r="CD58" s="7"/>
      <c r="CE58" s="7" t="s">
        <v>15252</v>
      </c>
      <c r="CF58" s="7" t="s">
        <v>15251</v>
      </c>
      <c r="CG58" s="7" t="s">
        <v>15258</v>
      </c>
      <c r="CH58" s="7"/>
      <c r="CI58" s="7"/>
      <c r="CJ58" s="7" t="s">
        <v>15269</v>
      </c>
      <c r="CK58" s="7"/>
      <c r="CL58"/>
      <c r="CM58" s="7"/>
      <c r="CN58" s="7" t="s">
        <v>14597</v>
      </c>
      <c r="CO58" s="7"/>
      <c r="CP58" s="7"/>
      <c r="CQ58" s="7"/>
      <c r="CR58" s="7"/>
      <c r="CS58" s="7"/>
      <c r="CT58" s="7" t="s">
        <v>14064</v>
      </c>
      <c r="CU58"/>
      <c r="CV58" s="7"/>
      <c r="CW58" s="7"/>
      <c r="CX58" s="7" t="s">
        <v>15484</v>
      </c>
      <c r="CY58" s="7"/>
      <c r="CZ58" s="7" t="s">
        <v>15491</v>
      </c>
      <c r="DA58" s="7"/>
      <c r="DB58" s="7"/>
      <c r="DC58" s="7"/>
    </row>
    <row r="59" spans="1:107" x14ac:dyDescent="0.35">
      <c r="A59" s="2">
        <v>12</v>
      </c>
      <c r="B59" s="5"/>
      <c r="C59" s="5" t="s">
        <v>89</v>
      </c>
      <c r="D59" s="5"/>
      <c r="E59" s="5"/>
      <c r="F59" s="5"/>
      <c r="G59" s="5" t="s">
        <v>11393</v>
      </c>
      <c r="H59" s="5"/>
      <c r="I59"/>
      <c r="J59" s="2">
        <v>12</v>
      </c>
      <c r="K59" s="5" t="s">
        <v>14054</v>
      </c>
      <c r="L59" s="5" t="s">
        <v>14059</v>
      </c>
      <c r="M59" s="5" t="s">
        <v>14061</v>
      </c>
      <c r="N59" s="5" t="s">
        <v>14059</v>
      </c>
      <c r="O59" s="5" t="s">
        <v>14072</v>
      </c>
      <c r="P59" s="5" t="s">
        <v>12339</v>
      </c>
      <c r="Q59" s="5" t="s">
        <v>14082</v>
      </c>
      <c r="R59"/>
      <c r="S59" s="2">
        <v>12</v>
      </c>
      <c r="T59" s="5"/>
      <c r="U59" s="5" t="s">
        <v>89</v>
      </c>
      <c r="V59" s="5" t="s">
        <v>14192</v>
      </c>
      <c r="W59" s="5"/>
      <c r="X59" s="5"/>
      <c r="Y59" s="5"/>
      <c r="Z59" s="5" t="s">
        <v>14211</v>
      </c>
      <c r="AA59"/>
      <c r="AB59" s="2">
        <v>12</v>
      </c>
      <c r="AC59" s="5"/>
      <c r="AD59" s="5" t="s">
        <v>89</v>
      </c>
      <c r="AE59" s="5" t="s">
        <v>14340</v>
      </c>
      <c r="AF59" s="5" t="s">
        <v>14346</v>
      </c>
      <c r="AG59" s="5" t="s">
        <v>14354</v>
      </c>
      <c r="AH59" s="5" t="s">
        <v>14357</v>
      </c>
      <c r="AI59" s="5" t="s">
        <v>14361</v>
      </c>
      <c r="AJ59"/>
      <c r="AK59" s="2">
        <v>12</v>
      </c>
      <c r="AL59" s="5"/>
      <c r="AM59" s="5" t="s">
        <v>89</v>
      </c>
      <c r="AN59" s="5" t="s">
        <v>14487</v>
      </c>
      <c r="AO59" s="5"/>
      <c r="AP59" s="5"/>
      <c r="AQ59" s="5"/>
      <c r="AR59" s="5" t="s">
        <v>14501</v>
      </c>
      <c r="AS59"/>
      <c r="AT59" s="5">
        <v>12</v>
      </c>
      <c r="AU59" s="5"/>
      <c r="AV59" s="5" t="s">
        <v>14610</v>
      </c>
      <c r="AW59" s="5"/>
      <c r="AX59" s="5" t="s">
        <v>14629</v>
      </c>
      <c r="AY59" s="5"/>
      <c r="AZ59" s="5"/>
      <c r="BA59" s="5" t="s">
        <v>14641</v>
      </c>
      <c r="BB59"/>
      <c r="BC59" s="5">
        <v>12</v>
      </c>
      <c r="BD59" s="5"/>
      <c r="BE59" s="5" t="s">
        <v>14825</v>
      </c>
      <c r="BF59" s="5" t="s">
        <v>14834</v>
      </c>
      <c r="BG59" s="5"/>
      <c r="BH59" s="5"/>
      <c r="BI59" s="5"/>
      <c r="BJ59" s="5" t="s">
        <v>10965</v>
      </c>
      <c r="BK59"/>
      <c r="BL59" s="5">
        <v>12</v>
      </c>
      <c r="BM59" s="5"/>
      <c r="BN59" s="5" t="s">
        <v>13212</v>
      </c>
      <c r="BO59" s="5"/>
      <c r="BP59" s="5"/>
      <c r="BQ59" s="5" t="s">
        <v>14965</v>
      </c>
      <c r="BR59" s="5" t="s">
        <v>14972</v>
      </c>
      <c r="BS59" s="5" t="s">
        <v>14976</v>
      </c>
      <c r="BT59"/>
      <c r="BU59" s="5">
        <v>12</v>
      </c>
      <c r="BV59" s="5"/>
      <c r="BW59" s="5" t="s">
        <v>89</v>
      </c>
      <c r="BX59" s="5" t="s">
        <v>15113</v>
      </c>
      <c r="BY59" s="5"/>
      <c r="BZ59" s="5" t="s">
        <v>15100</v>
      </c>
      <c r="CA59" s="5" t="s">
        <v>15123</v>
      </c>
      <c r="CB59" s="5"/>
      <c r="CC59"/>
      <c r="CD59" s="5">
        <v>12</v>
      </c>
      <c r="CE59" s="5"/>
      <c r="CF59" s="5" t="s">
        <v>14965</v>
      </c>
      <c r="CG59" s="5"/>
      <c r="CH59" s="5" t="s">
        <v>15260</v>
      </c>
      <c r="CI59" s="5"/>
      <c r="CJ59" s="5" t="s">
        <v>15270</v>
      </c>
      <c r="CK59" s="5" t="s">
        <v>15277</v>
      </c>
      <c r="CL59"/>
      <c r="CM59" s="5">
        <v>12</v>
      </c>
      <c r="CN59" s="5"/>
      <c r="CO59" s="5" t="s">
        <v>89</v>
      </c>
      <c r="CP59" s="5"/>
      <c r="CQ59" s="5"/>
      <c r="CR59" s="5"/>
      <c r="CS59" s="5" t="s">
        <v>38</v>
      </c>
      <c r="CT59" s="5" t="s">
        <v>12339</v>
      </c>
      <c r="CU59"/>
      <c r="CV59" s="5">
        <v>12</v>
      </c>
      <c r="CW59" s="5" t="s">
        <v>15388</v>
      </c>
      <c r="CX59" s="5" t="s">
        <v>10972</v>
      </c>
      <c r="CY59" s="5"/>
      <c r="CZ59" s="5" t="s">
        <v>15492</v>
      </c>
      <c r="DA59" s="5" t="s">
        <v>15497</v>
      </c>
      <c r="DB59" s="5"/>
      <c r="DC59" s="5"/>
    </row>
    <row r="60" spans="1:107" x14ac:dyDescent="0.35">
      <c r="A60" s="2"/>
      <c r="B60" s="5"/>
      <c r="C60" s="5"/>
      <c r="D60" s="5" t="s">
        <v>13928</v>
      </c>
      <c r="E60" s="5" t="s">
        <v>11235</v>
      </c>
      <c r="F60" s="5"/>
      <c r="G60" s="5" t="s">
        <v>13939</v>
      </c>
      <c r="H60" s="5" t="s">
        <v>13943</v>
      </c>
      <c r="I60"/>
      <c r="J60" s="2"/>
      <c r="K60" s="5"/>
      <c r="L60" s="5" t="s">
        <v>1173</v>
      </c>
      <c r="M60" s="5"/>
      <c r="N60" s="5" t="s">
        <v>14065</v>
      </c>
      <c r="O60" s="5"/>
      <c r="P60" s="5"/>
      <c r="Q60" s="5"/>
      <c r="R60"/>
      <c r="S60" s="2"/>
      <c r="T60" s="5"/>
      <c r="U60" s="5"/>
      <c r="V60" s="5"/>
      <c r="W60" s="5"/>
      <c r="X60" s="5"/>
      <c r="Y60" s="5"/>
      <c r="Z60" s="5"/>
      <c r="AA60"/>
      <c r="AB60" s="2"/>
      <c r="AC60" s="5" t="s">
        <v>14334</v>
      </c>
      <c r="AD60" s="5"/>
      <c r="AE60" s="5" t="s">
        <v>14341</v>
      </c>
      <c r="AF60" s="5"/>
      <c r="AG60" s="5"/>
      <c r="AH60" s="5" t="s">
        <v>14358</v>
      </c>
      <c r="AI60" s="5"/>
      <c r="AJ60"/>
      <c r="AK60" s="2"/>
      <c r="AL60" s="5"/>
      <c r="AM60" s="5"/>
      <c r="AN60" s="5" t="s">
        <v>14490</v>
      </c>
      <c r="AO60" s="5"/>
      <c r="AP60" s="5"/>
      <c r="AQ60" s="5"/>
      <c r="AR60" s="5" t="s">
        <v>14502</v>
      </c>
      <c r="AS60"/>
      <c r="AT60" s="5"/>
      <c r="AU60" s="5"/>
      <c r="AV60" s="5" t="s">
        <v>14611</v>
      </c>
      <c r="AW60" s="5" t="s">
        <v>14619</v>
      </c>
      <c r="AX60" s="5"/>
      <c r="AY60" s="5" t="s">
        <v>14636</v>
      </c>
      <c r="AZ60" s="5"/>
      <c r="BA60" s="5"/>
      <c r="BB60"/>
      <c r="BC60" s="5"/>
      <c r="BD60" s="5" t="s">
        <v>14792</v>
      </c>
      <c r="BE60" s="5"/>
      <c r="BF60" s="5"/>
      <c r="BG60" s="5" t="s">
        <v>10122</v>
      </c>
      <c r="BH60" s="5"/>
      <c r="BI60" s="5"/>
      <c r="BJ60" s="5"/>
      <c r="BK60"/>
      <c r="BL60" s="5"/>
      <c r="BM60" s="5"/>
      <c r="BN60" s="5" t="s">
        <v>14954</v>
      </c>
      <c r="BO60" s="5"/>
      <c r="BP60" s="5"/>
      <c r="BQ60" s="5"/>
      <c r="BR60" s="5" t="s">
        <v>14973</v>
      </c>
      <c r="BS60" s="5"/>
      <c r="BT60"/>
      <c r="BU60" s="5"/>
      <c r="BV60" s="5"/>
      <c r="BW60" s="5"/>
      <c r="BX60" s="5"/>
      <c r="BY60" s="5" t="s">
        <v>15118</v>
      </c>
      <c r="BZ60" s="5" t="s">
        <v>15121</v>
      </c>
      <c r="CA60" s="5"/>
      <c r="CB60" s="5"/>
      <c r="CC60"/>
      <c r="CD60" s="5"/>
      <c r="CE60" s="5"/>
      <c r="CF60" s="5" t="s">
        <v>15254</v>
      </c>
      <c r="CG60" s="5"/>
      <c r="CH60" s="5" t="s">
        <v>13207</v>
      </c>
      <c r="CI60" s="5" t="s">
        <v>15267</v>
      </c>
      <c r="CJ60" s="5" t="s">
        <v>11393</v>
      </c>
      <c r="CK60" s="5"/>
      <c r="CL60"/>
      <c r="CM60" s="5"/>
      <c r="CN60" s="5" t="s">
        <v>15367</v>
      </c>
      <c r="CO60" s="5" t="s">
        <v>15370</v>
      </c>
      <c r="CP60" s="5"/>
      <c r="CQ60" s="5" t="s">
        <v>15375</v>
      </c>
      <c r="CR60" s="5"/>
      <c r="CS60" s="5" t="s">
        <v>11393</v>
      </c>
      <c r="CT60" s="5"/>
      <c r="CU60"/>
      <c r="CV60" s="5"/>
      <c r="CW60" s="5"/>
      <c r="CX60" s="11"/>
      <c r="CY60" s="5" t="s">
        <v>15488</v>
      </c>
      <c r="CZ60" s="5" t="s">
        <v>15493</v>
      </c>
      <c r="DA60" s="5"/>
      <c r="DB60" s="5"/>
      <c r="DC60" s="5"/>
    </row>
    <row r="61" spans="1:107" ht="15" customHeight="1" x14ac:dyDescent="0.35">
      <c r="A61" s="3">
        <v>14</v>
      </c>
      <c r="B61" s="4"/>
      <c r="C61" s="4"/>
      <c r="D61" s="4"/>
      <c r="E61" s="4" t="s">
        <v>10583</v>
      </c>
      <c r="F61" s="4" t="s">
        <v>13935</v>
      </c>
      <c r="G61" s="4"/>
      <c r="H61" s="4" t="s">
        <v>13944</v>
      </c>
      <c r="I61"/>
      <c r="J61" s="3">
        <v>14</v>
      </c>
      <c r="K61" s="4"/>
      <c r="L61" s="4"/>
      <c r="M61" s="4"/>
      <c r="N61" s="4"/>
      <c r="O61" s="4" t="s">
        <v>14070</v>
      </c>
      <c r="P61" s="4"/>
      <c r="Q61" s="4" t="s">
        <v>14077</v>
      </c>
      <c r="R61"/>
      <c r="S61" s="3">
        <v>14</v>
      </c>
      <c r="T61" s="4"/>
      <c r="U61" s="4"/>
      <c r="V61" s="4"/>
      <c r="W61" s="4" t="s">
        <v>14197</v>
      </c>
      <c r="X61" s="4" t="s">
        <v>14201</v>
      </c>
      <c r="Y61" s="4" t="s">
        <v>14204</v>
      </c>
      <c r="Z61" s="4" t="s">
        <v>14212</v>
      </c>
      <c r="AA61"/>
      <c r="AB61" s="3">
        <v>14</v>
      </c>
      <c r="AC61" s="4"/>
      <c r="AD61" s="4"/>
      <c r="AE61" s="4" t="s">
        <v>14342</v>
      </c>
      <c r="AF61" s="4" t="s">
        <v>14347</v>
      </c>
      <c r="AG61" s="4" t="s">
        <v>14355</v>
      </c>
      <c r="AH61" s="4"/>
      <c r="AI61" s="4"/>
      <c r="AJ61"/>
      <c r="AK61" s="3">
        <v>14</v>
      </c>
      <c r="AL61" s="4"/>
      <c r="AM61" s="4"/>
      <c r="AN61" s="4" t="s">
        <v>14491</v>
      </c>
      <c r="AO61" s="4" t="s">
        <v>14488</v>
      </c>
      <c r="AP61" s="4" t="s">
        <v>14495</v>
      </c>
      <c r="AQ61" s="4"/>
      <c r="AR61" s="4" t="s">
        <v>14503</v>
      </c>
      <c r="AS61" s="37"/>
      <c r="AT61" s="4">
        <v>14</v>
      </c>
      <c r="AU61" s="4"/>
      <c r="AV61" s="4"/>
      <c r="AW61" s="4" t="s">
        <v>14620</v>
      </c>
      <c r="AX61" s="4" t="s">
        <v>14630</v>
      </c>
      <c r="AY61" s="4" t="s">
        <v>1236</v>
      </c>
      <c r="AZ61" s="4"/>
      <c r="BA61" s="4" t="s">
        <v>14642</v>
      </c>
      <c r="BB61"/>
      <c r="BC61" s="4">
        <v>14</v>
      </c>
      <c r="BD61" s="4"/>
      <c r="BE61" s="4"/>
      <c r="BF61" s="4" t="s">
        <v>14835</v>
      </c>
      <c r="BG61" s="4" t="s">
        <v>14838</v>
      </c>
      <c r="BH61" s="4" t="s">
        <v>14840</v>
      </c>
      <c r="BI61" s="4"/>
      <c r="BJ61" s="4"/>
      <c r="BK61"/>
      <c r="BL61" s="4">
        <v>14</v>
      </c>
      <c r="BM61" s="4"/>
      <c r="BN61" s="4" t="s">
        <v>10525</v>
      </c>
      <c r="BO61" s="4" t="s">
        <v>38</v>
      </c>
      <c r="BP61" s="4"/>
      <c r="BQ61" s="4"/>
      <c r="BR61" s="4" t="s">
        <v>11741</v>
      </c>
      <c r="BS61" s="4"/>
      <c r="BT61"/>
      <c r="BU61" s="4">
        <v>14</v>
      </c>
      <c r="BV61" s="4"/>
      <c r="BW61" s="4"/>
      <c r="BX61" s="4"/>
      <c r="BY61" s="4"/>
      <c r="BZ61" s="4" t="s">
        <v>15099</v>
      </c>
      <c r="CA61" s="4"/>
      <c r="CB61" s="4"/>
      <c r="CC61"/>
      <c r="CD61" s="4">
        <v>14</v>
      </c>
      <c r="CE61" s="4" t="s">
        <v>15253</v>
      </c>
      <c r="CF61" s="4" t="s">
        <v>15255</v>
      </c>
      <c r="CG61" s="4"/>
      <c r="CH61" s="4" t="s">
        <v>15264</v>
      </c>
      <c r="CI61" s="4" t="s">
        <v>15268</v>
      </c>
      <c r="CJ61" s="4" t="s">
        <v>15271</v>
      </c>
      <c r="CK61" s="4"/>
      <c r="CL61"/>
      <c r="CM61" s="4">
        <v>14</v>
      </c>
      <c r="CN61" s="4"/>
      <c r="CO61" s="4" t="s">
        <v>15369</v>
      </c>
      <c r="CP61" s="4" t="s">
        <v>15348</v>
      </c>
      <c r="CQ61" s="4" t="s">
        <v>2717</v>
      </c>
      <c r="CR61" s="4"/>
      <c r="CS61" s="4" t="s">
        <v>38</v>
      </c>
      <c r="CT61" s="4"/>
      <c r="CU61"/>
      <c r="CV61" s="4">
        <v>14</v>
      </c>
      <c r="CW61" s="4"/>
      <c r="CX61" s="4" t="s">
        <v>15482</v>
      </c>
      <c r="CY61" s="4" t="s">
        <v>15486</v>
      </c>
      <c r="CZ61" s="4" t="s">
        <v>15494</v>
      </c>
      <c r="DA61" s="4" t="s">
        <v>38</v>
      </c>
      <c r="DB61" s="4" t="s">
        <v>15500</v>
      </c>
      <c r="DC61" s="4" t="s">
        <v>15505</v>
      </c>
    </row>
    <row r="62" spans="1:107" x14ac:dyDescent="0.35">
      <c r="A62" s="6"/>
      <c r="B62" s="7" t="s">
        <v>11638</v>
      </c>
      <c r="C62" s="7" t="s">
        <v>13922</v>
      </c>
      <c r="D62" s="7" t="s">
        <v>13929</v>
      </c>
      <c r="E62" s="7" t="s">
        <v>13913</v>
      </c>
      <c r="F62" s="7"/>
      <c r="G62" s="7" t="s">
        <v>13940</v>
      </c>
      <c r="H62" s="7"/>
      <c r="I62"/>
      <c r="J62" s="6"/>
      <c r="K62" s="7" t="s">
        <v>13213</v>
      </c>
      <c r="L62" s="7"/>
      <c r="M62" s="7" t="s">
        <v>14068</v>
      </c>
      <c r="N62" s="7"/>
      <c r="O62" s="7" t="s">
        <v>13213</v>
      </c>
      <c r="P62" s="7"/>
      <c r="Q62" s="7"/>
      <c r="R62"/>
      <c r="S62" s="6"/>
      <c r="T62" s="7" t="s">
        <v>14189</v>
      </c>
      <c r="U62" s="7" t="s">
        <v>14190</v>
      </c>
      <c r="V62" s="7"/>
      <c r="W62" s="7" t="s">
        <v>14196</v>
      </c>
      <c r="X62" s="7" t="s">
        <v>14202</v>
      </c>
      <c r="Y62" s="7" t="s">
        <v>14205</v>
      </c>
      <c r="Z62" s="7"/>
      <c r="AA62"/>
      <c r="AB62" s="6"/>
      <c r="AC62" s="7" t="s">
        <v>14335</v>
      </c>
      <c r="AD62" s="7"/>
      <c r="AE62" s="7" t="s">
        <v>14331</v>
      </c>
      <c r="AF62" s="7"/>
      <c r="AG62" s="7"/>
      <c r="AH62" s="7"/>
      <c r="AI62" s="7"/>
      <c r="AJ62"/>
      <c r="AK62" s="6"/>
      <c r="AL62" s="7" t="s">
        <v>14472</v>
      </c>
      <c r="AM62" s="7" t="s">
        <v>14474</v>
      </c>
      <c r="AN62" s="7" t="s">
        <v>14486</v>
      </c>
      <c r="AO62" s="7" t="s">
        <v>14493</v>
      </c>
      <c r="AP62" s="7"/>
      <c r="AQ62" s="7" t="s">
        <v>14496</v>
      </c>
      <c r="AR62" s="7" t="s">
        <v>14504</v>
      </c>
      <c r="AS62"/>
      <c r="AT62" s="7"/>
      <c r="AU62" s="7" t="s">
        <v>38</v>
      </c>
      <c r="AV62" s="7" t="s">
        <v>14612</v>
      </c>
      <c r="AW62" s="7" t="s">
        <v>14622</v>
      </c>
      <c r="AX62" s="7"/>
      <c r="AY62" s="7" t="s">
        <v>14637</v>
      </c>
      <c r="AZ62" s="7"/>
      <c r="BA62" s="7"/>
      <c r="BB62"/>
      <c r="BC62" s="7"/>
      <c r="BD62" s="7"/>
      <c r="BE62" s="7" t="s">
        <v>14829</v>
      </c>
      <c r="BF62" s="7"/>
      <c r="BG62" s="7" t="s">
        <v>14841</v>
      </c>
      <c r="BH62" s="7" t="s">
        <v>1849</v>
      </c>
      <c r="BI62" s="7"/>
      <c r="BJ62" s="7" t="s">
        <v>14844</v>
      </c>
      <c r="BK62"/>
      <c r="BL62" s="7"/>
      <c r="BM62" s="7" t="s">
        <v>14948</v>
      </c>
      <c r="BN62" s="7"/>
      <c r="BO62" s="7" t="s">
        <v>14958</v>
      </c>
      <c r="BP62" s="7"/>
      <c r="BQ62" s="7"/>
      <c r="BR62" s="7"/>
      <c r="BS62" s="7"/>
      <c r="BT62"/>
      <c r="BU62" s="7"/>
      <c r="BV62" s="7" t="s">
        <v>15103</v>
      </c>
      <c r="BW62" s="7" t="s">
        <v>15105</v>
      </c>
      <c r="BX62" s="7" t="s">
        <v>5455</v>
      </c>
      <c r="BY62" s="7"/>
      <c r="BZ62" s="7"/>
      <c r="CA62" s="7" t="s">
        <v>15124</v>
      </c>
      <c r="CB62" s="7" t="s">
        <v>15125</v>
      </c>
      <c r="CC62"/>
      <c r="CD62" s="7"/>
      <c r="CE62" s="7" t="s">
        <v>15247</v>
      </c>
      <c r="CF62" s="7"/>
      <c r="CG62" s="7" t="s">
        <v>15257</v>
      </c>
      <c r="CH62" s="7"/>
      <c r="CI62" s="7"/>
      <c r="CJ62" s="7"/>
      <c r="CK62" s="7"/>
      <c r="CL62"/>
      <c r="CM62" s="7"/>
      <c r="CN62" s="7" t="s">
        <v>15372</v>
      </c>
      <c r="CO62" s="7"/>
      <c r="CP62" s="7" t="s">
        <v>13464</v>
      </c>
      <c r="CQ62" s="7"/>
      <c r="CR62" s="7" t="s">
        <v>535</v>
      </c>
      <c r="CS62" s="7"/>
      <c r="CT62" s="7" t="s">
        <v>15387</v>
      </c>
      <c r="CU62"/>
      <c r="CV62" s="7"/>
      <c r="CW62" s="7" t="s">
        <v>11638</v>
      </c>
      <c r="CX62" s="7"/>
      <c r="CY62" s="7" t="s">
        <v>11741</v>
      </c>
      <c r="CZ62" s="7" t="s">
        <v>15495</v>
      </c>
      <c r="DA62" s="7"/>
      <c r="DB62" s="7"/>
      <c r="DC62" s="7" t="s">
        <v>15506</v>
      </c>
    </row>
    <row r="63" spans="1:107" x14ac:dyDescent="0.35">
      <c r="A63" s="2">
        <v>16</v>
      </c>
      <c r="B63" s="5" t="s">
        <v>13919</v>
      </c>
      <c r="C63" s="5"/>
      <c r="D63" s="5"/>
      <c r="E63" s="5"/>
      <c r="F63" s="5" t="s">
        <v>13936</v>
      </c>
      <c r="G63" s="5"/>
      <c r="H63" s="5"/>
      <c r="I63"/>
      <c r="J63" s="2">
        <v>16</v>
      </c>
      <c r="K63" s="5" t="s">
        <v>14055</v>
      </c>
      <c r="L63" s="5" t="s">
        <v>13933</v>
      </c>
      <c r="M63" s="5" t="s">
        <v>14062</v>
      </c>
      <c r="N63" s="5" t="s">
        <v>14066</v>
      </c>
      <c r="O63" s="5" t="s">
        <v>349</v>
      </c>
      <c r="P63" s="5" t="s">
        <v>14075</v>
      </c>
      <c r="Q63" s="5" t="s">
        <v>12198</v>
      </c>
      <c r="R63"/>
      <c r="S63" s="2">
        <v>16</v>
      </c>
      <c r="T63" s="5" t="s">
        <v>38</v>
      </c>
      <c r="U63" s="5" t="s">
        <v>14191</v>
      </c>
      <c r="V63" s="5"/>
      <c r="W63" s="5" t="s">
        <v>504</v>
      </c>
      <c r="X63" s="5"/>
      <c r="Y63" s="5" t="s">
        <v>14206</v>
      </c>
      <c r="Z63" s="5" t="s">
        <v>14213</v>
      </c>
      <c r="AA63"/>
      <c r="AB63" s="2">
        <v>16</v>
      </c>
      <c r="AC63" s="5"/>
      <c r="AD63" s="5"/>
      <c r="AE63" s="5"/>
      <c r="AF63" s="5" t="s">
        <v>14349</v>
      </c>
      <c r="AG63" s="5" t="s">
        <v>14363</v>
      </c>
      <c r="AH63" s="5"/>
      <c r="AI63" s="5" t="s">
        <v>14362</v>
      </c>
      <c r="AJ63"/>
      <c r="AK63" s="2">
        <v>16</v>
      </c>
      <c r="AL63" s="5" t="s">
        <v>14478</v>
      </c>
      <c r="AM63" s="5"/>
      <c r="AN63" s="5"/>
      <c r="AO63" s="5" t="s">
        <v>14494</v>
      </c>
      <c r="AP63" s="5" t="s">
        <v>38</v>
      </c>
      <c r="AQ63" s="5"/>
      <c r="AR63" s="5"/>
      <c r="AS63"/>
      <c r="AT63" s="5">
        <v>16</v>
      </c>
      <c r="AU63" s="5" t="s">
        <v>14118</v>
      </c>
      <c r="AV63" s="5" t="s">
        <v>14614</v>
      </c>
      <c r="AW63" s="5" t="s">
        <v>14625</v>
      </c>
      <c r="AX63" s="5" t="s">
        <v>14632</v>
      </c>
      <c r="AY63" s="5" t="s">
        <v>12276</v>
      </c>
      <c r="AZ63" s="5" t="s">
        <v>38</v>
      </c>
      <c r="BA63" s="5"/>
      <c r="BB63"/>
      <c r="BC63" s="5">
        <v>16</v>
      </c>
      <c r="BD63" s="5" t="s">
        <v>12387</v>
      </c>
      <c r="BE63" s="5" t="s">
        <v>14830</v>
      </c>
      <c r="BF63" s="5" t="s">
        <v>1973</v>
      </c>
      <c r="BG63" s="5"/>
      <c r="BH63" s="5" t="s">
        <v>14842</v>
      </c>
      <c r="BI63" s="5" t="s">
        <v>38</v>
      </c>
      <c r="BJ63" s="5" t="s">
        <v>14845</v>
      </c>
      <c r="BK63"/>
      <c r="BL63" s="5">
        <v>16</v>
      </c>
      <c r="BM63" s="5" t="s">
        <v>14949</v>
      </c>
      <c r="BN63" s="5"/>
      <c r="BO63" s="5" t="s">
        <v>39</v>
      </c>
      <c r="BP63" s="5" t="s">
        <v>14868</v>
      </c>
      <c r="BQ63" s="5" t="s">
        <v>9816</v>
      </c>
      <c r="BR63" s="5"/>
      <c r="BS63" s="5"/>
      <c r="BT63"/>
      <c r="BU63" s="5">
        <v>16</v>
      </c>
      <c r="BV63" s="5" t="s">
        <v>15104</v>
      </c>
      <c r="BW63" s="5" t="s">
        <v>15071</v>
      </c>
      <c r="BX63" s="5"/>
      <c r="BY63" s="5" t="s">
        <v>15119</v>
      </c>
      <c r="BZ63" s="5"/>
      <c r="CA63" s="5"/>
      <c r="CB63" s="5"/>
      <c r="CC63"/>
      <c r="CD63" s="5">
        <v>16</v>
      </c>
      <c r="CE63" s="5" t="s">
        <v>15249</v>
      </c>
      <c r="CF63" s="5" t="s">
        <v>15241</v>
      </c>
      <c r="CG63" s="5" t="s">
        <v>15259</v>
      </c>
      <c r="CH63" s="5"/>
      <c r="CI63" s="5" t="s">
        <v>15272</v>
      </c>
      <c r="CJ63" s="5"/>
      <c r="CK63" s="5" t="s">
        <v>15278</v>
      </c>
      <c r="CL63"/>
      <c r="CM63" s="5">
        <v>16</v>
      </c>
      <c r="CN63" s="5" t="s">
        <v>15368</v>
      </c>
      <c r="CO63" s="5" t="s">
        <v>15371</v>
      </c>
      <c r="CP63" s="5"/>
      <c r="CQ63" s="5"/>
      <c r="CR63" s="5" t="s">
        <v>15380</v>
      </c>
      <c r="CS63" s="5" t="s">
        <v>15402</v>
      </c>
      <c r="CT63" s="5"/>
      <c r="CU63"/>
      <c r="CV63" s="5">
        <v>16</v>
      </c>
      <c r="CW63" s="5" t="s">
        <v>15479</v>
      </c>
      <c r="CX63" s="5"/>
      <c r="CY63" s="5" t="s">
        <v>15490</v>
      </c>
      <c r="CZ63" s="5" t="s">
        <v>15496</v>
      </c>
      <c r="DA63" s="5" t="s">
        <v>1588</v>
      </c>
      <c r="DB63" s="5"/>
      <c r="DC63" s="5"/>
    </row>
    <row r="64" spans="1:107" x14ac:dyDescent="0.35">
      <c r="A64" s="2"/>
      <c r="B64" s="5" t="s">
        <v>13920</v>
      </c>
      <c r="C64" s="5" t="s">
        <v>13747</v>
      </c>
      <c r="D64" s="5"/>
      <c r="E64" s="5"/>
      <c r="F64" s="5"/>
      <c r="G64" s="5" t="s">
        <v>13941</v>
      </c>
      <c r="H64" s="5" t="s">
        <v>13945</v>
      </c>
      <c r="I64"/>
      <c r="J64" s="2"/>
      <c r="K64" s="5"/>
      <c r="L64" s="5"/>
      <c r="M64" s="5" t="s">
        <v>14081</v>
      </c>
      <c r="N64" s="5"/>
      <c r="O64" s="5" t="s">
        <v>14073</v>
      </c>
      <c r="P64" s="5"/>
      <c r="Q64" s="5"/>
      <c r="R64"/>
      <c r="S64" s="2"/>
      <c r="T64" s="5"/>
      <c r="U64" s="5" t="s">
        <v>13747</v>
      </c>
      <c r="V64" s="5" t="s">
        <v>14193</v>
      </c>
      <c r="W64" s="5"/>
      <c r="X64" s="5" t="s">
        <v>177</v>
      </c>
      <c r="Y64" s="5" t="s">
        <v>14207</v>
      </c>
      <c r="Z64" s="5" t="s">
        <v>14214</v>
      </c>
      <c r="AA64"/>
      <c r="AB64" s="2"/>
      <c r="AC64" s="5" t="s">
        <v>14336</v>
      </c>
      <c r="AD64" s="5" t="s">
        <v>193</v>
      </c>
      <c r="AE64" s="5"/>
      <c r="AF64" s="5" t="s">
        <v>14350</v>
      </c>
      <c r="AG64" s="5"/>
      <c r="AH64" s="5"/>
      <c r="AI64" s="5" t="s">
        <v>14356</v>
      </c>
      <c r="AJ64"/>
      <c r="AK64" s="2"/>
      <c r="AL64" s="5"/>
      <c r="AM64" s="5"/>
      <c r="AN64" s="5"/>
      <c r="AO64" s="5"/>
      <c r="AP64" s="5"/>
      <c r="AQ64" s="5"/>
      <c r="AR64" s="5" t="s">
        <v>14505</v>
      </c>
      <c r="AS64"/>
      <c r="AT64" s="5"/>
      <c r="AU64" s="5"/>
      <c r="AV64" s="5" t="s">
        <v>14615</v>
      </c>
      <c r="AW64" s="5"/>
      <c r="AX64" s="5"/>
      <c r="AY64" s="5" t="s">
        <v>14638</v>
      </c>
      <c r="AZ64" s="5" t="s">
        <v>179</v>
      </c>
      <c r="BA64" s="5"/>
      <c r="BB64"/>
      <c r="BC64" s="5"/>
      <c r="BD64" s="5" t="s">
        <v>14101</v>
      </c>
      <c r="BE64" s="5"/>
      <c r="BF64" s="5"/>
      <c r="BG64" s="5"/>
      <c r="BH64" s="5"/>
      <c r="BI64" s="7"/>
      <c r="BJ64" s="5"/>
      <c r="BK64"/>
      <c r="BL64" s="5"/>
      <c r="BM64" s="5" t="s">
        <v>14946</v>
      </c>
      <c r="BN64" s="5"/>
      <c r="BO64" s="5" t="s">
        <v>14959</v>
      </c>
      <c r="BP64" s="5" t="s">
        <v>14969</v>
      </c>
      <c r="BQ64" s="5" t="s">
        <v>14594</v>
      </c>
      <c r="BR64" s="5" t="s">
        <v>14974</v>
      </c>
      <c r="BS64" s="5" t="s">
        <v>14977</v>
      </c>
      <c r="BT64"/>
      <c r="BU64" s="5"/>
      <c r="BV64" s="5" t="s">
        <v>15106</v>
      </c>
      <c r="BW64" s="5"/>
      <c r="BX64" s="5" t="s">
        <v>15114</v>
      </c>
      <c r="BY64" s="5"/>
      <c r="BZ64" s="5" t="s">
        <v>11680</v>
      </c>
      <c r="CA64" s="5"/>
      <c r="CB64" s="5" t="s">
        <v>15126</v>
      </c>
      <c r="CC64"/>
      <c r="CD64" s="5"/>
      <c r="CE64" s="5" t="s">
        <v>15248</v>
      </c>
      <c r="CF64" s="5"/>
      <c r="CG64" s="5" t="s">
        <v>15230</v>
      </c>
      <c r="CH64" s="5"/>
      <c r="CI64" s="5"/>
      <c r="CJ64" s="5" t="s">
        <v>15273</v>
      </c>
      <c r="CK64" s="5" t="s">
        <v>130</v>
      </c>
      <c r="CL64"/>
      <c r="CM64" s="5"/>
      <c r="CN64" s="5" t="s">
        <v>13598</v>
      </c>
      <c r="CO64" s="5"/>
      <c r="CP64" s="5" t="s">
        <v>15338</v>
      </c>
      <c r="CQ64" s="5" t="s">
        <v>15376</v>
      </c>
      <c r="CR64" s="5"/>
      <c r="CS64" s="5" t="s">
        <v>15383</v>
      </c>
      <c r="CT64" s="5"/>
      <c r="CU64"/>
      <c r="CV64" s="5"/>
      <c r="CW64" s="5"/>
      <c r="CX64" s="5"/>
      <c r="CY64" s="5" t="s">
        <v>15230</v>
      </c>
      <c r="CZ64" s="5" t="s">
        <v>15338</v>
      </c>
      <c r="DA64" s="5" t="s">
        <v>15499</v>
      </c>
      <c r="DB64" s="5" t="s">
        <v>15501</v>
      </c>
      <c r="DC64" s="5" t="s">
        <v>15507</v>
      </c>
    </row>
    <row r="65" spans="1:107" x14ac:dyDescent="0.35">
      <c r="A65" s="3">
        <v>18</v>
      </c>
      <c r="B65" s="4"/>
      <c r="C65" s="4" t="s">
        <v>13923</v>
      </c>
      <c r="D65" s="4" t="s">
        <v>13695</v>
      </c>
      <c r="E65" s="4" t="s">
        <v>38</v>
      </c>
      <c r="F65" s="4"/>
      <c r="G65" s="4"/>
      <c r="H65" s="4" t="s">
        <v>13946</v>
      </c>
      <c r="I65"/>
      <c r="J65" s="3">
        <v>18</v>
      </c>
      <c r="K65" s="4"/>
      <c r="L65" s="4"/>
      <c r="M65" s="4" t="s">
        <v>14063</v>
      </c>
      <c r="N65" s="4" t="s">
        <v>14067</v>
      </c>
      <c r="O65" s="4"/>
      <c r="P65" s="4" t="s">
        <v>14079</v>
      </c>
      <c r="Q65" s="4"/>
      <c r="R65"/>
      <c r="S65" s="3">
        <v>18</v>
      </c>
      <c r="T65" s="4"/>
      <c r="U65" s="4"/>
      <c r="V65" s="4" t="s">
        <v>223</v>
      </c>
      <c r="W65" s="4"/>
      <c r="X65" s="4" t="s">
        <v>38</v>
      </c>
      <c r="Y65" s="4" t="s">
        <v>14209</v>
      </c>
      <c r="Z65" s="4"/>
      <c r="AA65"/>
      <c r="AB65" s="3">
        <v>18</v>
      </c>
      <c r="AC65" s="4"/>
      <c r="AD65" s="4" t="s">
        <v>14276</v>
      </c>
      <c r="AE65" s="4"/>
      <c r="AF65" s="4"/>
      <c r="AG65" s="4"/>
      <c r="AH65" s="4" t="s">
        <v>14359</v>
      </c>
      <c r="AI65" s="4"/>
      <c r="AJ65"/>
      <c r="AK65" s="3">
        <v>18</v>
      </c>
      <c r="AL65" s="4"/>
      <c r="AM65" s="4" t="s">
        <v>14483</v>
      </c>
      <c r="AN65" s="4" t="s">
        <v>223</v>
      </c>
      <c r="AO65" s="4" t="s">
        <v>14448</v>
      </c>
      <c r="AP65" s="4"/>
      <c r="AQ65" s="4"/>
      <c r="AR65" s="4"/>
      <c r="AS65"/>
      <c r="AT65" s="4">
        <v>18</v>
      </c>
      <c r="AU65" s="4"/>
      <c r="AV65" s="4"/>
      <c r="AW65" s="4" t="s">
        <v>14588</v>
      </c>
      <c r="AX65" s="4"/>
      <c r="AY65" s="4"/>
      <c r="AZ65" s="4"/>
      <c r="BA65" s="4" t="s">
        <v>14643</v>
      </c>
      <c r="BB65"/>
      <c r="BC65" s="4">
        <v>18</v>
      </c>
      <c r="BD65" s="4" t="s">
        <v>14594</v>
      </c>
      <c r="BE65" s="4" t="s">
        <v>14831</v>
      </c>
      <c r="BF65" s="4"/>
      <c r="BG65" s="4"/>
      <c r="BH65" s="4"/>
      <c r="BI65" s="4" t="s">
        <v>11741</v>
      </c>
      <c r="BJ65" s="4"/>
      <c r="BK65"/>
      <c r="BL65" s="4">
        <v>18</v>
      </c>
      <c r="BM65" s="4" t="s">
        <v>14950</v>
      </c>
      <c r="BN65" s="4" t="s">
        <v>14955</v>
      </c>
      <c r="BO65" s="4" t="s">
        <v>14967</v>
      </c>
      <c r="BP65" s="4" t="s">
        <v>14962</v>
      </c>
      <c r="BQ65" s="4" t="s">
        <v>14970</v>
      </c>
      <c r="BR65" s="4"/>
      <c r="BS65" s="4" t="s">
        <v>14978</v>
      </c>
      <c r="BT65"/>
      <c r="BU65" s="4">
        <v>18</v>
      </c>
      <c r="BV65" s="4" t="s">
        <v>15107</v>
      </c>
      <c r="BW65" s="4"/>
      <c r="BX65" s="4" t="s">
        <v>15115</v>
      </c>
      <c r="BY65" s="4" t="s">
        <v>12267</v>
      </c>
      <c r="BZ65" s="4"/>
      <c r="CA65" s="4"/>
      <c r="CB65" s="4" t="s">
        <v>15127</v>
      </c>
      <c r="CC65"/>
      <c r="CD65" s="4">
        <v>18</v>
      </c>
      <c r="CE65" s="4"/>
      <c r="CF65" s="4" t="s">
        <v>15262</v>
      </c>
      <c r="CG65" s="4" t="s">
        <v>1607</v>
      </c>
      <c r="CH65" s="4" t="s">
        <v>15265</v>
      </c>
      <c r="CI65" s="4"/>
      <c r="CJ65" s="4" t="s">
        <v>15274</v>
      </c>
      <c r="CK65" s="4" t="s">
        <v>15279</v>
      </c>
      <c r="CL65"/>
      <c r="CM65" s="4">
        <v>18</v>
      </c>
      <c r="CN65" s="4" t="s">
        <v>9169</v>
      </c>
      <c r="CO65" s="4"/>
      <c r="CP65" s="4" t="s">
        <v>223</v>
      </c>
      <c r="CQ65" s="4"/>
      <c r="CR65" s="4"/>
      <c r="CS65" s="4" t="s">
        <v>15384</v>
      </c>
      <c r="CT65" s="4" t="s">
        <v>3559</v>
      </c>
      <c r="CU65"/>
      <c r="CV65" s="4">
        <v>18</v>
      </c>
      <c r="CW65" s="4" t="s">
        <v>15419</v>
      </c>
      <c r="CX65" s="4" t="s">
        <v>15485</v>
      </c>
      <c r="CY65" s="4" t="s">
        <v>223</v>
      </c>
      <c r="CZ65" s="4" t="s">
        <v>15489</v>
      </c>
      <c r="DA65" s="4"/>
      <c r="DB65" s="4" t="s">
        <v>38</v>
      </c>
      <c r="DC65" s="4"/>
    </row>
    <row r="66" spans="1:107" x14ac:dyDescent="0.35">
      <c r="A66" s="6"/>
      <c r="B66" s="7"/>
      <c r="C66" s="7" t="s">
        <v>13924</v>
      </c>
      <c r="D66" s="7"/>
      <c r="E66" s="7" t="s">
        <v>3203</v>
      </c>
      <c r="F66" s="7"/>
      <c r="G66" s="7"/>
      <c r="H66" s="7" t="s">
        <v>13947</v>
      </c>
      <c r="I66"/>
      <c r="J66" s="6"/>
      <c r="K66" s="7" t="s">
        <v>14056</v>
      </c>
      <c r="L66" s="7"/>
      <c r="M66" s="7"/>
      <c r="N66" s="7" t="s">
        <v>14069</v>
      </c>
      <c r="O66" s="7" t="s">
        <v>38</v>
      </c>
      <c r="P66" s="7" t="s">
        <v>38</v>
      </c>
      <c r="Q66" s="7"/>
      <c r="R66"/>
      <c r="S66" s="6"/>
      <c r="T66" s="7"/>
      <c r="U66" s="7"/>
      <c r="V66" s="7" t="s">
        <v>14182</v>
      </c>
      <c r="W66" s="7"/>
      <c r="X66" s="7"/>
      <c r="Y66" s="7" t="s">
        <v>14208</v>
      </c>
      <c r="Z66" s="7"/>
      <c r="AA66"/>
      <c r="AB66" s="6"/>
      <c r="AC66" s="7"/>
      <c r="AD66" s="7"/>
      <c r="AE66" s="7" t="s">
        <v>14343</v>
      </c>
      <c r="AF66" s="7" t="s">
        <v>14351</v>
      </c>
      <c r="AG66" s="7"/>
      <c r="AH66" s="7"/>
      <c r="AI66" s="7"/>
      <c r="AJ66"/>
      <c r="AK66" s="6"/>
      <c r="AL66" s="7"/>
      <c r="AM66" s="7"/>
      <c r="AN66" s="7"/>
      <c r="AO66" s="7"/>
      <c r="AP66" s="7"/>
      <c r="AQ66" s="7" t="s">
        <v>14497</v>
      </c>
      <c r="AR66" s="7" t="s">
        <v>14507</v>
      </c>
      <c r="AS66"/>
      <c r="AT66" s="7"/>
      <c r="AU66" s="7"/>
      <c r="AV66" s="7" t="s">
        <v>14613</v>
      </c>
      <c r="AW66" s="7" t="s">
        <v>14633</v>
      </c>
      <c r="AX66" s="7" t="s">
        <v>13843</v>
      </c>
      <c r="AY66" s="7" t="s">
        <v>14635</v>
      </c>
      <c r="AZ66" s="7"/>
      <c r="BA66" s="7"/>
      <c r="BB66"/>
      <c r="BC66" s="7"/>
      <c r="BD66" s="7" t="s">
        <v>11680</v>
      </c>
      <c r="BE66" s="7"/>
      <c r="BF66" s="7" t="s">
        <v>14836</v>
      </c>
      <c r="BG66" s="7" t="s">
        <v>38</v>
      </c>
      <c r="BH66" s="7"/>
      <c r="BI66" s="7"/>
      <c r="BJ66" s="7"/>
      <c r="BK66"/>
      <c r="BL66" s="7"/>
      <c r="BM66" s="7"/>
      <c r="BN66" s="7"/>
      <c r="BO66" s="7" t="s">
        <v>14960</v>
      </c>
      <c r="BP66" s="7" t="s">
        <v>14963</v>
      </c>
      <c r="BQ66" s="7"/>
      <c r="BR66" s="7"/>
      <c r="BS66" s="7" t="s">
        <v>14979</v>
      </c>
      <c r="BT66"/>
      <c r="BU66" s="7"/>
      <c r="BV66" s="7" t="s">
        <v>15108</v>
      </c>
      <c r="BW66" s="7"/>
      <c r="BX66" s="7" t="s">
        <v>12219</v>
      </c>
      <c r="BY66" s="7"/>
      <c r="BZ66" s="7" t="s">
        <v>15122</v>
      </c>
      <c r="CA66" s="7"/>
      <c r="CB66" s="7"/>
      <c r="CC66"/>
      <c r="CD66" s="7"/>
      <c r="CE66" s="7"/>
      <c r="CF66" s="7"/>
      <c r="CG66" s="7"/>
      <c r="CH66" s="7" t="s">
        <v>15261</v>
      </c>
      <c r="CI66" s="7"/>
      <c r="CJ66" s="7" t="s">
        <v>14057</v>
      </c>
      <c r="CK66" s="7"/>
      <c r="CL66"/>
      <c r="CM66" s="7"/>
      <c r="CN66" s="7"/>
      <c r="CO66" s="7"/>
      <c r="CP66" s="7" t="s">
        <v>15374</v>
      </c>
      <c r="CQ66" s="7" t="s">
        <v>15349</v>
      </c>
      <c r="CR66" s="7" t="s">
        <v>15382</v>
      </c>
      <c r="CS66" s="7" t="s">
        <v>14166</v>
      </c>
      <c r="CT66" s="7"/>
      <c r="CU66"/>
      <c r="CV66" s="7"/>
      <c r="CW66" s="7" t="s">
        <v>15481</v>
      </c>
      <c r="CX66" s="7"/>
      <c r="CY66" s="7"/>
      <c r="CZ66" s="7"/>
      <c r="DA66" s="7"/>
      <c r="DB66" s="7" t="s">
        <v>15502</v>
      </c>
      <c r="DC66" s="7" t="s">
        <v>15508</v>
      </c>
    </row>
    <row r="67" spans="1:107" x14ac:dyDescent="0.35">
      <c r="A67" s="2">
        <v>20</v>
      </c>
      <c r="B67" s="5"/>
      <c r="C67" s="5"/>
      <c r="D67" s="5"/>
      <c r="E67" s="5"/>
      <c r="F67" s="5" t="s">
        <v>13937</v>
      </c>
      <c r="G67" s="5" t="s">
        <v>659</v>
      </c>
      <c r="H67" s="5"/>
      <c r="I67"/>
      <c r="J67" s="2">
        <v>20</v>
      </c>
      <c r="K67" s="5" t="s">
        <v>14057</v>
      </c>
      <c r="L67" s="5" t="s">
        <v>14080</v>
      </c>
      <c r="M67" s="5" t="s">
        <v>14057</v>
      </c>
      <c r="N67" s="9" t="s">
        <v>659</v>
      </c>
      <c r="O67" s="5" t="s">
        <v>14074</v>
      </c>
      <c r="P67" s="5"/>
      <c r="Q67" s="5"/>
      <c r="R67"/>
      <c r="S67" s="2">
        <v>20</v>
      </c>
      <c r="T67" s="5"/>
      <c r="U67" s="5"/>
      <c r="V67" s="5" t="s">
        <v>14194</v>
      </c>
      <c r="W67" s="5"/>
      <c r="X67" s="5" t="s">
        <v>14199</v>
      </c>
      <c r="Y67" s="5"/>
      <c r="Z67" s="5"/>
      <c r="AA67"/>
      <c r="AB67" s="2">
        <v>20</v>
      </c>
      <c r="AC67" s="5"/>
      <c r="AD67" s="5"/>
      <c r="AE67" s="5" t="s">
        <v>14344</v>
      </c>
      <c r="AF67" s="5"/>
      <c r="AG67" s="5" t="s">
        <v>12330</v>
      </c>
      <c r="AH67" s="5" t="s">
        <v>14360</v>
      </c>
      <c r="AI67" s="5"/>
      <c r="AJ67"/>
      <c r="AK67" s="2">
        <v>20</v>
      </c>
      <c r="AL67" s="5"/>
      <c r="AM67" s="5"/>
      <c r="AN67" s="5"/>
      <c r="AO67" s="5"/>
      <c r="AP67" s="5" t="s">
        <v>1039</v>
      </c>
      <c r="AQ67" s="5"/>
      <c r="AR67" s="5" t="s">
        <v>14506</v>
      </c>
      <c r="AS67"/>
      <c r="AT67" s="5">
        <v>20</v>
      </c>
      <c r="AU67" s="5" t="s">
        <v>14608</v>
      </c>
      <c r="AV67" s="5" t="s">
        <v>14617</v>
      </c>
      <c r="AW67" s="5" t="s">
        <v>14621</v>
      </c>
      <c r="AX67" s="5"/>
      <c r="AY67" s="5" t="s">
        <v>14508</v>
      </c>
      <c r="AZ67" s="5"/>
      <c r="BA67" s="5" t="s">
        <v>14645</v>
      </c>
      <c r="BB67"/>
      <c r="BC67" s="5">
        <v>20</v>
      </c>
      <c r="BD67" s="5"/>
      <c r="BE67" s="5"/>
      <c r="BF67" s="5"/>
      <c r="BG67" s="5"/>
      <c r="BH67" s="5" t="s">
        <v>1973</v>
      </c>
      <c r="BI67" s="5" t="s">
        <v>2448</v>
      </c>
      <c r="BJ67" s="5" t="s">
        <v>14846</v>
      </c>
      <c r="BK67"/>
      <c r="BL67" s="5">
        <v>20</v>
      </c>
      <c r="BM67" s="5"/>
      <c r="BN67" s="5" t="s">
        <v>14956</v>
      </c>
      <c r="BO67" s="5"/>
      <c r="BP67" s="5" t="s">
        <v>14942</v>
      </c>
      <c r="BQ67" s="5" t="s">
        <v>14942</v>
      </c>
      <c r="BR67" s="5" t="s">
        <v>14942</v>
      </c>
      <c r="BS67" s="5" t="s">
        <v>14980</v>
      </c>
      <c r="BT67"/>
      <c r="BU67" s="5">
        <v>20</v>
      </c>
      <c r="BV67" s="5"/>
      <c r="BW67" s="5" t="s">
        <v>12219</v>
      </c>
      <c r="BX67" s="5" t="s">
        <v>15116</v>
      </c>
      <c r="BY67" s="5"/>
      <c r="BZ67" s="5"/>
      <c r="CA67" s="5"/>
      <c r="CB67" s="5"/>
      <c r="CC67"/>
      <c r="CD67" s="5">
        <v>20</v>
      </c>
      <c r="CE67" s="5"/>
      <c r="CF67" s="5"/>
      <c r="CG67" s="5"/>
      <c r="CH67" s="5"/>
      <c r="CI67" s="5"/>
      <c r="CJ67" s="5" t="s">
        <v>14784</v>
      </c>
      <c r="CK67" s="5"/>
      <c r="CL67"/>
      <c r="CM67" s="5">
        <v>20</v>
      </c>
      <c r="CN67" s="9"/>
      <c r="CO67" s="5"/>
      <c r="CP67" s="5" t="s">
        <v>15373</v>
      </c>
      <c r="CQ67" s="5" t="s">
        <v>7706</v>
      </c>
      <c r="CR67" s="5"/>
      <c r="CS67" s="5" t="s">
        <v>14784</v>
      </c>
      <c r="CT67" s="5"/>
      <c r="CU67"/>
      <c r="CV67" s="5">
        <v>20</v>
      </c>
      <c r="CW67" s="5" t="s">
        <v>15478</v>
      </c>
      <c r="CX67" s="5"/>
      <c r="CY67" s="5"/>
      <c r="CZ67" s="5"/>
      <c r="DA67" s="5" t="s">
        <v>15498</v>
      </c>
      <c r="DB67" s="5"/>
      <c r="DC67" s="5" t="s">
        <v>15509</v>
      </c>
    </row>
    <row r="68" spans="1:107" x14ac:dyDescent="0.35">
      <c r="A68" s="6"/>
      <c r="B68" s="7"/>
      <c r="C68" s="7"/>
      <c r="D68" s="7"/>
      <c r="E68" s="7"/>
      <c r="F68" s="7" t="s">
        <v>13938</v>
      </c>
      <c r="G68" s="7"/>
      <c r="H68" s="7"/>
      <c r="I68"/>
      <c r="J68" s="6"/>
      <c r="K68" s="7"/>
      <c r="L68" s="7"/>
      <c r="M68" s="7"/>
      <c r="N68" s="7"/>
      <c r="O68" s="7"/>
      <c r="P68" s="7"/>
      <c r="Q68" s="7"/>
      <c r="R68"/>
      <c r="S68" s="6"/>
      <c r="T68" s="7"/>
      <c r="U68" s="7"/>
      <c r="V68" s="7"/>
      <c r="W68" s="7"/>
      <c r="X68" s="7" t="s">
        <v>14203</v>
      </c>
      <c r="Y68" s="7" t="s">
        <v>14210</v>
      </c>
      <c r="Z68" s="7"/>
      <c r="AA68"/>
      <c r="AB68" s="6"/>
      <c r="AC68" s="7"/>
      <c r="AD68" s="7"/>
      <c r="AE68" s="7"/>
      <c r="AF68" s="7" t="s">
        <v>14352</v>
      </c>
      <c r="AG68" s="7"/>
      <c r="AH68" s="7"/>
      <c r="AI68" s="7"/>
      <c r="AJ68"/>
      <c r="AK68" s="6"/>
      <c r="AL68" s="7"/>
      <c r="AM68" s="7" t="s">
        <v>12809</v>
      </c>
      <c r="AN68" s="7" t="s">
        <v>12809</v>
      </c>
      <c r="AO68" s="7" t="s">
        <v>14498</v>
      </c>
      <c r="AP68" s="7" t="s">
        <v>12809</v>
      </c>
      <c r="AQ68" s="7" t="s">
        <v>14498</v>
      </c>
      <c r="AR68" s="7" t="s">
        <v>12809</v>
      </c>
      <c r="AS68"/>
      <c r="AT68" s="7"/>
      <c r="AU68" s="7" t="s">
        <v>14609</v>
      </c>
      <c r="AV68" s="7" t="s">
        <v>14616</v>
      </c>
      <c r="AW68" s="7" t="s">
        <v>14627</v>
      </c>
      <c r="AX68" s="7"/>
      <c r="AY68" s="7" t="s">
        <v>14639</v>
      </c>
      <c r="AZ68" s="7"/>
      <c r="BA68" s="7"/>
      <c r="BB68"/>
      <c r="BC68" s="7"/>
      <c r="BD68" s="7"/>
      <c r="BE68" s="7"/>
      <c r="BF68" s="7"/>
      <c r="BG68" s="7" t="s">
        <v>12809</v>
      </c>
      <c r="BH68" s="7" t="s">
        <v>14498</v>
      </c>
      <c r="BI68" s="7" t="s">
        <v>12809</v>
      </c>
      <c r="BJ68" s="7"/>
      <c r="BK68"/>
      <c r="BL68" s="7"/>
      <c r="BM68" s="7"/>
      <c r="BN68" s="7"/>
      <c r="BO68" s="7"/>
      <c r="BP68" s="7" t="s">
        <v>14784</v>
      </c>
      <c r="BQ68" s="7" t="s">
        <v>14784</v>
      </c>
      <c r="BR68" s="7" t="s">
        <v>14784</v>
      </c>
      <c r="BS68" s="7"/>
      <c r="BT68"/>
      <c r="BU68" s="7"/>
      <c r="BV68" s="7" t="s">
        <v>14498</v>
      </c>
      <c r="BW68" s="7" t="s">
        <v>12220</v>
      </c>
      <c r="BX68" s="7"/>
      <c r="BY68" s="7"/>
      <c r="BZ68" s="7" t="s">
        <v>1974</v>
      </c>
      <c r="CA68" s="7"/>
      <c r="CB68" s="7"/>
      <c r="CC68"/>
      <c r="CD68" s="7"/>
      <c r="CE68" s="7"/>
      <c r="CF68" s="7"/>
      <c r="CG68" s="7"/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 t="s">
        <v>15483</v>
      </c>
      <c r="CX68" s="7"/>
      <c r="CY68" s="7"/>
      <c r="CZ68" s="7"/>
      <c r="DA68" s="7"/>
      <c r="DB68" s="7" t="s">
        <v>15503</v>
      </c>
      <c r="DC68" s="7" t="s">
        <v>5343</v>
      </c>
    </row>
    <row r="69" spans="1:107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x14ac:dyDescent="0.35">
      <c r="A70"/>
      <c r="B70" s="3" t="s">
        <v>12</v>
      </c>
      <c r="C70" s="3" t="s">
        <v>13</v>
      </c>
      <c r="D70" s="3" t="s">
        <v>14</v>
      </c>
      <c r="E70" s="3" t="s">
        <v>15</v>
      </c>
      <c r="F70" s="3"/>
      <c r="G70" s="3"/>
      <c r="H70" s="3"/>
      <c r="I70"/>
      <c r="J70"/>
      <c r="K70" s="3" t="s">
        <v>12</v>
      </c>
      <c r="L70" s="3" t="s">
        <v>13</v>
      </c>
      <c r="M70" s="3" t="s">
        <v>14</v>
      </c>
      <c r="N70" s="3" t="s">
        <v>15</v>
      </c>
      <c r="O70" s="3"/>
      <c r="P70" s="3"/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A70"/>
      <c r="AB70"/>
      <c r="AC70" s="3" t="s">
        <v>12</v>
      </c>
      <c r="AD70" s="3" t="s">
        <v>13</v>
      </c>
      <c r="AE70" s="3"/>
      <c r="AF70" s="3"/>
      <c r="AG70" s="3"/>
      <c r="AH70" s="3"/>
      <c r="AI70" s="3"/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/>
      <c r="AR70" s="3"/>
      <c r="AS70"/>
      <c r="AT70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 t="s">
        <v>18</v>
      </c>
      <c r="BB70"/>
      <c r="BC70"/>
      <c r="BD70" s="3" t="s">
        <v>12</v>
      </c>
      <c r="BE70" s="3" t="s">
        <v>13</v>
      </c>
      <c r="BF70" s="3" t="s">
        <v>14</v>
      </c>
      <c r="BG70" s="3"/>
      <c r="BH70" s="3"/>
      <c r="BI70" s="3"/>
      <c r="BJ70" s="3"/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/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C70"/>
      <c r="CD70"/>
      <c r="CE70" s="3" t="s">
        <v>12</v>
      </c>
      <c r="CF70" s="3" t="s">
        <v>13</v>
      </c>
      <c r="CG70" s="3" t="s">
        <v>14</v>
      </c>
      <c r="CH70" s="3" t="s">
        <v>15</v>
      </c>
      <c r="CI70" s="3"/>
      <c r="CJ70" s="3"/>
      <c r="CK70" s="3"/>
      <c r="CL70"/>
      <c r="CM70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2" t="s">
        <v>17</v>
      </c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1:107" x14ac:dyDescent="0.35">
      <c r="A71"/>
      <c r="B71" s="2">
        <f>H54+1</f>
        <v>28</v>
      </c>
      <c r="C71" s="2">
        <f>B71+1</f>
        <v>29</v>
      </c>
      <c r="D71" s="2">
        <f>C71+1</f>
        <v>30</v>
      </c>
      <c r="E71" s="2">
        <f>D71+1</f>
        <v>31</v>
      </c>
      <c r="F71" s="2"/>
      <c r="G71" s="2"/>
      <c r="H71" s="2"/>
      <c r="I71"/>
      <c r="J71"/>
      <c r="K71" s="2">
        <f>Q54+1</f>
        <v>25</v>
      </c>
      <c r="L71" s="2">
        <f>K71+1</f>
        <v>26</v>
      </c>
      <c r="M71" s="6">
        <f>L71+1</f>
        <v>27</v>
      </c>
      <c r="N71" s="2">
        <f>M71+1</f>
        <v>28</v>
      </c>
      <c r="O71" s="2"/>
      <c r="P71" s="2"/>
      <c r="Q71" s="2"/>
      <c r="R71"/>
      <c r="S71"/>
      <c r="T71" s="2">
        <f>Z54+1</f>
        <v>25</v>
      </c>
      <c r="U71" s="2">
        <f t="shared" ref="U71:Z71" si="38">T71+1</f>
        <v>26</v>
      </c>
      <c r="V71" s="2">
        <f t="shared" si="38"/>
        <v>27</v>
      </c>
      <c r="W71" s="2">
        <f t="shared" si="38"/>
        <v>28</v>
      </c>
      <c r="X71" s="2">
        <f t="shared" si="38"/>
        <v>29</v>
      </c>
      <c r="Y71" s="2">
        <f t="shared" si="38"/>
        <v>30</v>
      </c>
      <c r="Z71" s="2">
        <f t="shared" si="38"/>
        <v>31</v>
      </c>
      <c r="AA71"/>
      <c r="AB71"/>
      <c r="AC71" s="2">
        <f>AI54+1</f>
        <v>29</v>
      </c>
      <c r="AD71" s="2">
        <f>AC71+1</f>
        <v>30</v>
      </c>
      <c r="AE71" s="2"/>
      <c r="AF71" s="2"/>
      <c r="AG71" s="2"/>
      <c r="AH71" s="2"/>
      <c r="AI71" s="2"/>
      <c r="AJ71"/>
      <c r="AK71"/>
      <c r="AL71" s="2">
        <f>AR54+1</f>
        <v>27</v>
      </c>
      <c r="AM71" s="2">
        <f>AL71+1</f>
        <v>28</v>
      </c>
      <c r="AN71" s="2">
        <f>AM71+1</f>
        <v>29</v>
      </c>
      <c r="AO71" s="2">
        <f>AN71+1</f>
        <v>30</v>
      </c>
      <c r="AP71" s="2">
        <f>AO71+1</f>
        <v>31</v>
      </c>
      <c r="AQ71" s="2"/>
      <c r="AR71" s="2"/>
      <c r="AS71"/>
      <c r="AT71"/>
      <c r="AU71" s="2">
        <f>BA54+1</f>
        <v>24</v>
      </c>
      <c r="AV71" s="2">
        <f t="shared" ref="AV71:BA71" si="39">AU71+1</f>
        <v>25</v>
      </c>
      <c r="AW71" s="2">
        <f t="shared" si="39"/>
        <v>26</v>
      </c>
      <c r="AX71" s="2">
        <f t="shared" si="39"/>
        <v>27</v>
      </c>
      <c r="AY71" s="2">
        <f t="shared" si="39"/>
        <v>28</v>
      </c>
      <c r="AZ71" s="2">
        <f t="shared" si="39"/>
        <v>29</v>
      </c>
      <c r="BA71" s="2">
        <f t="shared" si="39"/>
        <v>30</v>
      </c>
      <c r="BB71"/>
      <c r="BC71"/>
      <c r="BD71" s="2">
        <f>BJ54+1</f>
        <v>29</v>
      </c>
      <c r="BE71" s="2">
        <f>BD71+1</f>
        <v>30</v>
      </c>
      <c r="BF71" s="2">
        <f>BE71+1</f>
        <v>31</v>
      </c>
      <c r="BG71" s="2"/>
      <c r="BH71" s="2"/>
      <c r="BI71" s="2"/>
      <c r="BJ71" s="2"/>
      <c r="BK71"/>
      <c r="BL71"/>
      <c r="BM71" s="2">
        <f>BS54+1</f>
        <v>26</v>
      </c>
      <c r="BN71" s="2">
        <f>BM71+1</f>
        <v>27</v>
      </c>
      <c r="BO71" s="2">
        <f>BN71+1</f>
        <v>28</v>
      </c>
      <c r="BP71" s="2">
        <f>BO71+1</f>
        <v>29</v>
      </c>
      <c r="BQ71" s="2">
        <f>BP71+1</f>
        <v>30</v>
      </c>
      <c r="BR71" s="2">
        <f>BQ71+1</f>
        <v>31</v>
      </c>
      <c r="BS71" s="2"/>
      <c r="BT71"/>
      <c r="BU71"/>
      <c r="BV71" s="2">
        <f>CB54+1</f>
        <v>23</v>
      </c>
      <c r="BW71" s="2">
        <f t="shared" ref="BW71:CB71" si="40">BV71+1</f>
        <v>24</v>
      </c>
      <c r="BX71" s="2">
        <f t="shared" si="40"/>
        <v>25</v>
      </c>
      <c r="BY71" s="2">
        <f t="shared" si="40"/>
        <v>26</v>
      </c>
      <c r="BZ71" s="2">
        <f t="shared" si="40"/>
        <v>27</v>
      </c>
      <c r="CA71" s="2">
        <f t="shared" si="40"/>
        <v>28</v>
      </c>
      <c r="CB71" s="2">
        <f t="shared" si="40"/>
        <v>29</v>
      </c>
      <c r="CC71"/>
      <c r="CD71"/>
      <c r="CE71" s="2">
        <f>CK54+1</f>
        <v>28</v>
      </c>
      <c r="CF71" s="2">
        <f>CE71+1</f>
        <v>29</v>
      </c>
      <c r="CG71" s="2">
        <f>CF71+1</f>
        <v>30</v>
      </c>
      <c r="CH71" s="2">
        <f>CG71+1</f>
        <v>31</v>
      </c>
      <c r="CI71" s="2"/>
      <c r="CJ71" s="2"/>
      <c r="CK71" s="2"/>
      <c r="CL71"/>
      <c r="CM71"/>
      <c r="CN71" s="2">
        <f>CT54+1</f>
        <v>25</v>
      </c>
      <c r="CO71" s="2">
        <f>CN71+1</f>
        <v>26</v>
      </c>
      <c r="CP71" s="2">
        <f>CO71+1</f>
        <v>27</v>
      </c>
      <c r="CQ71" s="2">
        <f>CP71+1</f>
        <v>28</v>
      </c>
      <c r="CR71" s="2">
        <f>CQ71+1</f>
        <v>29</v>
      </c>
      <c r="CS71" s="2">
        <f>CR71+1</f>
        <v>30</v>
      </c>
      <c r="CT71" s="2"/>
      <c r="CU71"/>
      <c r="CV71"/>
      <c r="CW71" s="2">
        <f>DC54+1</f>
        <v>23</v>
      </c>
      <c r="CX71" s="2">
        <f t="shared" ref="CX71:DC71" si="41">CW71+1</f>
        <v>24</v>
      </c>
      <c r="CY71" s="2">
        <f t="shared" si="41"/>
        <v>25</v>
      </c>
      <c r="CZ71" s="2">
        <f t="shared" si="41"/>
        <v>26</v>
      </c>
      <c r="DA71" s="2">
        <f t="shared" si="41"/>
        <v>27</v>
      </c>
      <c r="DB71" s="2">
        <f t="shared" si="41"/>
        <v>28</v>
      </c>
      <c r="DC71" s="2">
        <f t="shared" si="41"/>
        <v>29</v>
      </c>
    </row>
    <row r="72" spans="1:107" ht="16.5" customHeight="1" x14ac:dyDescent="0.35">
      <c r="A72" s="3">
        <v>8</v>
      </c>
      <c r="B72" s="4"/>
      <c r="C72" s="4"/>
      <c r="D72" s="4"/>
      <c r="E72" s="4"/>
      <c r="F72" s="4"/>
      <c r="G72" s="4"/>
      <c r="H72" s="4"/>
      <c r="I72"/>
      <c r="J72" s="3">
        <v>8</v>
      </c>
      <c r="K72" s="4"/>
      <c r="L72" s="4"/>
      <c r="M72" s="5"/>
      <c r="N72" s="4"/>
      <c r="O72" s="4"/>
      <c r="P72" s="4"/>
      <c r="Q72" s="4"/>
      <c r="R72"/>
      <c r="S72" s="3">
        <v>8</v>
      </c>
      <c r="T72" s="4"/>
      <c r="U72" s="4"/>
      <c r="V72" s="4"/>
      <c r="W72" s="4"/>
      <c r="X72" s="4" t="s">
        <v>25</v>
      </c>
      <c r="Y72" s="4"/>
      <c r="Z72" s="4" t="s">
        <v>14240</v>
      </c>
      <c r="AA72"/>
      <c r="AB72" s="3">
        <v>8</v>
      </c>
      <c r="AC72" s="4"/>
      <c r="AD72" s="4"/>
      <c r="AE72" s="4"/>
      <c r="AF72" s="4"/>
      <c r="AG72" s="4"/>
      <c r="AH72" s="4"/>
      <c r="AI72" s="4"/>
      <c r="AJ72"/>
      <c r="AK72" s="3">
        <v>8</v>
      </c>
      <c r="AL72" s="4"/>
      <c r="AM72" s="4"/>
      <c r="AN72" s="4"/>
      <c r="AO72" s="4" t="s">
        <v>1457</v>
      </c>
      <c r="AP72" s="4" t="s">
        <v>25</v>
      </c>
      <c r="AQ72" s="4"/>
      <c r="AR72" s="4"/>
      <c r="AS72"/>
      <c r="AT72" s="4">
        <v>8</v>
      </c>
      <c r="AU72" s="4" t="s">
        <v>14646</v>
      </c>
      <c r="AV72" s="4"/>
      <c r="AW72" s="4"/>
      <c r="AX72" s="4" t="s">
        <v>14681</v>
      </c>
      <c r="AY72" s="4" t="s">
        <v>25</v>
      </c>
      <c r="AZ72" s="4"/>
      <c r="BA72" s="4"/>
      <c r="BB72"/>
      <c r="BC72" s="4">
        <v>8</v>
      </c>
      <c r="BD72" s="4"/>
      <c r="BE72" s="4"/>
      <c r="BF72" s="4"/>
      <c r="BG72" s="4"/>
      <c r="BH72" s="4"/>
      <c r="BI72" s="4"/>
      <c r="BJ72" s="4"/>
      <c r="BK72"/>
      <c r="BL72" s="4">
        <v>8</v>
      </c>
      <c r="BM72" s="4"/>
      <c r="BN72" s="4" t="s">
        <v>38</v>
      </c>
      <c r="BO72" s="4" t="s">
        <v>15000</v>
      </c>
      <c r="BP72" s="4"/>
      <c r="BQ72" s="4" t="s">
        <v>15013</v>
      </c>
      <c r="BR72" s="4"/>
      <c r="BS72" s="4"/>
      <c r="BT72"/>
      <c r="BU72" s="4">
        <v>8</v>
      </c>
      <c r="BV72" s="4"/>
      <c r="BW72" s="4"/>
      <c r="BX72" s="4" t="s">
        <v>15110</v>
      </c>
      <c r="BY72" s="4"/>
      <c r="BZ72" s="4" t="s">
        <v>25</v>
      </c>
      <c r="CA72" s="4"/>
      <c r="CB72" s="4"/>
      <c r="CC72"/>
      <c r="CD72" s="4">
        <v>8</v>
      </c>
      <c r="CE72" s="4"/>
      <c r="CF72" s="4" t="s">
        <v>8312</v>
      </c>
      <c r="CG72" s="4"/>
      <c r="CH72" s="4"/>
      <c r="CI72" s="4"/>
      <c r="CJ72" s="4"/>
      <c r="CK72" s="4"/>
      <c r="CL72"/>
      <c r="CM72" s="4">
        <v>8</v>
      </c>
      <c r="CN72" s="4"/>
      <c r="CO72" s="4"/>
      <c r="CP72" s="4"/>
      <c r="CQ72" s="4"/>
      <c r="CR72" s="4" t="s">
        <v>25</v>
      </c>
      <c r="CS72" s="4"/>
      <c r="CT72" s="4"/>
      <c r="CU72"/>
      <c r="CV72" s="4">
        <v>8</v>
      </c>
      <c r="CW72" s="4"/>
      <c r="CX72" s="4"/>
      <c r="CY72" s="4" t="s">
        <v>1701</v>
      </c>
      <c r="CZ72" s="4"/>
      <c r="DA72" s="4" t="s">
        <v>25</v>
      </c>
      <c r="DB72" s="4"/>
      <c r="DC72" s="4"/>
    </row>
    <row r="73" spans="1:107" ht="11.25" customHeight="1" x14ac:dyDescent="0.35">
      <c r="A73" s="2"/>
      <c r="B73" s="5" t="s">
        <v>13948</v>
      </c>
      <c r="C73" s="5"/>
      <c r="D73" s="5"/>
      <c r="E73" s="5" t="s">
        <v>13931</v>
      </c>
      <c r="F73" s="5"/>
      <c r="G73" s="5"/>
      <c r="H73" s="5"/>
      <c r="I73"/>
      <c r="J73" s="2"/>
      <c r="K73" s="5"/>
      <c r="L73" s="5"/>
      <c r="M73" s="5"/>
      <c r="N73" s="5"/>
      <c r="O73" s="5"/>
      <c r="P73" s="5"/>
      <c r="Q73" s="5"/>
      <c r="R73"/>
      <c r="S73" s="2"/>
      <c r="T73" s="5" t="s">
        <v>12802</v>
      </c>
      <c r="U73" s="5"/>
      <c r="V73" s="5"/>
      <c r="W73" s="5"/>
      <c r="X73" s="5" t="s">
        <v>2035</v>
      </c>
      <c r="Y73" s="5"/>
      <c r="Z73" s="5" t="s">
        <v>14241</v>
      </c>
      <c r="AA73"/>
      <c r="AB73" s="2"/>
      <c r="AC73" s="5"/>
      <c r="AD73" s="5"/>
      <c r="AE73" s="5"/>
      <c r="AF73" s="5"/>
      <c r="AG73" s="5"/>
      <c r="AH73" s="5"/>
      <c r="AI73" s="5"/>
      <c r="AJ73"/>
      <c r="AK73" s="2"/>
      <c r="AL73" s="5"/>
      <c r="AM73" s="5" t="s">
        <v>14513</v>
      </c>
      <c r="AN73" s="5"/>
      <c r="AO73" s="5"/>
      <c r="AP73" s="5" t="s">
        <v>14521</v>
      </c>
      <c r="AQ73" s="5"/>
      <c r="AR73" s="5"/>
      <c r="AS73"/>
      <c r="AT73" s="5"/>
      <c r="AU73" s="5" t="s">
        <v>14665</v>
      </c>
      <c r="AV73" s="5" t="s">
        <v>14667</v>
      </c>
      <c r="AW73" s="5"/>
      <c r="AX73" s="5" t="s">
        <v>14675</v>
      </c>
      <c r="AY73" s="5"/>
      <c r="AZ73" s="5" t="s">
        <v>14692</v>
      </c>
      <c r="BA73" s="5" t="s">
        <v>14698</v>
      </c>
      <c r="BB73"/>
      <c r="BC73" s="5"/>
      <c r="BD73" s="5" t="s">
        <v>14848</v>
      </c>
      <c r="BE73" s="5"/>
      <c r="BF73" s="5" t="s">
        <v>14853</v>
      </c>
      <c r="BG73" s="5"/>
      <c r="BH73" s="5"/>
      <c r="BI73" s="5"/>
      <c r="BJ73" s="5"/>
      <c r="BK73"/>
      <c r="BL73" s="5"/>
      <c r="BM73" s="5"/>
      <c r="BN73" s="5" t="s">
        <v>14687</v>
      </c>
      <c r="BO73" s="5" t="s">
        <v>14999</v>
      </c>
      <c r="BP73" s="5"/>
      <c r="BQ73" s="5" t="s">
        <v>15012</v>
      </c>
      <c r="BR73" s="5"/>
      <c r="BS73" s="5"/>
      <c r="BT73"/>
      <c r="BU73" s="5"/>
      <c r="BV73" s="5" t="s">
        <v>14591</v>
      </c>
      <c r="BW73" s="5" t="s">
        <v>15134</v>
      </c>
      <c r="BX73" s="5" t="s">
        <v>316</v>
      </c>
      <c r="BY73" s="5" t="s">
        <v>15152</v>
      </c>
      <c r="BZ73" s="5" t="s">
        <v>15148</v>
      </c>
      <c r="CA73" s="5"/>
      <c r="CB73" s="5"/>
      <c r="CC73"/>
      <c r="CD73" s="5"/>
      <c r="CE73" s="5"/>
      <c r="CF73" s="5"/>
      <c r="CG73" s="5" t="s">
        <v>38</v>
      </c>
      <c r="CH73" s="5"/>
      <c r="CI73" s="5"/>
      <c r="CJ73" s="5"/>
      <c r="CK73" s="5"/>
      <c r="CL73"/>
      <c r="CM73" s="5"/>
      <c r="CN73" s="5"/>
      <c r="CO73" s="5"/>
      <c r="CP73" s="5"/>
      <c r="CQ73" s="5" t="s">
        <v>15405</v>
      </c>
      <c r="CR73" s="5" t="s">
        <v>13818</v>
      </c>
      <c r="CS73" s="5" t="s">
        <v>15381</v>
      </c>
      <c r="CT73" s="5"/>
      <c r="CU73"/>
      <c r="CV73" s="5"/>
      <c r="CW73" s="5"/>
      <c r="CX73" s="5" t="s">
        <v>12483</v>
      </c>
      <c r="CY73" s="5"/>
      <c r="CZ73" s="5"/>
      <c r="DA73" s="5"/>
      <c r="DB73" s="5" t="s">
        <v>14817</v>
      </c>
      <c r="DC73" s="5"/>
    </row>
    <row r="74" spans="1:107" ht="13.5" customHeight="1" x14ac:dyDescent="0.35">
      <c r="A74" s="3">
        <v>10</v>
      </c>
      <c r="B74" s="4"/>
      <c r="C74" s="4"/>
      <c r="D74" s="4" t="s">
        <v>13932</v>
      </c>
      <c r="E74" s="4"/>
      <c r="F74" s="4"/>
      <c r="G74" s="4"/>
      <c r="H74" s="4"/>
      <c r="I74"/>
      <c r="J74" s="3">
        <v>10</v>
      </c>
      <c r="K74" s="4"/>
      <c r="L74" s="4" t="s">
        <v>14078</v>
      </c>
      <c r="M74" s="4"/>
      <c r="N74" s="4" t="s">
        <v>14097</v>
      </c>
      <c r="O74" s="4"/>
      <c r="P74" s="4"/>
      <c r="Q74" s="4"/>
      <c r="R74"/>
      <c r="S74" s="3">
        <v>10</v>
      </c>
      <c r="T74" s="4"/>
      <c r="U74" s="4" t="s">
        <v>14217</v>
      </c>
      <c r="V74" s="4"/>
      <c r="W74" s="4"/>
      <c r="X74" s="4" t="s">
        <v>13891</v>
      </c>
      <c r="Y74" s="4" t="s">
        <v>14237</v>
      </c>
      <c r="Z74" s="4"/>
      <c r="AA74"/>
      <c r="AB74" s="3">
        <v>10</v>
      </c>
      <c r="AC74" s="4"/>
      <c r="AD74" s="4"/>
      <c r="AE74" s="4"/>
      <c r="AF74" s="4"/>
      <c r="AG74" s="4"/>
      <c r="AH74" s="4"/>
      <c r="AI74" s="4"/>
      <c r="AJ74"/>
      <c r="AK74" s="3">
        <v>10</v>
      </c>
      <c r="AL74" s="4" t="s">
        <v>14509</v>
      </c>
      <c r="AM74" s="4"/>
      <c r="AN74" s="4"/>
      <c r="AO74" s="4"/>
      <c r="AP74" s="4" t="s">
        <v>14461</v>
      </c>
      <c r="AQ74" s="4"/>
      <c r="AR74" s="4"/>
      <c r="AS74"/>
      <c r="AT74" s="4">
        <v>10</v>
      </c>
      <c r="AU74" s="4"/>
      <c r="AV74" s="4" t="s">
        <v>14666</v>
      </c>
      <c r="AW74" s="4" t="s">
        <v>14666</v>
      </c>
      <c r="AX74" s="4" t="s">
        <v>14666</v>
      </c>
      <c r="AY74" s="4" t="s">
        <v>14688</v>
      </c>
      <c r="AZ74" s="4"/>
      <c r="BA74" s="4"/>
      <c r="BB74"/>
      <c r="BC74" s="4">
        <v>10</v>
      </c>
      <c r="BD74" s="36" t="s">
        <v>12387</v>
      </c>
      <c r="BE74" s="4"/>
      <c r="BF74" s="4" t="s">
        <v>1588</v>
      </c>
      <c r="BG74" s="4"/>
      <c r="BH74" s="4"/>
      <c r="BI74" s="4"/>
      <c r="BJ74" s="4"/>
      <c r="BK74"/>
      <c r="BL74" s="4">
        <v>10</v>
      </c>
      <c r="BM74" s="4" t="s">
        <v>14945</v>
      </c>
      <c r="BN74" s="4" t="s">
        <v>14989</v>
      </c>
      <c r="BO74" s="4" t="s">
        <v>14994</v>
      </c>
      <c r="BP74" s="4" t="s">
        <v>15009</v>
      </c>
      <c r="BQ74" s="4" t="s">
        <v>15018</v>
      </c>
      <c r="BR74" s="4" t="s">
        <v>15021</v>
      </c>
      <c r="BS74" s="4"/>
      <c r="BT74"/>
      <c r="BU74" s="4">
        <v>10</v>
      </c>
      <c r="BV74" s="4" t="s">
        <v>15128</v>
      </c>
      <c r="BW74" s="4" t="s">
        <v>15135</v>
      </c>
      <c r="BX74" s="4" t="s">
        <v>7376</v>
      </c>
      <c r="BY74" s="4"/>
      <c r="BZ74" s="4" t="s">
        <v>13616</v>
      </c>
      <c r="CA74" s="4" t="s">
        <v>15154</v>
      </c>
      <c r="CB74" s="4"/>
      <c r="CC74"/>
      <c r="CD74" s="4">
        <v>10</v>
      </c>
      <c r="CE74" s="10"/>
      <c r="CF74" s="4" t="s">
        <v>15282</v>
      </c>
      <c r="CG74" s="4" t="s">
        <v>10059</v>
      </c>
      <c r="CH74" s="4" t="s">
        <v>15235</v>
      </c>
      <c r="CI74" s="4"/>
      <c r="CJ74" s="4"/>
      <c r="CK74" s="4"/>
      <c r="CL74"/>
      <c r="CM74" s="4">
        <v>10</v>
      </c>
      <c r="CN74" s="4" t="s">
        <v>15389</v>
      </c>
      <c r="CO74" s="4" t="s">
        <v>14217</v>
      </c>
      <c r="CP74" s="4" t="s">
        <v>15398</v>
      </c>
      <c r="CQ74" s="4" t="s">
        <v>38</v>
      </c>
      <c r="CR74" s="4"/>
      <c r="CS74" s="4" t="s">
        <v>15410</v>
      </c>
      <c r="CT74" s="4"/>
      <c r="CU74"/>
      <c r="CV74" s="4">
        <v>10</v>
      </c>
      <c r="CW74" s="4" t="s">
        <v>15510</v>
      </c>
      <c r="CX74" s="4"/>
      <c r="CY74" s="4"/>
      <c r="CZ74" s="4" t="s">
        <v>38</v>
      </c>
      <c r="DA74" s="4" t="s">
        <v>10059</v>
      </c>
      <c r="DB74" s="4" t="s">
        <v>8527</v>
      </c>
      <c r="DC74" s="4"/>
    </row>
    <row r="75" spans="1:107" x14ac:dyDescent="0.35">
      <c r="A75" s="6"/>
      <c r="B75" s="7" t="s">
        <v>11980</v>
      </c>
      <c r="C75" s="7" t="s">
        <v>13950</v>
      </c>
      <c r="D75" s="7" t="s">
        <v>13763</v>
      </c>
      <c r="E75" s="7" t="s">
        <v>13952</v>
      </c>
      <c r="F75" s="7"/>
      <c r="G75" s="7"/>
      <c r="H75" s="7"/>
      <c r="I75"/>
      <c r="J75" s="6"/>
      <c r="K75" s="7"/>
      <c r="L75" s="7" t="s">
        <v>14071</v>
      </c>
      <c r="M75" s="7" t="s">
        <v>14091</v>
      </c>
      <c r="N75" s="7" t="s">
        <v>14098</v>
      </c>
      <c r="O75" s="7"/>
      <c r="P75" s="7"/>
      <c r="Q75" s="7"/>
      <c r="R75"/>
      <c r="S75" s="6"/>
      <c r="T75" s="7" t="s">
        <v>11980</v>
      </c>
      <c r="U75" s="7"/>
      <c r="V75" s="7"/>
      <c r="W75" s="7" t="s">
        <v>14223</v>
      </c>
      <c r="X75" s="7" t="s">
        <v>14233</v>
      </c>
      <c r="Y75" s="7" t="s">
        <v>14238</v>
      </c>
      <c r="Z75" s="7"/>
      <c r="AA75"/>
      <c r="AB75" s="6"/>
      <c r="AC75" s="7"/>
      <c r="AD75" s="7"/>
      <c r="AE75" s="7"/>
      <c r="AF75" s="7"/>
      <c r="AG75" s="7"/>
      <c r="AH75" s="7"/>
      <c r="AI75" s="7"/>
      <c r="AJ75"/>
      <c r="AK75" s="6"/>
      <c r="AL75" s="7" t="s">
        <v>14510</v>
      </c>
      <c r="AM75" s="7" t="s">
        <v>14489</v>
      </c>
      <c r="AN75" s="7"/>
      <c r="AO75" s="7"/>
      <c r="AP75" s="7"/>
      <c r="AQ75" s="7"/>
      <c r="AR75" s="7"/>
      <c r="AS75"/>
      <c r="AT75" s="7"/>
      <c r="AU75" s="7"/>
      <c r="AV75" s="7"/>
      <c r="AW75" s="7" t="s">
        <v>14673</v>
      </c>
      <c r="AX75" s="7" t="s">
        <v>14683</v>
      </c>
      <c r="AY75" s="7" t="s">
        <v>14691</v>
      </c>
      <c r="AZ75" s="7" t="s">
        <v>14695</v>
      </c>
      <c r="BA75" s="7"/>
      <c r="BB75"/>
      <c r="BC75" s="7"/>
      <c r="BD75" s="7"/>
      <c r="BE75" s="7" t="s">
        <v>38</v>
      </c>
      <c r="BF75" s="7" t="s">
        <v>13771</v>
      </c>
      <c r="BG75" s="7"/>
      <c r="BH75" s="7"/>
      <c r="BI75" s="7"/>
      <c r="BJ75" s="7"/>
      <c r="BK75"/>
      <c r="BL75" s="7"/>
      <c r="BM75" s="7" t="s">
        <v>14981</v>
      </c>
      <c r="BN75" s="7"/>
      <c r="BO75" s="7" t="s">
        <v>14945</v>
      </c>
      <c r="BP75" s="7" t="s">
        <v>15008</v>
      </c>
      <c r="BQ75" s="7" t="s">
        <v>14995</v>
      </c>
      <c r="BR75" s="7"/>
      <c r="BS75" s="7"/>
      <c r="BT75"/>
      <c r="BU75" s="7"/>
      <c r="BV75" s="7" t="s">
        <v>15129</v>
      </c>
      <c r="BW75" s="7"/>
      <c r="BX75" s="7" t="s">
        <v>15142</v>
      </c>
      <c r="BY75" s="7"/>
      <c r="BZ75" s="7" t="s">
        <v>14489</v>
      </c>
      <c r="CA75" s="7"/>
      <c r="CB75" s="7" t="s">
        <v>7713</v>
      </c>
      <c r="CC75"/>
      <c r="CD75" s="7"/>
      <c r="CE75" s="7"/>
      <c r="CF75" s="7" t="s">
        <v>14224</v>
      </c>
      <c r="CG75" s="7" t="s">
        <v>15284</v>
      </c>
      <c r="CH75" s="7" t="s">
        <v>15287</v>
      </c>
      <c r="CI75" s="7"/>
      <c r="CJ75" s="7"/>
      <c r="CK75" s="7"/>
      <c r="CL75"/>
      <c r="CM75" s="7"/>
      <c r="CN75" s="7"/>
      <c r="CO75" s="7" t="s">
        <v>38</v>
      </c>
      <c r="CP75" s="7"/>
      <c r="CQ75" s="7" t="s">
        <v>15407</v>
      </c>
      <c r="CR75" s="7" t="s">
        <v>15404</v>
      </c>
      <c r="CS75" s="7" t="s">
        <v>15411</v>
      </c>
      <c r="CT75" s="7"/>
      <c r="CU75"/>
      <c r="CV75" s="7"/>
      <c r="CW75" s="7" t="s">
        <v>15512</v>
      </c>
      <c r="CX75" s="7" t="s">
        <v>7733</v>
      </c>
      <c r="CY75" s="7"/>
      <c r="CZ75" s="7"/>
      <c r="DA75" s="7"/>
      <c r="DB75" s="7" t="s">
        <v>15522</v>
      </c>
      <c r="DC75" s="7" t="s">
        <v>3973</v>
      </c>
    </row>
    <row r="76" spans="1:107" x14ac:dyDescent="0.35">
      <c r="A76" s="2">
        <v>12</v>
      </c>
      <c r="B76" s="5"/>
      <c r="C76" s="5" t="s">
        <v>89</v>
      </c>
      <c r="D76" s="5"/>
      <c r="E76" s="5"/>
      <c r="F76" s="5"/>
      <c r="G76" s="5"/>
      <c r="H76" s="5"/>
      <c r="I76"/>
      <c r="J76" s="2">
        <v>12</v>
      </c>
      <c r="K76" s="5"/>
      <c r="L76" s="5"/>
      <c r="M76" s="5"/>
      <c r="N76" s="5" t="s">
        <v>14099</v>
      </c>
      <c r="O76" s="5"/>
      <c r="P76" s="5"/>
      <c r="Q76" s="5"/>
      <c r="R76"/>
      <c r="S76" s="2">
        <v>12</v>
      </c>
      <c r="T76" s="5"/>
      <c r="U76" s="5" t="s">
        <v>14215</v>
      </c>
      <c r="V76" s="5"/>
      <c r="W76" s="5"/>
      <c r="X76" s="5"/>
      <c r="Y76" s="5" t="s">
        <v>8260</v>
      </c>
      <c r="Z76" s="5"/>
      <c r="AA76"/>
      <c r="AB76" s="2">
        <v>12</v>
      </c>
      <c r="AC76" s="5"/>
      <c r="AD76" s="5" t="s">
        <v>14366</v>
      </c>
      <c r="AE76" s="5"/>
      <c r="AF76" s="5"/>
      <c r="AG76" s="5"/>
      <c r="AH76" s="5"/>
      <c r="AI76" s="5"/>
      <c r="AJ76"/>
      <c r="AK76" s="2">
        <v>12</v>
      </c>
      <c r="AL76" s="5"/>
      <c r="AM76" s="5" t="s">
        <v>89</v>
      </c>
      <c r="AN76" s="5"/>
      <c r="AO76" s="5"/>
      <c r="AP76" s="5"/>
      <c r="AQ76" s="5"/>
      <c r="AR76" s="5"/>
      <c r="AS76"/>
      <c r="AT76" s="5">
        <v>12</v>
      </c>
      <c r="AU76" s="5" t="s">
        <v>14644</v>
      </c>
      <c r="AV76" s="5" t="s">
        <v>14668</v>
      </c>
      <c r="AW76" s="5" t="s">
        <v>14674</v>
      </c>
      <c r="AX76" s="5" t="s">
        <v>14682</v>
      </c>
      <c r="AY76" s="5" t="s">
        <v>14689</v>
      </c>
      <c r="AZ76" s="5" t="s">
        <v>11393</v>
      </c>
      <c r="BA76" s="5"/>
      <c r="BB76"/>
      <c r="BC76" s="5">
        <v>12</v>
      </c>
      <c r="BD76" s="5" t="s">
        <v>14594</v>
      </c>
      <c r="BE76" s="5"/>
      <c r="BF76" s="5" t="s">
        <v>14857</v>
      </c>
      <c r="BG76" s="5"/>
      <c r="BH76" s="5"/>
      <c r="BI76" s="5"/>
      <c r="BJ76" s="5"/>
      <c r="BK76"/>
      <c r="BL76" s="5">
        <v>12</v>
      </c>
      <c r="BM76" s="5" t="s">
        <v>14982</v>
      </c>
      <c r="BN76" s="5"/>
      <c r="BO76" s="5" t="s">
        <v>15001</v>
      </c>
      <c r="BP76" s="5"/>
      <c r="BQ76" s="5" t="s">
        <v>15019</v>
      </c>
      <c r="BR76" s="5" t="s">
        <v>11393</v>
      </c>
      <c r="BS76" s="5"/>
      <c r="BT76"/>
      <c r="BU76" s="5">
        <v>12</v>
      </c>
      <c r="BV76" s="5" t="s">
        <v>15130</v>
      </c>
      <c r="BW76" s="5" t="s">
        <v>15096</v>
      </c>
      <c r="BX76" s="5"/>
      <c r="BY76" s="5" t="s">
        <v>9337</v>
      </c>
      <c r="BZ76" s="5"/>
      <c r="CA76" s="5" t="s">
        <v>12027</v>
      </c>
      <c r="CB76" s="5" t="s">
        <v>15159</v>
      </c>
      <c r="CC76"/>
      <c r="CD76" s="5">
        <v>12</v>
      </c>
      <c r="CE76" s="5"/>
      <c r="CF76" s="5"/>
      <c r="CG76" s="5"/>
      <c r="CH76" s="5"/>
      <c r="CI76" s="5"/>
      <c r="CJ76" s="5"/>
      <c r="CK76" s="5"/>
      <c r="CL76"/>
      <c r="CM76" s="5">
        <v>12</v>
      </c>
      <c r="CN76" s="5" t="s">
        <v>15388</v>
      </c>
      <c r="CO76" s="5" t="s">
        <v>89</v>
      </c>
      <c r="CP76" s="5"/>
      <c r="CQ76" s="5" t="s">
        <v>13207</v>
      </c>
      <c r="CR76" s="5"/>
      <c r="CS76" s="5" t="s">
        <v>11393</v>
      </c>
      <c r="CT76" s="5"/>
      <c r="CU76"/>
      <c r="CV76" s="5">
        <v>12</v>
      </c>
      <c r="CW76" s="5"/>
      <c r="CX76" s="5" t="s">
        <v>15480</v>
      </c>
      <c r="CY76" s="5"/>
      <c r="CZ76" s="5" t="s">
        <v>15470</v>
      </c>
      <c r="DA76" s="5"/>
      <c r="DB76" s="5" t="s">
        <v>12339</v>
      </c>
      <c r="DC76" s="5" t="s">
        <v>11393</v>
      </c>
    </row>
    <row r="77" spans="1:107" x14ac:dyDescent="0.35">
      <c r="A77" s="2"/>
      <c r="B77" s="5"/>
      <c r="C77" s="5"/>
      <c r="D77" s="5"/>
      <c r="E77" s="5"/>
      <c r="F77" s="5"/>
      <c r="G77" s="5"/>
      <c r="H77" s="5"/>
      <c r="I77"/>
      <c r="J77" s="2"/>
      <c r="K77" s="5"/>
      <c r="L77" s="5" t="s">
        <v>14086</v>
      </c>
      <c r="M77" s="5" t="s">
        <v>14095</v>
      </c>
      <c r="N77" s="5" t="s">
        <v>14100</v>
      </c>
      <c r="O77" s="5"/>
      <c r="P77" s="5"/>
      <c r="Q77" s="5"/>
      <c r="R77"/>
      <c r="S77" s="2"/>
      <c r="T77" s="5"/>
      <c r="U77" s="5" t="s">
        <v>14216</v>
      </c>
      <c r="V77" s="5"/>
      <c r="W77" s="5" t="s">
        <v>14230</v>
      </c>
      <c r="X77" s="5" t="s">
        <v>14234</v>
      </c>
      <c r="Y77" s="5" t="s">
        <v>1181</v>
      </c>
      <c r="Z77" s="5"/>
      <c r="AA77"/>
      <c r="AB77" s="2"/>
      <c r="AC77" s="5"/>
      <c r="AD77" s="5"/>
      <c r="AE77" s="5"/>
      <c r="AF77" s="5"/>
      <c r="AG77" s="5"/>
      <c r="AH77" s="5"/>
      <c r="AI77" s="5"/>
      <c r="AJ77"/>
      <c r="AK77" s="2"/>
      <c r="AL77" s="5"/>
      <c r="AM77" s="5" t="s">
        <v>14514</v>
      </c>
      <c r="AN77" s="5"/>
      <c r="AO77" s="5"/>
      <c r="AP77" s="5"/>
      <c r="AQ77" s="5"/>
      <c r="AR77" s="5"/>
      <c r="AS77"/>
      <c r="AT77" s="5"/>
      <c r="AU77" s="5" t="s">
        <v>14662</v>
      </c>
      <c r="AV77" s="5" t="s">
        <v>14670</v>
      </c>
      <c r="AW77" s="5"/>
      <c r="AX77" s="5"/>
      <c r="AY77" s="5" t="s">
        <v>14687</v>
      </c>
      <c r="AZ77" s="5" t="s">
        <v>38</v>
      </c>
      <c r="BA77" s="5"/>
      <c r="BB77"/>
      <c r="BC77" s="5"/>
      <c r="BD77" s="5"/>
      <c r="BE77" s="5"/>
      <c r="BF77" s="5" t="s">
        <v>14854</v>
      </c>
      <c r="BG77" s="5"/>
      <c r="BH77" s="5"/>
      <c r="BI77" s="5"/>
      <c r="BJ77" s="5"/>
      <c r="BK77"/>
      <c r="BL77" s="5"/>
      <c r="BM77" s="5"/>
      <c r="BN77" s="5"/>
      <c r="BO77" s="5" t="s">
        <v>15002</v>
      </c>
      <c r="BP77" s="5"/>
      <c r="BQ77" s="5"/>
      <c r="BR77" s="5" t="s">
        <v>38</v>
      </c>
      <c r="BS77" s="5"/>
      <c r="BT77"/>
      <c r="BU77" s="5"/>
      <c r="BV77" s="5"/>
      <c r="BW77" s="5" t="s">
        <v>15140</v>
      </c>
      <c r="BX77" s="5"/>
      <c r="BY77" s="5" t="s">
        <v>15145</v>
      </c>
      <c r="BZ77" s="5"/>
      <c r="CA77" s="5" t="s">
        <v>430</v>
      </c>
      <c r="CB77" s="5" t="s">
        <v>15160</v>
      </c>
      <c r="CC77"/>
      <c r="CD77" s="5"/>
      <c r="CE77" s="5" t="s">
        <v>15281</v>
      </c>
      <c r="CF77" s="5" t="s">
        <v>15283</v>
      </c>
      <c r="CG77" s="5"/>
      <c r="CH77" s="5"/>
      <c r="CI77" s="5"/>
      <c r="CJ77" s="5"/>
      <c r="CK77" s="5"/>
      <c r="CL77"/>
      <c r="CM77" s="5"/>
      <c r="CN77" s="5"/>
      <c r="CO77" s="11" t="s">
        <v>15393</v>
      </c>
      <c r="CP77" s="5"/>
      <c r="CQ77" s="5" t="s">
        <v>14784</v>
      </c>
      <c r="CR77" s="5"/>
      <c r="CS77" s="5" t="s">
        <v>38</v>
      </c>
      <c r="CT77" s="5"/>
      <c r="CU77"/>
      <c r="CV77" s="5"/>
      <c r="CW77" s="5" t="s">
        <v>15511</v>
      </c>
      <c r="CX77" s="5"/>
      <c r="CY77" s="5" t="s">
        <v>15516</v>
      </c>
      <c r="CZ77" s="5"/>
      <c r="DA77" s="5"/>
      <c r="DB77" s="5"/>
      <c r="DC77" s="5"/>
    </row>
    <row r="78" spans="1:107" x14ac:dyDescent="0.35">
      <c r="A78" s="3">
        <v>14</v>
      </c>
      <c r="B78" s="4"/>
      <c r="C78" s="4" t="s">
        <v>13951</v>
      </c>
      <c r="D78" s="4" t="s">
        <v>13464</v>
      </c>
      <c r="E78" s="4" t="s">
        <v>13930</v>
      </c>
      <c r="F78" s="4"/>
      <c r="G78" s="4"/>
      <c r="H78" s="4"/>
      <c r="I78"/>
      <c r="J78" s="3">
        <v>14</v>
      </c>
      <c r="K78" s="4"/>
      <c r="L78" s="4"/>
      <c r="M78" s="4"/>
      <c r="N78" s="4" t="s">
        <v>12290</v>
      </c>
      <c r="O78" s="4"/>
      <c r="P78" s="4"/>
      <c r="Q78" s="4"/>
      <c r="R78"/>
      <c r="S78" s="3">
        <v>14</v>
      </c>
      <c r="T78" s="4"/>
      <c r="U78" s="4" t="s">
        <v>14222</v>
      </c>
      <c r="V78" s="4" t="s">
        <v>14225</v>
      </c>
      <c r="W78" s="4" t="s">
        <v>14231</v>
      </c>
      <c r="X78" s="4"/>
      <c r="Y78" s="4"/>
      <c r="Z78" s="4" t="s">
        <v>14242</v>
      </c>
      <c r="AA78"/>
      <c r="AB78" s="3">
        <v>14</v>
      </c>
      <c r="AC78" s="4"/>
      <c r="AD78" s="4" t="s">
        <v>14370</v>
      </c>
      <c r="AE78" s="4"/>
      <c r="AF78" s="4"/>
      <c r="AG78" s="4"/>
      <c r="AH78" s="4"/>
      <c r="AI78" s="4"/>
      <c r="AJ78"/>
      <c r="AK78" s="3">
        <v>14</v>
      </c>
      <c r="AL78" s="4" t="s">
        <v>14511</v>
      </c>
      <c r="AM78" s="4" t="s">
        <v>14517</v>
      </c>
      <c r="AN78" s="4" t="s">
        <v>14528</v>
      </c>
      <c r="AO78" s="4" t="s">
        <v>130</v>
      </c>
      <c r="AP78" s="4"/>
      <c r="AQ78" s="4"/>
      <c r="AR78" s="4"/>
      <c r="AS78"/>
      <c r="AT78" s="4">
        <v>14</v>
      </c>
      <c r="AU78" s="4" t="s">
        <v>14660</v>
      </c>
      <c r="AV78" s="4" t="s">
        <v>14669</v>
      </c>
      <c r="AW78" s="4"/>
      <c r="AX78" s="4"/>
      <c r="AY78" s="4"/>
      <c r="AZ78" s="4" t="s">
        <v>14694</v>
      </c>
      <c r="BA78" s="4" t="s">
        <v>14699</v>
      </c>
      <c r="BB78"/>
      <c r="BC78" s="4">
        <v>14</v>
      </c>
      <c r="BD78" s="4"/>
      <c r="BE78" s="4"/>
      <c r="BF78" s="4" t="s">
        <v>14855</v>
      </c>
      <c r="BG78" s="4"/>
      <c r="BH78" s="4"/>
      <c r="BI78" s="4"/>
      <c r="BJ78" s="4"/>
      <c r="BK78"/>
      <c r="BL78" s="4">
        <v>14</v>
      </c>
      <c r="BM78" s="4" t="s">
        <v>14983</v>
      </c>
      <c r="BN78" s="4" t="s">
        <v>14990</v>
      </c>
      <c r="BO78" s="4" t="s">
        <v>15003</v>
      </c>
      <c r="BP78" s="4" t="s">
        <v>15010</v>
      </c>
      <c r="BQ78" s="4" t="s">
        <v>1324</v>
      </c>
      <c r="BR78" s="4" t="s">
        <v>15022</v>
      </c>
      <c r="BS78" s="4"/>
      <c r="BT78"/>
      <c r="BU78" s="4">
        <v>14</v>
      </c>
      <c r="BV78" s="4"/>
      <c r="BW78" s="4" t="s">
        <v>15136</v>
      </c>
      <c r="BX78" s="4" t="s">
        <v>15097</v>
      </c>
      <c r="BY78" s="4"/>
      <c r="BZ78" s="4"/>
      <c r="CA78" s="4" t="s">
        <v>15153</v>
      </c>
      <c r="CB78" s="4" t="s">
        <v>15161</v>
      </c>
      <c r="CC78"/>
      <c r="CD78" s="4">
        <v>14</v>
      </c>
      <c r="CE78" s="4" t="s">
        <v>156</v>
      </c>
      <c r="CF78" s="4"/>
      <c r="CG78" s="4"/>
      <c r="CH78" s="4" t="s">
        <v>15290</v>
      </c>
      <c r="CI78" s="4"/>
      <c r="CJ78" s="4"/>
      <c r="CK78" s="4"/>
      <c r="CL78"/>
      <c r="CM78" s="4">
        <v>14</v>
      </c>
      <c r="CN78" s="4"/>
      <c r="CO78" s="4" t="s">
        <v>15394</v>
      </c>
      <c r="CP78" s="4" t="s">
        <v>13464</v>
      </c>
      <c r="CQ78" s="4" t="s">
        <v>15401</v>
      </c>
      <c r="CR78" s="4"/>
      <c r="CS78" s="4"/>
      <c r="CT78" s="4"/>
      <c r="CU78"/>
      <c r="CV78" s="4">
        <v>14</v>
      </c>
      <c r="CW78" s="4"/>
      <c r="CX78" s="4" t="s">
        <v>15514</v>
      </c>
      <c r="CY78" s="4" t="s">
        <v>15517</v>
      </c>
      <c r="CZ78" s="4"/>
      <c r="DA78" s="4" t="s">
        <v>15462</v>
      </c>
      <c r="DB78" s="4" t="s">
        <v>15523</v>
      </c>
      <c r="DC78" s="4" t="s">
        <v>15526</v>
      </c>
    </row>
    <row r="79" spans="1:107" x14ac:dyDescent="0.35">
      <c r="A79" s="6"/>
      <c r="B79" s="7" t="s">
        <v>11638</v>
      </c>
      <c r="C79" s="7" t="s">
        <v>1273</v>
      </c>
      <c r="D79" s="7" t="s">
        <v>8749</v>
      </c>
      <c r="E79" s="7" t="s">
        <v>13956</v>
      </c>
      <c r="F79" s="7"/>
      <c r="G79" s="7"/>
      <c r="H79" s="7"/>
      <c r="I79"/>
      <c r="J79" s="6"/>
      <c r="K79" s="7"/>
      <c r="L79" s="7" t="s">
        <v>14087</v>
      </c>
      <c r="M79" s="7" t="s">
        <v>14092</v>
      </c>
      <c r="N79" s="7" t="s">
        <v>14096</v>
      </c>
      <c r="O79" s="7"/>
      <c r="P79" s="7"/>
      <c r="Q79" s="7"/>
      <c r="R79"/>
      <c r="S79" s="6"/>
      <c r="T79" s="7" t="s">
        <v>11638</v>
      </c>
      <c r="U79" s="7"/>
      <c r="V79" s="7" t="s">
        <v>14226</v>
      </c>
      <c r="W79" s="7" t="s">
        <v>14232</v>
      </c>
      <c r="X79" s="7" t="s">
        <v>14235</v>
      </c>
      <c r="Y79" s="7"/>
      <c r="Z79" s="7"/>
      <c r="AA79"/>
      <c r="AB79" s="6"/>
      <c r="AC79" s="7" t="s">
        <v>11638</v>
      </c>
      <c r="AD79" s="7" t="s">
        <v>130</v>
      </c>
      <c r="AE79" s="7"/>
      <c r="AF79" s="7"/>
      <c r="AG79" s="7"/>
      <c r="AH79" s="7"/>
      <c r="AI79" s="7"/>
      <c r="AJ79"/>
      <c r="AK79" s="6"/>
      <c r="AL79" s="7" t="s">
        <v>14512</v>
      </c>
      <c r="AM79" s="7"/>
      <c r="AN79" s="7" t="s">
        <v>14519</v>
      </c>
      <c r="AO79" s="7" t="s">
        <v>14529</v>
      </c>
      <c r="AP79" s="7" t="s">
        <v>14523</v>
      </c>
      <c r="AQ79" s="7"/>
      <c r="AR79" s="7"/>
      <c r="AS79"/>
      <c r="AT79" s="7"/>
      <c r="AU79" s="7"/>
      <c r="AV79" s="7"/>
      <c r="AW79" s="7" t="s">
        <v>14677</v>
      </c>
      <c r="AX79" s="7" t="s">
        <v>14684</v>
      </c>
      <c r="AY79" s="7"/>
      <c r="AZ79" s="7"/>
      <c r="BA79" s="7" t="s">
        <v>14700</v>
      </c>
      <c r="BB79"/>
      <c r="BC79" s="7"/>
      <c r="BD79" s="7" t="s">
        <v>14849</v>
      </c>
      <c r="BE79" s="7"/>
      <c r="BF79" s="7" t="s">
        <v>38</v>
      </c>
      <c r="BG79" s="7"/>
      <c r="BH79" s="7"/>
      <c r="BI79" s="7"/>
      <c r="BJ79" s="7"/>
      <c r="BK79"/>
      <c r="BL79" s="7"/>
      <c r="BM79" s="7" t="s">
        <v>14984</v>
      </c>
      <c r="BN79" s="7" t="s">
        <v>14991</v>
      </c>
      <c r="BO79" s="7" t="s">
        <v>15004</v>
      </c>
      <c r="BP79" s="7"/>
      <c r="BQ79" s="7" t="s">
        <v>15016</v>
      </c>
      <c r="BR79" s="7"/>
      <c r="BS79" s="7"/>
      <c r="BT79"/>
      <c r="BU79" s="7"/>
      <c r="BV79" s="7"/>
      <c r="BW79" s="7" t="s">
        <v>15137</v>
      </c>
      <c r="BX79" s="7" t="s">
        <v>15143</v>
      </c>
      <c r="BY79" s="7"/>
      <c r="BZ79" s="7" t="s">
        <v>15149</v>
      </c>
      <c r="CA79" s="7" t="s">
        <v>15155</v>
      </c>
      <c r="CB79" s="7"/>
      <c r="CC79"/>
      <c r="CD79" s="7"/>
      <c r="CE79" s="7"/>
      <c r="CF79" s="7"/>
      <c r="CG79" s="7" t="s">
        <v>15288</v>
      </c>
      <c r="CH79" s="7" t="s">
        <v>15291</v>
      </c>
      <c r="CI79" s="7"/>
      <c r="CJ79" s="7"/>
      <c r="CK79" s="7"/>
      <c r="CL79"/>
      <c r="CM79" s="7"/>
      <c r="CN79" s="7" t="s">
        <v>130</v>
      </c>
      <c r="CO79" s="7" t="s">
        <v>15395</v>
      </c>
      <c r="CP79" s="7"/>
      <c r="CQ79" s="7"/>
      <c r="CR79" s="7" t="s">
        <v>15409</v>
      </c>
      <c r="CS79" s="7" t="s">
        <v>15412</v>
      </c>
      <c r="CT79" s="7"/>
      <c r="CU79"/>
      <c r="CV79" s="7"/>
      <c r="CW79" s="7" t="s">
        <v>15513</v>
      </c>
      <c r="CX79" s="7"/>
      <c r="CY79" s="7"/>
      <c r="CZ79" s="7"/>
      <c r="DA79" s="7" t="s">
        <v>38</v>
      </c>
      <c r="DB79" s="7" t="s">
        <v>15524</v>
      </c>
      <c r="DC79" s="7" t="s">
        <v>15527</v>
      </c>
    </row>
    <row r="80" spans="1:107" x14ac:dyDescent="0.35">
      <c r="A80" s="2">
        <v>16</v>
      </c>
      <c r="B80" s="5" t="s">
        <v>13949</v>
      </c>
      <c r="C80" s="5" t="s">
        <v>195</v>
      </c>
      <c r="D80" s="5"/>
      <c r="E80" s="5"/>
      <c r="F80" s="5"/>
      <c r="G80" s="5"/>
      <c r="H80" s="5"/>
      <c r="I80"/>
      <c r="J80" s="2">
        <v>16</v>
      </c>
      <c r="K80" s="5"/>
      <c r="L80" s="5" t="s">
        <v>14088</v>
      </c>
      <c r="M80" s="5" t="s">
        <v>14093</v>
      </c>
      <c r="N80" s="5" t="s">
        <v>14101</v>
      </c>
      <c r="O80" s="5"/>
      <c r="P80" s="5"/>
      <c r="Q80" s="5"/>
      <c r="R80"/>
      <c r="S80" s="3">
        <v>16</v>
      </c>
      <c r="T80" s="5" t="s">
        <v>14219</v>
      </c>
      <c r="U80" s="5" t="s">
        <v>14221</v>
      </c>
      <c r="V80" s="5" t="s">
        <v>14227</v>
      </c>
      <c r="W80" s="5" t="s">
        <v>11741</v>
      </c>
      <c r="X80" s="5"/>
      <c r="Y80" s="5"/>
      <c r="Z80" s="5"/>
      <c r="AA80"/>
      <c r="AB80" s="2">
        <v>16</v>
      </c>
      <c r="AC80" s="5" t="s">
        <v>14102</v>
      </c>
      <c r="AD80" s="5" t="s">
        <v>14371</v>
      </c>
      <c r="AE80" s="5"/>
      <c r="AF80" s="5"/>
      <c r="AG80" s="5"/>
      <c r="AH80" s="5"/>
      <c r="AI80" s="5"/>
      <c r="AJ80"/>
      <c r="AK80" s="2">
        <v>16</v>
      </c>
      <c r="AL80" s="5"/>
      <c r="AM80" s="5" t="s">
        <v>14515</v>
      </c>
      <c r="AN80" s="5" t="s">
        <v>14520</v>
      </c>
      <c r="AO80" s="5"/>
      <c r="AP80" s="5" t="s">
        <v>14522</v>
      </c>
      <c r="AQ80" s="5"/>
      <c r="AR80" s="5"/>
      <c r="AS80"/>
      <c r="AT80" s="5">
        <v>16</v>
      </c>
      <c r="AU80" s="5" t="s">
        <v>14661</v>
      </c>
      <c r="AV80" s="5" t="s">
        <v>38</v>
      </c>
      <c r="AW80" s="5" t="s">
        <v>14678</v>
      </c>
      <c r="AX80" s="5" t="s">
        <v>14686</v>
      </c>
      <c r="AY80" s="5"/>
      <c r="AZ80" s="5" t="s">
        <v>14696</v>
      </c>
      <c r="BA80" s="5" t="s">
        <v>14701</v>
      </c>
      <c r="BB80"/>
      <c r="BC80" s="5">
        <v>16</v>
      </c>
      <c r="BD80" s="5" t="s">
        <v>11741</v>
      </c>
      <c r="BE80" s="5" t="s">
        <v>14603</v>
      </c>
      <c r="BF80" s="5" t="s">
        <v>14856</v>
      </c>
      <c r="BG80" s="5"/>
      <c r="BH80" s="5"/>
      <c r="BI80" s="5"/>
      <c r="BJ80" s="5"/>
      <c r="BK80"/>
      <c r="BL80" s="5">
        <v>16</v>
      </c>
      <c r="BM80" s="5" t="s">
        <v>14985</v>
      </c>
      <c r="BN80" s="5" t="s">
        <v>14992</v>
      </c>
      <c r="BO80" s="5" t="s">
        <v>15005</v>
      </c>
      <c r="BP80" s="5" t="s">
        <v>9261</v>
      </c>
      <c r="BQ80" s="5" t="s">
        <v>15015</v>
      </c>
      <c r="BR80" s="5" t="s">
        <v>15023</v>
      </c>
      <c r="BS80" s="5"/>
      <c r="BT80"/>
      <c r="BU80" s="5">
        <v>16</v>
      </c>
      <c r="BV80" s="5" t="s">
        <v>11638</v>
      </c>
      <c r="BW80" s="5" t="s">
        <v>15138</v>
      </c>
      <c r="BX80" s="5"/>
      <c r="BY80" s="5"/>
      <c r="BZ80" s="5"/>
      <c r="CA80" s="5" t="s">
        <v>15156</v>
      </c>
      <c r="CB80" s="5"/>
      <c r="CC80"/>
      <c r="CD80" s="5">
        <v>16</v>
      </c>
      <c r="CE80" s="5"/>
      <c r="CF80" s="5"/>
      <c r="CG80" s="5" t="s">
        <v>15236</v>
      </c>
      <c r="CH80" s="5" t="s">
        <v>15292</v>
      </c>
      <c r="CI80" s="5"/>
      <c r="CJ80" s="5"/>
      <c r="CK80" s="5"/>
      <c r="CL80"/>
      <c r="CM80" s="5">
        <v>16</v>
      </c>
      <c r="CN80" s="5"/>
      <c r="CO80" s="5" t="s">
        <v>15396</v>
      </c>
      <c r="CP80" s="5"/>
      <c r="CQ80" s="5"/>
      <c r="CR80" s="5" t="s">
        <v>15408</v>
      </c>
      <c r="CS80" s="5" t="s">
        <v>15413</v>
      </c>
      <c r="CT80" s="5"/>
      <c r="CU80"/>
      <c r="CV80" s="5">
        <v>16</v>
      </c>
      <c r="CW80" s="5" t="s">
        <v>1236</v>
      </c>
      <c r="CX80" s="5"/>
      <c r="CY80" s="5" t="s">
        <v>15518</v>
      </c>
      <c r="CZ80" s="5"/>
      <c r="DA80" s="5" t="s">
        <v>15521</v>
      </c>
      <c r="DB80" s="5" t="s">
        <v>15525</v>
      </c>
      <c r="DC80" s="5" t="s">
        <v>12814</v>
      </c>
    </row>
    <row r="81" spans="1:107" x14ac:dyDescent="0.35">
      <c r="A81" s="2"/>
      <c r="B81" s="5"/>
      <c r="C81" s="5" t="s">
        <v>13747</v>
      </c>
      <c r="D81" s="5"/>
      <c r="E81" s="5"/>
      <c r="F81" s="5"/>
      <c r="G81" s="5"/>
      <c r="H81" s="5"/>
      <c r="I81"/>
      <c r="J81" s="2"/>
      <c r="K81" s="5" t="s">
        <v>38</v>
      </c>
      <c r="L81" s="5"/>
      <c r="M81" s="5" t="s">
        <v>11239</v>
      </c>
      <c r="N81" s="5"/>
      <c r="O81" s="5"/>
      <c r="P81" s="5"/>
      <c r="Q81" s="5"/>
      <c r="R81"/>
      <c r="S81" s="2"/>
      <c r="T81" s="5" t="s">
        <v>14183</v>
      </c>
      <c r="U81" s="5" t="s">
        <v>13747</v>
      </c>
      <c r="V81" s="5" t="s">
        <v>14228</v>
      </c>
      <c r="W81" s="5" t="s">
        <v>14184</v>
      </c>
      <c r="X81" s="5"/>
      <c r="Y81" s="5"/>
      <c r="Z81" s="5"/>
      <c r="AA81"/>
      <c r="AB81" s="2"/>
      <c r="AC81" s="5"/>
      <c r="AD81" s="5"/>
      <c r="AE81" s="5"/>
      <c r="AF81" s="5"/>
      <c r="AG81" s="5"/>
      <c r="AH81" s="5"/>
      <c r="AI81" s="5"/>
      <c r="AJ81"/>
      <c r="AK81" s="2"/>
      <c r="AL81" s="5"/>
      <c r="AM81" s="5" t="s">
        <v>14516</v>
      </c>
      <c r="AN81" s="5"/>
      <c r="AO81" s="5" t="s">
        <v>38</v>
      </c>
      <c r="AP81" s="5" t="s">
        <v>14527</v>
      </c>
      <c r="AQ81" s="5"/>
      <c r="AR81" s="5"/>
      <c r="AS81"/>
      <c r="AT81" s="5"/>
      <c r="AU81" s="5"/>
      <c r="AV81" s="5" t="s">
        <v>14671</v>
      </c>
      <c r="AW81" s="5" t="s">
        <v>14679</v>
      </c>
      <c r="AX81" s="5"/>
      <c r="AY81" s="5" t="s">
        <v>14690</v>
      </c>
      <c r="AZ81" s="5" t="s">
        <v>14697</v>
      </c>
      <c r="BA81" s="5" t="s">
        <v>14702</v>
      </c>
      <c r="BB81"/>
      <c r="BC81" s="5"/>
      <c r="BD81" s="5" t="s">
        <v>13287</v>
      </c>
      <c r="BE81" s="5"/>
      <c r="BF81" s="5" t="s">
        <v>14859</v>
      </c>
      <c r="BG81" s="5"/>
      <c r="BH81" s="5"/>
      <c r="BI81" s="5"/>
      <c r="BJ81" s="5"/>
      <c r="BK81"/>
      <c r="BL81" s="5"/>
      <c r="BM81" s="5" t="s">
        <v>14986</v>
      </c>
      <c r="BN81" s="5" t="s">
        <v>38</v>
      </c>
      <c r="BO81" s="5" t="s">
        <v>15007</v>
      </c>
      <c r="BP81" s="5"/>
      <c r="BQ81" s="5" t="s">
        <v>15014</v>
      </c>
      <c r="BR81" s="5"/>
      <c r="BS81" s="5"/>
      <c r="BT81"/>
      <c r="BU81" s="5"/>
      <c r="BV81" s="5" t="s">
        <v>15131</v>
      </c>
      <c r="BW81" s="5" t="s">
        <v>888</v>
      </c>
      <c r="BX81" s="5" t="s">
        <v>15098</v>
      </c>
      <c r="BY81" s="5" t="s">
        <v>15146</v>
      </c>
      <c r="BZ81" s="5" t="s">
        <v>15151</v>
      </c>
      <c r="CA81" s="5" t="s">
        <v>15157</v>
      </c>
      <c r="CB81" s="5" t="s">
        <v>15162</v>
      </c>
      <c r="CC81"/>
      <c r="CD81" s="5"/>
      <c r="CE81" s="5"/>
      <c r="CF81" s="5"/>
      <c r="CG81" s="5"/>
      <c r="CH81" s="5"/>
      <c r="CI81" s="5"/>
      <c r="CJ81" s="5"/>
      <c r="CK81" s="5"/>
      <c r="CL81"/>
      <c r="CM81" s="5"/>
      <c r="CN81" s="5" t="s">
        <v>15389</v>
      </c>
      <c r="CO81" s="5"/>
      <c r="CP81" s="5" t="s">
        <v>15399</v>
      </c>
      <c r="CQ81" s="5" t="s">
        <v>15400</v>
      </c>
      <c r="CR81" s="5"/>
      <c r="CS81" s="5"/>
      <c r="CT81" s="5"/>
      <c r="CU81"/>
      <c r="CV81" s="5"/>
      <c r="CW81" s="5" t="s">
        <v>2758</v>
      </c>
      <c r="CX81" s="5"/>
      <c r="CY81" s="5"/>
      <c r="CZ81" s="5" t="s">
        <v>2758</v>
      </c>
      <c r="DA81" s="5"/>
      <c r="DB81" s="5" t="s">
        <v>14904</v>
      </c>
      <c r="DC81" s="5" t="s">
        <v>15528</v>
      </c>
    </row>
    <row r="82" spans="1:107" x14ac:dyDescent="0.35">
      <c r="A82" s="3">
        <v>18</v>
      </c>
      <c r="B82" s="4"/>
      <c r="C82" s="4"/>
      <c r="D82" s="4" t="s">
        <v>13695</v>
      </c>
      <c r="E82" s="4"/>
      <c r="F82" s="4"/>
      <c r="G82" s="4"/>
      <c r="H82" s="4"/>
      <c r="I82"/>
      <c r="J82" s="3">
        <v>18</v>
      </c>
      <c r="K82" s="4" t="s">
        <v>14084</v>
      </c>
      <c r="L82" s="4" t="s">
        <v>14089</v>
      </c>
      <c r="M82" s="4"/>
      <c r="N82" s="4" t="s">
        <v>12670</v>
      </c>
      <c r="O82" s="4"/>
      <c r="P82" s="4"/>
      <c r="Q82" s="4"/>
      <c r="R82"/>
      <c r="S82" s="3">
        <v>18</v>
      </c>
      <c r="T82" s="4"/>
      <c r="U82" s="4" t="s">
        <v>14185</v>
      </c>
      <c r="V82" s="4"/>
      <c r="W82" s="4" t="s">
        <v>14130</v>
      </c>
      <c r="X82" s="4" t="s">
        <v>195</v>
      </c>
      <c r="Y82" s="4" t="s">
        <v>14239</v>
      </c>
      <c r="Z82" s="4"/>
      <c r="AA82"/>
      <c r="AB82" s="3">
        <v>18</v>
      </c>
      <c r="AC82" s="4" t="s">
        <v>38</v>
      </c>
      <c r="AD82" s="4"/>
      <c r="AE82" s="4"/>
      <c r="AF82" s="4"/>
      <c r="AG82" s="4"/>
      <c r="AH82" s="4"/>
      <c r="AI82" s="4"/>
      <c r="AJ82"/>
      <c r="AK82" s="3">
        <v>18</v>
      </c>
      <c r="AL82" s="4"/>
      <c r="AM82" s="4"/>
      <c r="AN82" s="4" t="s">
        <v>223</v>
      </c>
      <c r="AO82" s="4"/>
      <c r="AP82" s="4" t="s">
        <v>14526</v>
      </c>
      <c r="AQ82" s="4"/>
      <c r="AR82" s="4"/>
      <c r="AS82"/>
      <c r="AT82" s="4">
        <v>18</v>
      </c>
      <c r="AU82" s="4" t="s">
        <v>38</v>
      </c>
      <c r="AV82" s="4" t="s">
        <v>12987</v>
      </c>
      <c r="AW82" s="4" t="s">
        <v>14685</v>
      </c>
      <c r="AX82" s="4" t="s">
        <v>14685</v>
      </c>
      <c r="AY82" s="4" t="s">
        <v>14674</v>
      </c>
      <c r="AZ82" s="4"/>
      <c r="BA82" s="4"/>
      <c r="BB82"/>
      <c r="BC82" s="4">
        <v>18</v>
      </c>
      <c r="BD82" s="4" t="s">
        <v>14850</v>
      </c>
      <c r="BE82" s="4"/>
      <c r="BF82" s="4"/>
      <c r="BG82" s="4"/>
      <c r="BH82" s="4"/>
      <c r="BI82" s="4"/>
      <c r="BJ82" s="4"/>
      <c r="BK82"/>
      <c r="BL82" s="4">
        <v>18</v>
      </c>
      <c r="BM82" s="4" t="s">
        <v>14987</v>
      </c>
      <c r="BN82" s="4" t="s">
        <v>14996</v>
      </c>
      <c r="BO82" s="4" t="s">
        <v>15006</v>
      </c>
      <c r="BP82" s="4" t="s">
        <v>15011</v>
      </c>
      <c r="BQ82" s="4" t="s">
        <v>38</v>
      </c>
      <c r="BR82" s="4" t="s">
        <v>15020</v>
      </c>
      <c r="BS82" s="4"/>
      <c r="BT82"/>
      <c r="BU82" s="4">
        <v>18</v>
      </c>
      <c r="BV82" s="4" t="s">
        <v>15132</v>
      </c>
      <c r="BW82" s="4"/>
      <c r="BX82" s="4" t="s">
        <v>223</v>
      </c>
      <c r="BY82" s="4" t="s">
        <v>15147</v>
      </c>
      <c r="BZ82" s="4" t="s">
        <v>15150</v>
      </c>
      <c r="CA82" s="4"/>
      <c r="CB82" s="4" t="s">
        <v>15163</v>
      </c>
      <c r="CC82"/>
      <c r="CD82" s="4">
        <v>18</v>
      </c>
      <c r="CE82" s="4"/>
      <c r="CF82" s="4"/>
      <c r="CG82" s="4" t="s">
        <v>223</v>
      </c>
      <c r="CH82" s="4" t="s">
        <v>15293</v>
      </c>
      <c r="CI82" s="4"/>
      <c r="CJ82" s="4"/>
      <c r="CK82" s="4"/>
      <c r="CL82"/>
      <c r="CM82" s="4">
        <v>18</v>
      </c>
      <c r="CN82" s="4" t="s">
        <v>15390</v>
      </c>
      <c r="CO82" s="4" t="s">
        <v>15397</v>
      </c>
      <c r="CP82" s="4" t="s">
        <v>223</v>
      </c>
      <c r="CQ82" s="4"/>
      <c r="CR82" s="4"/>
      <c r="CS82" s="4"/>
      <c r="CT82" s="4"/>
      <c r="CU82"/>
      <c r="CV82" s="4">
        <v>18</v>
      </c>
      <c r="CW82" s="4"/>
      <c r="CX82" s="4"/>
      <c r="CY82" s="4" t="s">
        <v>1935</v>
      </c>
      <c r="CZ82" s="4" t="s">
        <v>15520</v>
      </c>
      <c r="DA82" s="4"/>
      <c r="DB82" s="4"/>
      <c r="DC82" s="4"/>
    </row>
    <row r="83" spans="1:107" x14ac:dyDescent="0.35">
      <c r="A83" s="6"/>
      <c r="B83" s="7"/>
      <c r="C83" s="7"/>
      <c r="D83" s="7"/>
      <c r="E83" s="7"/>
      <c r="F83" s="7"/>
      <c r="G83" s="7"/>
      <c r="H83" s="7"/>
      <c r="I83"/>
      <c r="J83" s="6"/>
      <c r="K83" s="7" t="s">
        <v>14085</v>
      </c>
      <c r="L83" s="7" t="s">
        <v>14090</v>
      </c>
      <c r="M83" s="7"/>
      <c r="N83" s="7"/>
      <c r="O83" s="7"/>
      <c r="P83" s="7"/>
      <c r="Q83" s="7"/>
      <c r="R83"/>
      <c r="S83" s="6"/>
      <c r="T83" s="7"/>
      <c r="U83" s="7"/>
      <c r="V83" s="7" t="s">
        <v>14229</v>
      </c>
      <c r="W83" s="7"/>
      <c r="X83" s="7"/>
      <c r="Y83" s="7" t="s">
        <v>8472</v>
      </c>
      <c r="Z83" s="7"/>
      <c r="AA83"/>
      <c r="AB83" s="6"/>
      <c r="AC83" s="7" t="s">
        <v>14365</v>
      </c>
      <c r="AD83" s="7"/>
      <c r="AE83" s="7"/>
      <c r="AF83" s="7"/>
      <c r="AG83" s="7"/>
      <c r="AH83" s="7"/>
      <c r="AI83" s="7"/>
      <c r="AJ83"/>
      <c r="AK83" s="6"/>
      <c r="AL83" s="7"/>
      <c r="AM83" s="7"/>
      <c r="AN83" s="7"/>
      <c r="AO83" s="7"/>
      <c r="AP83" s="7"/>
      <c r="AQ83" s="7"/>
      <c r="AR83" s="7"/>
      <c r="AS83"/>
      <c r="AT83" s="7"/>
      <c r="AU83" s="7" t="s">
        <v>14663</v>
      </c>
      <c r="AV83" s="7"/>
      <c r="AW83" s="7" t="s">
        <v>14680</v>
      </c>
      <c r="AX83" s="7" t="s">
        <v>14595</v>
      </c>
      <c r="AY83" s="7" t="s">
        <v>14631</v>
      </c>
      <c r="AZ83" s="7"/>
      <c r="BA83" s="7" t="s">
        <v>14703</v>
      </c>
      <c r="BB83"/>
      <c r="BC83" s="7"/>
      <c r="BD83" s="7"/>
      <c r="BE83" s="7" t="s">
        <v>14851</v>
      </c>
      <c r="BF83" s="7" t="s">
        <v>14860</v>
      </c>
      <c r="BG83" s="7"/>
      <c r="BH83" s="7"/>
      <c r="BI83" s="7"/>
      <c r="BJ83" s="7"/>
      <c r="BK83"/>
      <c r="BL83" s="7"/>
      <c r="BM83" s="7" t="s">
        <v>10062</v>
      </c>
      <c r="BN83" s="7" t="s">
        <v>14993</v>
      </c>
      <c r="BO83" s="7"/>
      <c r="BP83" s="7" t="s">
        <v>15017</v>
      </c>
      <c r="BQ83" s="7" t="s">
        <v>10310</v>
      </c>
      <c r="BR83" s="7"/>
      <c r="BS83" s="7"/>
      <c r="BT83"/>
      <c r="BU83" s="7"/>
      <c r="BV83" s="7" t="s">
        <v>10054</v>
      </c>
      <c r="BW83" s="7" t="s">
        <v>15139</v>
      </c>
      <c r="BX83" s="7"/>
      <c r="BY83" s="7"/>
      <c r="BZ83" s="7"/>
      <c r="CA83" s="7"/>
      <c r="CB83" s="7"/>
      <c r="CC83"/>
      <c r="CD83" s="7"/>
      <c r="CE83" s="7"/>
      <c r="CF83" s="7"/>
      <c r="CG83" s="7" t="s">
        <v>15289</v>
      </c>
      <c r="CH83" s="7" t="s">
        <v>15286</v>
      </c>
      <c r="CI83" s="7"/>
      <c r="CJ83" s="7"/>
      <c r="CK83" s="7"/>
      <c r="CL83"/>
      <c r="CM83" s="7"/>
      <c r="CN83" s="7"/>
      <c r="CO83" s="7"/>
      <c r="CP83" s="7"/>
      <c r="CQ83" s="7"/>
      <c r="CR83" s="7"/>
      <c r="CS83" s="7" t="s">
        <v>15414</v>
      </c>
      <c r="CT83" s="7"/>
      <c r="CU83"/>
      <c r="CV83" s="7"/>
      <c r="CW83" s="7"/>
      <c r="CX83" s="7" t="s">
        <v>15536</v>
      </c>
      <c r="CY83" s="7" t="s">
        <v>15519</v>
      </c>
      <c r="CZ83" s="7"/>
      <c r="DA83" s="7" t="s">
        <v>14942</v>
      </c>
      <c r="DB83" s="7"/>
      <c r="DC83" s="7"/>
    </row>
    <row r="84" spans="1:107" x14ac:dyDescent="0.35">
      <c r="A84" s="2">
        <v>20</v>
      </c>
      <c r="B84" s="5"/>
      <c r="C84" s="5"/>
      <c r="D84" s="5"/>
      <c r="E84" s="5"/>
      <c r="F84" s="5"/>
      <c r="G84" s="5"/>
      <c r="H84" s="5"/>
      <c r="I84"/>
      <c r="J84" s="2">
        <v>20</v>
      </c>
      <c r="K84" s="5" t="s">
        <v>12366</v>
      </c>
      <c r="L84" s="5"/>
      <c r="M84" s="5" t="s">
        <v>14094</v>
      </c>
      <c r="N84" s="5"/>
      <c r="O84" s="5"/>
      <c r="P84" s="5"/>
      <c r="Q84" s="5"/>
      <c r="R84"/>
      <c r="S84" s="2">
        <v>20</v>
      </c>
      <c r="T84" s="5" t="s">
        <v>14220</v>
      </c>
      <c r="U84" s="5"/>
      <c r="V84" s="5"/>
      <c r="W84" s="5"/>
      <c r="X84" s="5"/>
      <c r="Y84" s="5"/>
      <c r="Z84" s="5"/>
      <c r="AA84"/>
      <c r="AB84" s="2">
        <v>20</v>
      </c>
      <c r="AC84" s="5" t="s">
        <v>14316</v>
      </c>
      <c r="AD84" s="5" t="s">
        <v>14367</v>
      </c>
      <c r="AE84" s="5"/>
      <c r="AF84" s="5"/>
      <c r="AG84" s="5"/>
      <c r="AH84" s="5"/>
      <c r="AI84" s="5"/>
      <c r="AJ84"/>
      <c r="AK84" s="2">
        <v>20</v>
      </c>
      <c r="AL84" s="5"/>
      <c r="AM84" s="5"/>
      <c r="AN84" s="5"/>
      <c r="AO84" s="5"/>
      <c r="AP84" s="5"/>
      <c r="AQ84" s="5"/>
      <c r="AR84" s="5"/>
      <c r="AS84"/>
      <c r="AT84" s="5">
        <v>20</v>
      </c>
      <c r="AU84" s="5"/>
      <c r="AV84" s="5" t="s">
        <v>14672</v>
      </c>
      <c r="AW84" s="5"/>
      <c r="AX84" s="5"/>
      <c r="AY84" s="5" t="s">
        <v>14693</v>
      </c>
      <c r="AZ84" s="5"/>
      <c r="BA84" s="5" t="s">
        <v>14704</v>
      </c>
      <c r="BB84"/>
      <c r="BC84" s="5">
        <v>20</v>
      </c>
      <c r="BD84" s="5"/>
      <c r="BE84" s="5" t="s">
        <v>14852</v>
      </c>
      <c r="BF84" s="5"/>
      <c r="BG84" s="5"/>
      <c r="BH84" s="5"/>
      <c r="BI84" s="5"/>
      <c r="BJ84" s="5"/>
      <c r="BK84"/>
      <c r="BL84" s="5">
        <v>20</v>
      </c>
      <c r="BM84" s="5" t="s">
        <v>14988</v>
      </c>
      <c r="BN84" s="5" t="s">
        <v>14997</v>
      </c>
      <c r="BO84" s="5"/>
      <c r="BP84" s="5" t="s">
        <v>1039</v>
      </c>
      <c r="BQ84" s="5"/>
      <c r="BR84" s="5" t="s">
        <v>15024</v>
      </c>
      <c r="BS84" s="5"/>
      <c r="BT84"/>
      <c r="BU84" s="5">
        <v>20</v>
      </c>
      <c r="BV84" s="5" t="s">
        <v>15133</v>
      </c>
      <c r="BW84" s="5" t="s">
        <v>15141</v>
      </c>
      <c r="BX84" s="5" t="s">
        <v>15144</v>
      </c>
      <c r="BY84" s="5"/>
      <c r="BZ84" s="5"/>
      <c r="CA84" s="5"/>
      <c r="CB84" s="5"/>
      <c r="CC84"/>
      <c r="CD84" s="5">
        <v>20</v>
      </c>
      <c r="CE84" s="5"/>
      <c r="CF84" s="5"/>
      <c r="CG84" s="5" t="s">
        <v>15285</v>
      </c>
      <c r="CH84" s="5" t="s">
        <v>14784</v>
      </c>
      <c r="CI84" s="5"/>
      <c r="CJ84" s="5"/>
      <c r="CK84" s="5"/>
      <c r="CL84"/>
      <c r="CM84" s="5">
        <v>20</v>
      </c>
      <c r="CN84" s="5"/>
      <c r="CO84" s="5" t="s">
        <v>15391</v>
      </c>
      <c r="CP84" s="5"/>
      <c r="CQ84" s="5" t="s">
        <v>15403</v>
      </c>
      <c r="CR84" s="5" t="s">
        <v>15406</v>
      </c>
      <c r="CS84" s="5" t="s">
        <v>14784</v>
      </c>
      <c r="CT84" s="5"/>
      <c r="CU84"/>
      <c r="CV84" s="5">
        <v>20</v>
      </c>
      <c r="CW84" s="5"/>
      <c r="CX84" s="5" t="s">
        <v>15534</v>
      </c>
      <c r="CY84" s="5"/>
      <c r="CZ84" s="5"/>
      <c r="DA84" s="5" t="s">
        <v>14784</v>
      </c>
      <c r="DB84" s="5"/>
      <c r="DC84" s="5"/>
    </row>
    <row r="85" spans="1:107" x14ac:dyDescent="0.35">
      <c r="A85" s="6"/>
      <c r="B85" s="7"/>
      <c r="C85" s="7"/>
      <c r="D85" s="7"/>
      <c r="E85" s="7"/>
      <c r="F85" s="7"/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/>
      <c r="Z85" s="7"/>
      <c r="AA85"/>
      <c r="AB85" s="6"/>
      <c r="AC85" s="7"/>
      <c r="AD85" s="7" t="s">
        <v>14372</v>
      </c>
      <c r="AE85" s="7"/>
      <c r="AF85" s="7"/>
      <c r="AG85" s="7"/>
      <c r="AH85" s="7"/>
      <c r="AI85" s="7"/>
      <c r="AJ85"/>
      <c r="AK85" s="6"/>
      <c r="AL85" s="7"/>
      <c r="AM85" s="7"/>
      <c r="AN85" s="7"/>
      <c r="AO85" s="7" t="s">
        <v>14498</v>
      </c>
      <c r="AP85" s="7" t="s">
        <v>12809</v>
      </c>
      <c r="AQ85" s="7"/>
      <c r="AR85" s="7"/>
      <c r="AS85"/>
      <c r="AT85" s="7"/>
      <c r="AU85" s="7" t="s">
        <v>14664</v>
      </c>
      <c r="AV85" s="7" t="s">
        <v>14624</v>
      </c>
      <c r="AW85" s="7" t="s">
        <v>14624</v>
      </c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/>
      <c r="BJ85" s="7"/>
      <c r="BK85"/>
      <c r="BL85" s="7"/>
      <c r="BM85" s="7"/>
      <c r="BN85" s="7" t="s">
        <v>14998</v>
      </c>
      <c r="BO85" s="7"/>
      <c r="BP85" s="7"/>
      <c r="BQ85" s="7"/>
      <c r="BR85" s="7" t="s">
        <v>14784</v>
      </c>
      <c r="BS85" s="7"/>
      <c r="BT85"/>
      <c r="BU85" s="7"/>
      <c r="BV85" s="7" t="s">
        <v>14784</v>
      </c>
      <c r="BW85" s="7"/>
      <c r="BX85" s="7" t="s">
        <v>3640</v>
      </c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 t="s">
        <v>15515</v>
      </c>
      <c r="CY85" s="7"/>
      <c r="CZ85" s="7"/>
      <c r="DA85" s="7"/>
      <c r="DB85" s="7"/>
      <c r="DC85" s="7"/>
    </row>
    <row r="86" spans="1:107" x14ac:dyDescent="0.3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x14ac:dyDescent="0.3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 s="1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/>
      <c r="AK87" s="1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1"/>
      <c r="BE87" s="1"/>
      <c r="BF87" s="1"/>
      <c r="BG87" s="1"/>
      <c r="BH87" s="1"/>
      <c r="BI87" s="1"/>
      <c r="BJ87" s="1"/>
      <c r="BK87"/>
      <c r="BL87"/>
      <c r="BM87"/>
      <c r="BN87"/>
      <c r="BO87"/>
      <c r="BP87"/>
      <c r="BQ87"/>
      <c r="BR87"/>
      <c r="BS87"/>
      <c r="BT87"/>
      <c r="BU87"/>
      <c r="BV87" s="3" t="s">
        <v>12</v>
      </c>
      <c r="BW87" s="3"/>
      <c r="BX87" s="3"/>
      <c r="BY87" s="3"/>
      <c r="BZ87" s="3"/>
      <c r="CA87" s="3"/>
      <c r="CB87" s="3"/>
      <c r="CC87"/>
      <c r="CD87"/>
      <c r="CE87" s="1"/>
      <c r="CF87" s="1"/>
      <c r="CG87" s="1"/>
      <c r="CH87" s="1"/>
      <c r="CI87" s="1"/>
      <c r="CJ87" s="1"/>
      <c r="CK87" s="1"/>
      <c r="CL87"/>
      <c r="CM87"/>
      <c r="CN87" s="1">
        <v>3</v>
      </c>
      <c r="CO87" s="1"/>
      <c r="CP87" s="1"/>
      <c r="CQ87" s="1"/>
      <c r="CR87" s="1"/>
      <c r="CS87" s="1"/>
      <c r="CT87" s="1"/>
      <c r="CU87"/>
      <c r="CV87"/>
      <c r="CW87" s="3" t="s">
        <v>12</v>
      </c>
      <c r="CX87" s="3" t="s">
        <v>13</v>
      </c>
      <c r="CY87" s="3"/>
      <c r="CZ87" s="3"/>
      <c r="DA87" s="3"/>
      <c r="DB87" s="3"/>
      <c r="DC87" s="3"/>
    </row>
    <row r="88" spans="1:107" x14ac:dyDescent="0.35">
      <c r="A88"/>
      <c r="B88"/>
      <c r="C88" s="12" t="s">
        <v>12799</v>
      </c>
      <c r="D88" s="1"/>
      <c r="E88" s="1"/>
      <c r="F88" s="1"/>
      <c r="G88" s="1"/>
      <c r="H88" s="1"/>
      <c r="I88"/>
      <c r="J88"/>
      <c r="K88" s="1"/>
      <c r="L88"/>
      <c r="M88"/>
      <c r="N88"/>
      <c r="O88"/>
      <c r="P88"/>
      <c r="Q88"/>
      <c r="R88"/>
      <c r="S88"/>
      <c r="T88"/>
      <c r="U88" s="1"/>
      <c r="V88" s="1"/>
      <c r="W88" s="1"/>
      <c r="X88" s="1"/>
      <c r="Y88" s="1"/>
      <c r="Z88" s="1"/>
      <c r="AA88" s="1"/>
      <c r="AB88"/>
      <c r="AC88" s="1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 s="1"/>
      <c r="AW88" s="1"/>
      <c r="AX88" s="1"/>
      <c r="AY88" s="1"/>
      <c r="AZ88" s="1"/>
      <c r="BA88" s="1"/>
      <c r="BB88" s="1"/>
      <c r="BC88"/>
      <c r="BD88"/>
      <c r="BE88"/>
      <c r="BF88"/>
      <c r="BG88"/>
      <c r="BH88"/>
      <c r="BI88"/>
      <c r="BJ88"/>
      <c r="BK88"/>
      <c r="BL88"/>
      <c r="BM88"/>
      <c r="BN88" s="1"/>
      <c r="BO88" s="1"/>
      <c r="BP88" s="1"/>
      <c r="BQ88" s="1"/>
      <c r="BR88" s="1"/>
      <c r="BS88" s="1"/>
      <c r="BT88" s="1"/>
      <c r="BU88"/>
      <c r="BV88" s="2">
        <f>CB71+1</f>
        <v>30</v>
      </c>
      <c r="BW88" s="2"/>
      <c r="BX88" s="2"/>
      <c r="BY88" s="2"/>
      <c r="BZ88" s="2"/>
      <c r="CA88" s="2"/>
      <c r="CB88" s="2"/>
      <c r="CC88" s="1"/>
      <c r="CD88"/>
      <c r="CE88"/>
      <c r="CF88"/>
      <c r="CG88"/>
      <c r="CH88"/>
      <c r="CI88"/>
      <c r="CJ88"/>
      <c r="CK88"/>
      <c r="CL88"/>
      <c r="CM88"/>
      <c r="CN88" s="1"/>
      <c r="CO88" s="1"/>
      <c r="CP88" s="1"/>
      <c r="CQ88" s="1"/>
      <c r="CR88" s="1"/>
      <c r="CS88" s="1"/>
      <c r="CT88" s="1"/>
      <c r="CU88" s="1"/>
      <c r="CV88"/>
      <c r="CW88" s="2">
        <f>DC71+1</f>
        <v>30</v>
      </c>
      <c r="CX88" s="2">
        <f>CW88+1</f>
        <v>31</v>
      </c>
      <c r="CY88" s="2"/>
      <c r="CZ88" s="2"/>
      <c r="DA88" s="2"/>
      <c r="DB88" s="2"/>
      <c r="DC88" s="2"/>
    </row>
    <row r="89" spans="1:107" x14ac:dyDescent="0.35">
      <c r="A89"/>
      <c r="B89" s="13"/>
      <c r="C89" s="13" t="s">
        <v>1699</v>
      </c>
      <c r="D89" s="13" t="s">
        <v>1700</v>
      </c>
      <c r="E89" s="13" t="s">
        <v>1701</v>
      </c>
      <c r="F89" s="13" t="s">
        <v>1702</v>
      </c>
      <c r="G89" s="13" t="s">
        <v>1703</v>
      </c>
      <c r="H89" s="13" t="s">
        <v>1704</v>
      </c>
      <c r="I89"/>
      <c r="J89"/>
      <c r="K89" s="1"/>
      <c r="L89"/>
      <c r="M89"/>
      <c r="N89"/>
      <c r="O89"/>
      <c r="P89"/>
      <c r="Q89"/>
      <c r="R89"/>
      <c r="S89"/>
      <c r="T89" s="1"/>
      <c r="U89"/>
      <c r="V89"/>
      <c r="W89"/>
      <c r="X89"/>
      <c r="Y89"/>
      <c r="Z89"/>
      <c r="AA89"/>
      <c r="AB89"/>
      <c r="AC89" s="1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 s="4">
        <v>8</v>
      </c>
      <c r="BV89" s="4"/>
      <c r="BW89" s="4"/>
      <c r="BX89" s="4"/>
      <c r="BY89" s="4"/>
      <c r="BZ89" s="4"/>
      <c r="CA89" s="4"/>
      <c r="CB89" s="4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 s="4">
        <v>8</v>
      </c>
      <c r="CW89" s="4" t="s">
        <v>15529</v>
      </c>
      <c r="CX89" s="4"/>
      <c r="CY89" s="4"/>
      <c r="CZ89" s="4"/>
      <c r="DA89" s="4"/>
      <c r="DB89" s="4"/>
      <c r="DC89" s="4"/>
    </row>
    <row r="90" spans="1:107" ht="15" customHeight="1" x14ac:dyDescent="0.35">
      <c r="A90"/>
      <c r="B90" s="216" t="s">
        <v>1705</v>
      </c>
      <c r="C90" s="14">
        <v>43346</v>
      </c>
      <c r="D90" s="14">
        <v>43393</v>
      </c>
      <c r="E90" s="14">
        <v>43821</v>
      </c>
      <c r="F90" s="14">
        <v>43512</v>
      </c>
      <c r="G90" s="14">
        <v>43568</v>
      </c>
      <c r="H90" s="14">
        <v>43652</v>
      </c>
      <c r="I90"/>
      <c r="J90"/>
      <c r="K90" s="1"/>
      <c r="L90"/>
      <c r="M90"/>
      <c r="N90"/>
      <c r="O90"/>
      <c r="P90"/>
      <c r="Q90"/>
      <c r="R90"/>
      <c r="S90"/>
      <c r="T90" s="1"/>
      <c r="U90"/>
      <c r="V90"/>
      <c r="W90"/>
      <c r="X90"/>
      <c r="Y90"/>
      <c r="Z90"/>
      <c r="AA90"/>
      <c r="AB90"/>
      <c r="AC90" s="1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 s="5"/>
      <c r="BV90" s="5" t="s">
        <v>15164</v>
      </c>
      <c r="BW90" s="5"/>
      <c r="BX90" s="5"/>
      <c r="BY90" s="5"/>
      <c r="BZ90" s="5"/>
      <c r="CA90" s="5"/>
      <c r="CB90" s="5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 s="5"/>
      <c r="CW90" s="5" t="s">
        <v>15530</v>
      </c>
      <c r="CX90" s="5"/>
      <c r="CY90" s="5"/>
      <c r="CZ90" s="5"/>
      <c r="DA90" s="5"/>
      <c r="DB90" s="5"/>
      <c r="DC90" s="5"/>
    </row>
    <row r="91" spans="1:107" x14ac:dyDescent="0.35">
      <c r="A91"/>
      <c r="B91" s="217"/>
      <c r="C91" s="15"/>
      <c r="D91" s="15">
        <v>43409</v>
      </c>
      <c r="E91" s="15">
        <v>43472</v>
      </c>
      <c r="F91" s="15">
        <v>43528</v>
      </c>
      <c r="G91" s="15">
        <v>43584</v>
      </c>
      <c r="H91" s="15"/>
      <c r="I91"/>
      <c r="J91"/>
      <c r="K91" s="1"/>
      <c r="L91"/>
      <c r="M91"/>
      <c r="N91"/>
      <c r="O91"/>
      <c r="P91"/>
      <c r="Q91"/>
      <c r="R91"/>
      <c r="S91"/>
      <c r="T91" s="1"/>
      <c r="U91"/>
      <c r="V91"/>
      <c r="W91"/>
      <c r="X91"/>
      <c r="Y91"/>
      <c r="Z91"/>
      <c r="AA91"/>
      <c r="AB91"/>
      <c r="AC91" s="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 s="4">
        <v>10</v>
      </c>
      <c r="BV91" s="4" t="s">
        <v>38</v>
      </c>
      <c r="BW91" s="4"/>
      <c r="BX91" s="4"/>
      <c r="BY91" s="4"/>
      <c r="BZ91" s="4"/>
      <c r="CA91" s="4" t="s">
        <v>3203</v>
      </c>
      <c r="CB91" s="4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 s="4">
        <v>10</v>
      </c>
      <c r="CW91" s="4" t="s">
        <v>15531</v>
      </c>
      <c r="CX91" s="4" t="s">
        <v>15463</v>
      </c>
      <c r="CY91" s="4"/>
      <c r="CZ91" s="4"/>
      <c r="DA91" s="4"/>
      <c r="DB91" s="4"/>
      <c r="DC91" s="4"/>
    </row>
    <row r="92" spans="1:107" ht="15" customHeight="1" x14ac:dyDescent="0.35">
      <c r="A92"/>
      <c r="B92" s="216" t="s">
        <v>1709</v>
      </c>
      <c r="C92" s="14">
        <v>43346</v>
      </c>
      <c r="D92" s="14">
        <v>43393</v>
      </c>
      <c r="E92" s="14">
        <v>43821</v>
      </c>
      <c r="F92" s="14">
        <v>43505</v>
      </c>
      <c r="G92" s="14">
        <v>43561</v>
      </c>
      <c r="H92" s="14">
        <v>43652</v>
      </c>
      <c r="I92"/>
      <c r="J92"/>
      <c r="K92" s="1"/>
      <c r="L92"/>
      <c r="M92"/>
      <c r="N92"/>
      <c r="O92"/>
      <c r="P92"/>
      <c r="Q92"/>
      <c r="R92"/>
      <c r="S92"/>
      <c r="T92" s="1"/>
      <c r="U92"/>
      <c r="V92"/>
      <c r="W92"/>
      <c r="X92"/>
      <c r="Y92"/>
      <c r="Z92"/>
      <c r="AA92"/>
      <c r="AB92"/>
      <c r="AC92" s="1"/>
      <c r="AD92"/>
      <c r="AE92"/>
      <c r="AF92"/>
      <c r="AG92"/>
      <c r="AH92"/>
      <c r="AI92"/>
      <c r="AJ92"/>
      <c r="AK92"/>
      <c r="AL92"/>
      <c r="AM92"/>
      <c r="AN92">
        <v>636</v>
      </c>
      <c r="AO92"/>
      <c r="AP92">
        <f>718.46/20</f>
        <v>35.923000000000002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 s="7"/>
      <c r="BV92" s="7" t="s">
        <v>14103</v>
      </c>
      <c r="BW92" s="7"/>
      <c r="BX92" s="7"/>
      <c r="BY92" s="7"/>
      <c r="BZ92" s="7"/>
      <c r="CA92" s="7"/>
      <c r="CB92" s="7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 s="7"/>
      <c r="CW92" s="7"/>
      <c r="CX92" s="7" t="s">
        <v>38</v>
      </c>
      <c r="CY92" s="7"/>
      <c r="CZ92" s="7"/>
      <c r="DA92" s="7"/>
      <c r="DB92" s="7"/>
      <c r="DC92" s="7"/>
    </row>
    <row r="93" spans="1:107" x14ac:dyDescent="0.35">
      <c r="A93"/>
      <c r="B93" s="217"/>
      <c r="C93" s="15"/>
      <c r="D93" s="15">
        <v>43409</v>
      </c>
      <c r="E93" s="15">
        <v>43472</v>
      </c>
      <c r="F93" s="15">
        <v>43521</v>
      </c>
      <c r="G93" s="15">
        <v>43578</v>
      </c>
      <c r="H93" s="15"/>
      <c r="I93"/>
      <c r="J93"/>
      <c r="K93" s="1"/>
      <c r="L93"/>
      <c r="M93"/>
      <c r="N93"/>
      <c r="O93"/>
      <c r="P93"/>
      <c r="Q93"/>
      <c r="R93"/>
      <c r="S93"/>
      <c r="T93" s="1"/>
      <c r="U93"/>
      <c r="V93"/>
      <c r="W93"/>
      <c r="X93"/>
      <c r="Y93"/>
      <c r="Z93"/>
      <c r="AA93"/>
      <c r="AB93"/>
      <c r="AC93" s="1"/>
      <c r="AD93"/>
      <c r="AE93"/>
      <c r="AF93"/>
      <c r="AG93"/>
      <c r="AH93"/>
      <c r="AI93"/>
      <c r="AJ93"/>
      <c r="AK93"/>
      <c r="AL93"/>
      <c r="AM93"/>
      <c r="AN93">
        <v>430</v>
      </c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 s="5">
        <v>12</v>
      </c>
      <c r="BV93" s="5"/>
      <c r="BW93" s="5"/>
      <c r="BX93" s="5"/>
      <c r="BY93" s="5"/>
      <c r="BZ93" s="5"/>
      <c r="CA93" s="5"/>
      <c r="CB93" s="5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 s="5">
        <v>12</v>
      </c>
      <c r="CW93" s="5"/>
      <c r="CX93" s="5" t="s">
        <v>13939</v>
      </c>
      <c r="CY93" s="5"/>
      <c r="CZ93" s="5"/>
      <c r="DA93" s="5"/>
      <c r="DB93" s="5"/>
      <c r="DC93" s="5"/>
    </row>
    <row r="94" spans="1:107" ht="15" customHeight="1" x14ac:dyDescent="0.35">
      <c r="A94"/>
      <c r="B94" s="216" t="s">
        <v>1713</v>
      </c>
      <c r="C94" s="14">
        <v>43346</v>
      </c>
      <c r="D94" s="14">
        <v>43393</v>
      </c>
      <c r="E94" s="14">
        <v>43821</v>
      </c>
      <c r="F94" s="75">
        <v>43519</v>
      </c>
      <c r="G94" s="14">
        <v>43575</v>
      </c>
      <c r="H94" s="14">
        <v>43652</v>
      </c>
      <c r="I94"/>
      <c r="J94"/>
      <c r="K94" s="1"/>
      <c r="L94"/>
      <c r="M94"/>
      <c r="N94"/>
      <c r="O94"/>
      <c r="P94"/>
      <c r="Q94"/>
      <c r="R94"/>
      <c r="S94"/>
      <c r="T94" s="1"/>
      <c r="U94"/>
      <c r="V94"/>
      <c r="W94"/>
      <c r="X94"/>
      <c r="Y94"/>
      <c r="Z94"/>
      <c r="AA94"/>
      <c r="AB94"/>
      <c r="AC94" s="1"/>
      <c r="AD94"/>
      <c r="AE94"/>
      <c r="AF94"/>
      <c r="AG94"/>
      <c r="AH94"/>
      <c r="AI94"/>
      <c r="AJ94"/>
      <c r="AK94"/>
      <c r="AL94"/>
      <c r="AM94"/>
      <c r="AN94">
        <v>312</v>
      </c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 s="5"/>
      <c r="BV94" s="5" t="s">
        <v>15165</v>
      </c>
      <c r="BW94" s="5"/>
      <c r="BX94" s="5"/>
      <c r="BY94" s="5"/>
      <c r="BZ94" s="5"/>
      <c r="CA94" s="5"/>
      <c r="CB94" s="5"/>
      <c r="CC94"/>
      <c r="CD94"/>
      <c r="CE94"/>
      <c r="CF94"/>
      <c r="CG94"/>
      <c r="CH94"/>
      <c r="CI94"/>
      <c r="CJ94"/>
      <c r="CK94"/>
      <c r="CL94"/>
      <c r="CM94"/>
      <c r="CN94"/>
      <c r="CO94" s="35"/>
      <c r="CP94"/>
      <c r="CQ94"/>
      <c r="CR94"/>
      <c r="CS94"/>
      <c r="CT94"/>
      <c r="CU94"/>
      <c r="CV94" s="5"/>
      <c r="CW94" s="5"/>
      <c r="CX94" s="5"/>
      <c r="CY94" s="5"/>
      <c r="CZ94" s="5"/>
      <c r="DA94" s="5"/>
      <c r="DB94" s="5"/>
      <c r="DC94" s="5"/>
    </row>
    <row r="95" spans="1:107" x14ac:dyDescent="0.35">
      <c r="A95"/>
      <c r="B95" s="217"/>
      <c r="C95" s="15"/>
      <c r="D95" s="15">
        <v>43409</v>
      </c>
      <c r="E95" s="15">
        <v>43472</v>
      </c>
      <c r="F95" s="76">
        <v>43535</v>
      </c>
      <c r="G95" s="15">
        <v>43591</v>
      </c>
      <c r="H95" s="15"/>
      <c r="I95" s="223"/>
      <c r="J95" s="223"/>
      <c r="K95" s="223"/>
      <c r="L95" s="223"/>
      <c r="M95" s="223"/>
      <c r="N95"/>
      <c r="O95"/>
      <c r="P95"/>
      <c r="Q95"/>
      <c r="R95"/>
      <c r="S95"/>
      <c r="T95" s="1"/>
      <c r="U95"/>
      <c r="V95"/>
      <c r="W95"/>
      <c r="X95"/>
      <c r="Y95"/>
      <c r="Z95"/>
      <c r="AA95"/>
      <c r="AB95"/>
      <c r="AC95" s="1"/>
      <c r="AD95"/>
      <c r="AE95"/>
      <c r="AF95"/>
      <c r="AG95"/>
      <c r="AH95"/>
      <c r="AI95"/>
      <c r="AJ95"/>
      <c r="AK95"/>
      <c r="AL95"/>
      <c r="AM95"/>
      <c r="AN95">
        <v>231</v>
      </c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 s="4">
        <v>14</v>
      </c>
      <c r="BV95" s="4" t="s">
        <v>15166</v>
      </c>
      <c r="BW95" s="4"/>
      <c r="BX95" s="4"/>
      <c r="BY95" s="4"/>
      <c r="BZ95" s="4"/>
      <c r="CA95" s="4"/>
      <c r="CB95" s="4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 s="4">
        <v>14</v>
      </c>
      <c r="CW95" s="4" t="s">
        <v>15533</v>
      </c>
      <c r="CX95" s="4"/>
      <c r="CY95" s="4"/>
      <c r="CZ95" s="4"/>
      <c r="DA95" s="4"/>
      <c r="DB95" s="4"/>
      <c r="DC95" s="4"/>
    </row>
    <row r="96" spans="1:107" x14ac:dyDescent="0.35">
      <c r="A96"/>
      <c r="B96" s="221" t="s">
        <v>11995</v>
      </c>
      <c r="C96" s="14">
        <v>43346</v>
      </c>
      <c r="D96" s="14">
        <v>43393</v>
      </c>
      <c r="E96" s="14">
        <v>43821</v>
      </c>
      <c r="F96" s="75">
        <v>43519</v>
      </c>
      <c r="G96" s="75">
        <v>43573</v>
      </c>
      <c r="H96" s="14">
        <v>43654</v>
      </c>
      <c r="I96" s="223"/>
      <c r="J96" s="223"/>
      <c r="K96" s="223"/>
      <c r="L96" s="223"/>
      <c r="M96" s="223"/>
      <c r="N96"/>
      <c r="O96"/>
      <c r="P96"/>
      <c r="Q96"/>
      <c r="R96"/>
      <c r="S96"/>
      <c r="T96" s="1"/>
      <c r="U96"/>
      <c r="V96"/>
      <c r="W96"/>
      <c r="X96"/>
      <c r="Y96"/>
      <c r="Z96"/>
      <c r="AA96"/>
      <c r="AB96"/>
      <c r="AC96" s="1"/>
      <c r="AD96"/>
      <c r="AE96"/>
      <c r="AF96"/>
      <c r="AG96"/>
      <c r="AH96"/>
      <c r="AI96"/>
      <c r="AJ96"/>
      <c r="AK96"/>
      <c r="AL96"/>
      <c r="AM96"/>
      <c r="AN96">
        <v>300</v>
      </c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 s="7"/>
      <c r="BV96" s="7"/>
      <c r="BW96" s="7"/>
      <c r="BX96" s="7"/>
      <c r="BY96" s="7"/>
      <c r="BZ96" s="7"/>
      <c r="CA96" s="7"/>
      <c r="CB96" s="7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 s="7"/>
      <c r="CW96" s="7"/>
      <c r="CX96" s="7" t="s">
        <v>15537</v>
      </c>
      <c r="CY96" s="7"/>
      <c r="CZ96" s="7"/>
      <c r="DA96" s="7"/>
      <c r="DB96" s="7"/>
      <c r="DC96" s="7"/>
    </row>
    <row r="97" spans="1:107" x14ac:dyDescent="0.35">
      <c r="A97"/>
      <c r="B97" s="222"/>
      <c r="C97" s="15"/>
      <c r="D97" s="15">
        <v>43409</v>
      </c>
      <c r="E97" s="15">
        <v>43472</v>
      </c>
      <c r="F97" s="76">
        <v>43535</v>
      </c>
      <c r="G97" s="76">
        <v>43591</v>
      </c>
      <c r="H97" s="15"/>
      <c r="I97" s="71"/>
      <c r="J97" s="71"/>
      <c r="K97" s="71"/>
      <c r="L97" s="54"/>
      <c r="M97" s="54"/>
      <c r="N97"/>
      <c r="O97"/>
      <c r="P97"/>
      <c r="Q97"/>
      <c r="R97"/>
      <c r="S97"/>
      <c r="T97" s="1"/>
      <c r="U97"/>
      <c r="V97"/>
      <c r="W97"/>
      <c r="X97"/>
      <c r="Y97"/>
      <c r="Z97"/>
      <c r="AA97"/>
      <c r="AB97"/>
      <c r="AC97" s="1"/>
      <c r="AD97"/>
      <c r="AE97"/>
      <c r="AF97"/>
      <c r="AG97"/>
      <c r="AH97"/>
      <c r="AI97"/>
      <c r="AJ97"/>
      <c r="AK97"/>
      <c r="AL97"/>
      <c r="AM97"/>
      <c r="AN97">
        <v>186</v>
      </c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 s="5">
        <v>16</v>
      </c>
      <c r="BV97" s="5"/>
      <c r="BW97" s="5"/>
      <c r="BX97" s="5"/>
      <c r="BY97" s="5"/>
      <c r="BZ97" s="5"/>
      <c r="CA97" s="5"/>
      <c r="CB97" s="5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 s="5">
        <v>16</v>
      </c>
      <c r="CW97" s="5" t="s">
        <v>14880</v>
      </c>
      <c r="CX97" s="5"/>
      <c r="CY97" s="5"/>
      <c r="CZ97" s="5"/>
      <c r="DA97" s="5"/>
      <c r="DB97" s="5"/>
      <c r="DC97" s="5"/>
    </row>
    <row r="98" spans="1:107" x14ac:dyDescent="0.35">
      <c r="A98"/>
      <c r="B98"/>
      <c r="C98" s="1"/>
      <c r="D98"/>
      <c r="E98"/>
      <c r="F98"/>
      <c r="G98"/>
      <c r="H98"/>
      <c r="I98" s="55"/>
      <c r="J98"/>
      <c r="K98"/>
      <c r="L98"/>
      <c r="M98"/>
      <c r="N98"/>
      <c r="O98"/>
      <c r="P98"/>
      <c r="Q98"/>
      <c r="R98"/>
      <c r="S98"/>
      <c r="T98" s="1"/>
      <c r="U98"/>
      <c r="V98"/>
      <c r="W98"/>
      <c r="X98"/>
      <c r="Y98"/>
      <c r="Z98"/>
      <c r="AA98"/>
      <c r="AB98"/>
      <c r="AC98" s="1"/>
      <c r="AD98"/>
      <c r="AE98"/>
      <c r="AF98"/>
      <c r="AG98"/>
      <c r="AH98"/>
      <c r="AI98"/>
      <c r="AJ98"/>
      <c r="AK98"/>
      <c r="AL98"/>
      <c r="AM98"/>
      <c r="AN98">
        <f>SUM(AN92:AN97)</f>
        <v>2095</v>
      </c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 s="5"/>
      <c r="BV98" s="5"/>
      <c r="BW98" s="5"/>
      <c r="BX98" s="5"/>
      <c r="BY98" s="5"/>
      <c r="BZ98" s="5"/>
      <c r="CA98" s="5"/>
      <c r="CB98" s="5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 s="5"/>
      <c r="CW98" s="5" t="s">
        <v>15535</v>
      </c>
      <c r="CX98" s="5" t="s">
        <v>15538</v>
      </c>
      <c r="CY98" s="5"/>
      <c r="CZ98" s="5"/>
      <c r="DA98" s="5"/>
      <c r="DB98" s="5"/>
      <c r="DC98" s="5"/>
    </row>
    <row r="99" spans="1:107" x14ac:dyDescent="0.35">
      <c r="A99"/>
      <c r="B99" s="16" t="s">
        <v>8383</v>
      </c>
      <c r="C99" s="16"/>
      <c r="D99"/>
      <c r="E99"/>
      <c r="F99"/>
      <c r="G99"/>
      <c r="H99"/>
      <c r="I99"/>
      <c r="J99"/>
      <c r="K99"/>
      <c r="L99" s="1"/>
      <c r="M99" s="73"/>
      <c r="N99"/>
      <c r="O99"/>
      <c r="P99"/>
      <c r="Q99"/>
      <c r="R99"/>
      <c r="S99"/>
      <c r="T99" s="1"/>
      <c r="U99"/>
      <c r="V99"/>
      <c r="W99"/>
      <c r="X99"/>
      <c r="Y99"/>
      <c r="Z99"/>
      <c r="AA99"/>
      <c r="AB99"/>
      <c r="AC99" s="1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>
        <f>159*2+15</f>
        <v>333</v>
      </c>
      <c r="BP99"/>
      <c r="BQ99"/>
      <c r="BR99"/>
      <c r="BS99"/>
      <c r="BT99"/>
      <c r="BU99" s="4">
        <v>18</v>
      </c>
      <c r="BV99" s="4" t="s">
        <v>15158</v>
      </c>
      <c r="BW99" s="4"/>
      <c r="BX99" s="4"/>
      <c r="BY99" s="4"/>
      <c r="BZ99" s="4"/>
      <c r="CA99" s="4"/>
      <c r="CB99" s="4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 s="4">
        <v>18</v>
      </c>
      <c r="CW99" s="4"/>
      <c r="CX99" s="4" t="s">
        <v>15542</v>
      </c>
      <c r="CY99" s="4"/>
      <c r="CZ99" s="4"/>
      <c r="DA99" s="4"/>
      <c r="DB99" s="4"/>
      <c r="DC99" s="4"/>
    </row>
    <row r="100" spans="1:107" x14ac:dyDescent="0.35">
      <c r="A100"/>
      <c r="B100" s="16" t="s">
        <v>8384</v>
      </c>
      <c r="C100" s="1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"/>
      <c r="U100"/>
      <c r="V100"/>
      <c r="W100"/>
      <c r="X100"/>
      <c r="Y100"/>
      <c r="Z100"/>
      <c r="AA100"/>
      <c r="AB100"/>
      <c r="AC100" s="1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 s="7"/>
      <c r="BV100" s="7"/>
      <c r="BW100" s="7"/>
      <c r="BX100" s="7"/>
      <c r="BY100" s="7"/>
      <c r="BZ100" s="7"/>
      <c r="CA100" s="7"/>
      <c r="CB100" s="7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 s="7"/>
      <c r="CW100" s="7"/>
      <c r="CX100" s="7" t="s">
        <v>15541</v>
      </c>
      <c r="CY100" s="7"/>
      <c r="CZ100" s="7"/>
      <c r="DA100" s="7"/>
      <c r="DB100" s="7"/>
      <c r="DC100" s="7"/>
    </row>
    <row r="101" spans="1:107" x14ac:dyDescent="0.35">
      <c r="A101"/>
      <c r="B101" s="16" t="s">
        <v>8385</v>
      </c>
      <c r="C101" s="16"/>
      <c r="D101"/>
      <c r="E101"/>
      <c r="F101"/>
      <c r="G101"/>
      <c r="H101"/>
      <c r="I101" s="55"/>
      <c r="J101"/>
      <c r="K101"/>
      <c r="L101" s="1"/>
      <c r="M101" s="1"/>
      <c r="N101"/>
      <c r="O101"/>
      <c r="P101"/>
      <c r="Q101"/>
      <c r="R101"/>
      <c r="S101"/>
      <c r="T101" s="1"/>
      <c r="U101"/>
      <c r="V101"/>
      <c r="W101"/>
      <c r="X101"/>
      <c r="Y101"/>
      <c r="Z101"/>
      <c r="AA101"/>
      <c r="AB101"/>
      <c r="AC101" s="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 s="5">
        <v>20</v>
      </c>
      <c r="BV101" s="5" t="s">
        <v>15167</v>
      </c>
      <c r="BW101" s="5"/>
      <c r="BX101" s="5"/>
      <c r="BY101" s="5"/>
      <c r="BZ101" s="5"/>
      <c r="CA101" s="5"/>
      <c r="CB101" s="5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 s="5">
        <v>20</v>
      </c>
      <c r="CW101" s="5"/>
      <c r="CX101" s="5" t="s">
        <v>15540</v>
      </c>
      <c r="CY101" s="5"/>
      <c r="CZ101" s="5"/>
      <c r="DA101" s="5"/>
      <c r="DB101" s="5"/>
      <c r="DC101" s="5"/>
    </row>
    <row r="102" spans="1:107" x14ac:dyDescent="0.3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/>
      <c r="T102" s="1"/>
      <c r="U102"/>
      <c r="V102"/>
      <c r="W102"/>
      <c r="X102"/>
      <c r="Y102"/>
      <c r="Z102"/>
      <c r="AA102"/>
      <c r="AB102"/>
      <c r="AC102" s="1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 s="7"/>
      <c r="BV102" s="7" t="s">
        <v>15168</v>
      </c>
      <c r="BW102" s="7"/>
      <c r="BX102" s="7"/>
      <c r="BY102" s="7"/>
      <c r="BZ102" s="7"/>
      <c r="CA102" s="7"/>
      <c r="CB102" s="7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 s="7"/>
      <c r="CW102" s="7"/>
      <c r="CX102" s="7" t="s">
        <v>15539</v>
      </c>
      <c r="CY102" s="7"/>
      <c r="CZ102" s="7"/>
      <c r="DA102" s="7"/>
      <c r="DB102" s="7"/>
      <c r="DC102" s="7"/>
    </row>
    <row r="103" spans="1:107" x14ac:dyDescent="0.35">
      <c r="A103"/>
      <c r="B103"/>
      <c r="C103" s="58"/>
      <c r="D103" s="1"/>
      <c r="E103" s="1"/>
      <c r="F103" s="1"/>
      <c r="G103"/>
      <c r="H103"/>
      <c r="I103"/>
      <c r="J103"/>
      <c r="K103"/>
      <c r="L103" s="73"/>
      <c r="M103" s="73"/>
      <c r="N103"/>
      <c r="O103"/>
      <c r="P103"/>
      <c r="Q103"/>
      <c r="R103"/>
      <c r="S103"/>
      <c r="T103"/>
      <c r="U103"/>
      <c r="V103" t="s">
        <v>12696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107" x14ac:dyDescent="0.35">
      <c r="A104"/>
      <c r="B104"/>
      <c r="C104" s="73"/>
      <c r="D104" s="73"/>
      <c r="E104" s="1"/>
      <c r="F104" s="1"/>
      <c r="G104" s="1"/>
      <c r="H104" s="1"/>
      <c r="I104" s="1"/>
      <c r="J104" s="1"/>
      <c r="K104"/>
      <c r="L104" s="1"/>
      <c r="M104" s="1"/>
      <c r="N104" s="1"/>
      <c r="O104" s="1"/>
      <c r="P104" s="1"/>
      <c r="Q104" s="1"/>
      <c r="R104" s="1"/>
      <c r="S104" s="1"/>
      <c r="T104"/>
      <c r="U104"/>
      <c r="V104" s="1"/>
      <c r="W104" s="1"/>
      <c r="X104" s="1"/>
      <c r="Y104" s="1"/>
      <c r="Z104" s="1"/>
      <c r="AA104" s="1"/>
      <c r="AB104" s="1"/>
      <c r="AC104"/>
      <c r="AD104"/>
      <c r="AE104" s="1"/>
      <c r="AF104" s="1"/>
      <c r="AG104" s="1"/>
      <c r="AH104" s="1"/>
      <c r="AI104" s="1"/>
      <c r="AJ104" s="1"/>
      <c r="AK104" s="1"/>
      <c r="AL104" s="38"/>
      <c r="AM104"/>
      <c r="AN104"/>
      <c r="AO104"/>
      <c r="AP104" s="1"/>
      <c r="AQ104" s="1"/>
      <c r="AR104" s="1"/>
      <c r="AS104" s="1"/>
      <c r="AT104" s="1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/>
      <c r="BL104"/>
      <c r="BM104" s="1"/>
      <c r="BN104" s="1"/>
      <c r="BO104" s="1"/>
      <c r="BP104" s="1"/>
      <c r="BQ104" s="1"/>
      <c r="BR104" s="1"/>
      <c r="BS104" s="1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107" x14ac:dyDescent="0.35">
      <c r="A105"/>
      <c r="B105" s="1">
        <v>10</v>
      </c>
      <c r="C105" s="1"/>
      <c r="D105" s="73"/>
      <c r="E105" s="1"/>
      <c r="F105" s="1"/>
      <c r="G105" s="1"/>
      <c r="H105" s="1"/>
      <c r="I105" s="1"/>
      <c r="J105"/>
      <c r="K105"/>
      <c r="L105" s="1"/>
      <c r="M105" s="1"/>
      <c r="N105" s="1"/>
      <c r="O105" s="1"/>
      <c r="P105" s="1"/>
      <c r="Q105" s="1"/>
      <c r="R105" s="1"/>
      <c r="S105"/>
      <c r="T105"/>
      <c r="U105" s="1"/>
      <c r="V105" s="1"/>
      <c r="W105" s="1"/>
      <c r="X105" s="1"/>
      <c r="Y105" s="1"/>
      <c r="Z105" s="1"/>
      <c r="AA105" s="1"/>
      <c r="AB105"/>
      <c r="AC105"/>
      <c r="AD105" s="1"/>
      <c r="AE105" s="1"/>
      <c r="AF105" s="1"/>
      <c r="AG105" s="1"/>
      <c r="AH105" s="1"/>
      <c r="AI105" s="1"/>
      <c r="AJ105" s="1"/>
      <c r="AK105" s="38"/>
      <c r="AL105"/>
      <c r="AM105" s="1"/>
      <c r="AN105" s="1"/>
      <c r="AO105" s="1"/>
      <c r="AP105" s="1"/>
      <c r="AQ105" s="1"/>
      <c r="AR105" s="1"/>
      <c r="AS105" s="1"/>
      <c r="AT105" s="1"/>
      <c r="AU105" s="1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/>
      <c r="BM105"/>
      <c r="BN105" s="1"/>
      <c r="BO105" s="1"/>
      <c r="BP105" s="1"/>
      <c r="BQ105" s="1"/>
      <c r="BR105" s="1"/>
      <c r="BS105" s="1"/>
      <c r="BT105" s="1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107" ht="15" customHeight="1" x14ac:dyDescent="0.35">
      <c r="A106"/>
      <c r="B106" s="1">
        <v>15</v>
      </c>
      <c r="C106" s="1"/>
      <c r="D106" s="1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107" x14ac:dyDescent="0.35">
      <c r="A107"/>
      <c r="B107" s="1">
        <v>20</v>
      </c>
      <c r="C107" s="1"/>
      <c r="D107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107" ht="15" customHeight="1" x14ac:dyDescent="0.35">
      <c r="A108"/>
      <c r="B108" s="1">
        <v>25</v>
      </c>
      <c r="C108" s="1"/>
      <c r="D108" s="1"/>
      <c r="E108"/>
      <c r="F108"/>
      <c r="G108"/>
      <c r="H108"/>
      <c r="I108"/>
      <c r="J108"/>
      <c r="K108" s="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"/>
      <c r="AL108"/>
      <c r="AM108" s="1"/>
      <c r="AN108" s="1"/>
      <c r="AO108" s="1"/>
      <c r="AP108" s="1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74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107" x14ac:dyDescent="0.35">
      <c r="A109" s="12"/>
      <c r="B109" s="1">
        <v>30</v>
      </c>
      <c r="C109" s="1"/>
      <c r="D109"/>
      <c r="E109"/>
      <c r="F109"/>
      <c r="G109"/>
      <c r="H109" s="1"/>
      <c r="I109"/>
      <c r="J109"/>
      <c r="K109" s="1"/>
      <c r="L109" s="1"/>
      <c r="M109"/>
      <c r="N109"/>
      <c r="O109"/>
      <c r="P109"/>
      <c r="Q109"/>
      <c r="R109"/>
      <c r="S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ht="15" customHeight="1" x14ac:dyDescent="0.35">
      <c r="A110" s="1"/>
      <c r="B110" s="1">
        <v>35</v>
      </c>
      <c r="C110" s="1"/>
      <c r="D110" s="1"/>
      <c r="E110" s="1"/>
      <c r="F110" s="1"/>
      <c r="G110" s="1"/>
      <c r="H110" s="1"/>
      <c r="I110"/>
      <c r="J110"/>
      <c r="K110" s="66"/>
      <c r="L110" s="73"/>
      <c r="M110"/>
      <c r="N110"/>
      <c r="O110"/>
      <c r="P110"/>
      <c r="Q110"/>
      <c r="R110"/>
      <c r="S110" s="1"/>
      <c r="T110"/>
      <c r="U110"/>
      <c r="V110"/>
      <c r="W110"/>
      <c r="X110"/>
      <c r="Y110"/>
      <c r="Z110"/>
      <c r="AA110"/>
      <c r="AB110"/>
      <c r="AC110" s="27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1"/>
      <c r="AT110"/>
      <c r="AU110" s="1"/>
      <c r="AV110" s="1"/>
      <c r="AW110" s="1"/>
      <c r="AX110" s="1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x14ac:dyDescent="0.35">
      <c r="A111" s="204"/>
      <c r="B111" s="1">
        <v>40</v>
      </c>
      <c r="C111" s="1"/>
      <c r="D111" s="17"/>
      <c r="E111" s="17"/>
      <c r="F111" s="17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x14ac:dyDescent="0.35">
      <c r="A112" s="204"/>
      <c r="B112" s="1">
        <v>45</v>
      </c>
      <c r="C112" s="1"/>
      <c r="D112" s="17"/>
      <c r="E112" s="1">
        <f>(30+35)/2</f>
        <v>32.5</v>
      </c>
      <c r="F112" s="79" t="s">
        <v>14309</v>
      </c>
      <c r="G112" s="17"/>
      <c r="H112" s="1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 s="35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80" x14ac:dyDescent="0.35">
      <c r="A113" s="204"/>
      <c r="B113" s="1">
        <v>50</v>
      </c>
      <c r="C113" s="1"/>
      <c r="D113" s="17"/>
      <c r="E113" s="17"/>
      <c r="F113" s="17"/>
      <c r="G113" s="17"/>
      <c r="H113"/>
      <c r="I113"/>
      <c r="J113"/>
      <c r="K113" s="1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 s="35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x14ac:dyDescent="0.35">
      <c r="A114" s="204"/>
      <c r="B114" s="1">
        <v>55</v>
      </c>
      <c r="C114" s="1"/>
      <c r="D114" s="17"/>
      <c r="E114" s="17"/>
      <c r="F114" s="17"/>
      <c r="G114" s="17"/>
      <c r="H114"/>
      <c r="I114"/>
      <c r="J114"/>
      <c r="K114"/>
      <c r="L114" s="1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/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x14ac:dyDescent="0.35">
      <c r="A115" s="204"/>
      <c r="B115" s="1">
        <f>SUM(B105:B114)</f>
        <v>325</v>
      </c>
      <c r="C115" s="1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/>
      <c r="AE115"/>
      <c r="AF115"/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x14ac:dyDescent="0.35">
      <c r="A116" s="204"/>
      <c r="B116" s="1">
        <f>B115/10</f>
        <v>32.5</v>
      </c>
      <c r="C116" s="16" t="s">
        <v>14308</v>
      </c>
      <c r="D116" s="17"/>
      <c r="E116" s="17"/>
      <c r="F116" s="17"/>
      <c r="G116" s="17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/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x14ac:dyDescent="0.35">
      <c r="A117" s="1"/>
      <c r="B117"/>
      <c r="C117"/>
      <c r="D117"/>
      <c r="E117"/>
      <c r="F117"/>
      <c r="G117"/>
      <c r="H117"/>
      <c r="I117"/>
      <c r="J117"/>
      <c r="K117" s="16"/>
      <c r="L117" s="16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x14ac:dyDescent="0.35">
      <c r="A118" s="16"/>
      <c r="B118"/>
      <c r="C118"/>
      <c r="D118"/>
      <c r="E118"/>
      <c r="F118"/>
      <c r="G118" t="s">
        <v>9916</v>
      </c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/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x14ac:dyDescent="0.35">
      <c r="A119" s="16" t="s">
        <v>14310</v>
      </c>
      <c r="B119">
        <v>40</v>
      </c>
      <c r="C119">
        <v>19</v>
      </c>
      <c r="D119">
        <v>12</v>
      </c>
      <c r="E119">
        <v>8</v>
      </c>
      <c r="F119">
        <v>1</v>
      </c>
      <c r="G119">
        <f>SUM(B119:F119)</f>
        <v>80</v>
      </c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/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x14ac:dyDescent="0.35">
      <c r="A120" s="16" t="s">
        <v>14311</v>
      </c>
      <c r="B120">
        <v>950</v>
      </c>
      <c r="C120">
        <v>1300</v>
      </c>
      <c r="D120">
        <v>1700</v>
      </c>
      <c r="E120">
        <v>3500</v>
      </c>
      <c r="F120">
        <v>8000</v>
      </c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/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x14ac:dyDescent="0.35">
      <c r="A121" s="1" t="s">
        <v>9916</v>
      </c>
      <c r="B121">
        <f>B119*B120</f>
        <v>38000</v>
      </c>
      <c r="C121">
        <f>C119*C120</f>
        <v>24700</v>
      </c>
      <c r="D121">
        <f>D119*D120</f>
        <v>20400</v>
      </c>
      <c r="E121">
        <f>E119*E120</f>
        <v>28000</v>
      </c>
      <c r="F121">
        <f>F119*F120</f>
        <v>8000</v>
      </c>
      <c r="G121">
        <f>SUM(B121:F121)</f>
        <v>119100</v>
      </c>
      <c r="H121"/>
      <c r="I121"/>
      <c r="J121"/>
      <c r="K121"/>
      <c r="L121"/>
      <c r="M121"/>
      <c r="N121"/>
      <c r="O121"/>
      <c r="P121"/>
      <c r="Q121"/>
      <c r="R121"/>
      <c r="S121" s="1"/>
      <c r="T121"/>
      <c r="U121"/>
      <c r="V121"/>
      <c r="W121"/>
      <c r="X121"/>
      <c r="Y121"/>
      <c r="Z121"/>
      <c r="AA121"/>
      <c r="AB121" s="1"/>
      <c r="AC121"/>
      <c r="AD121"/>
      <c r="AE121"/>
      <c r="AF121"/>
      <c r="AG121"/>
      <c r="AH121"/>
      <c r="AI121"/>
      <c r="AJ121"/>
      <c r="AK121" s="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x14ac:dyDescent="0.35">
      <c r="A122" s="1"/>
      <c r="B122" t="s">
        <v>14308</v>
      </c>
      <c r="C122"/>
      <c r="D122"/>
      <c r="E122"/>
      <c r="F122"/>
      <c r="G122">
        <f>G121/G119</f>
        <v>1488.75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x14ac:dyDescent="0.35">
      <c r="A123"/>
      <c r="B123" t="s">
        <v>14309</v>
      </c>
      <c r="C123"/>
      <c r="D123"/>
      <c r="E123"/>
      <c r="F123"/>
      <c r="G123">
        <f>(950+1300)/2</f>
        <v>1125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 t="s">
        <v>8478</v>
      </c>
      <c r="BX124"/>
      <c r="BY124"/>
      <c r="BZ124"/>
      <c r="CA124"/>
      <c r="CB124"/>
    </row>
    <row r="125" spans="1:80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t="s">
        <v>3203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28"/>
      <c r="V127" s="29"/>
      <c r="W127"/>
      <c r="X127"/>
      <c r="Y127"/>
      <c r="Z127"/>
      <c r="AA127"/>
      <c r="AB127"/>
      <c r="AC127"/>
      <c r="AD127"/>
      <c r="AE127"/>
      <c r="AF127"/>
      <c r="AG127"/>
      <c r="AH127"/>
      <c r="AI127" t="s">
        <v>12697</v>
      </c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21:58" x14ac:dyDescent="0.35">
      <c r="U129" s="2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x14ac:dyDescent="0.35">
      <c r="U130" s="28"/>
      <c r="V130" s="29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x14ac:dyDescent="0.3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x14ac:dyDescent="0.3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x14ac:dyDescent="0.3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x14ac:dyDescent="0.3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x14ac:dyDescent="0.3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x14ac:dyDescent="0.3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x14ac:dyDescent="0.3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x14ac:dyDescent="0.3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x14ac:dyDescent="0.3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x14ac:dyDescent="0.3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x14ac:dyDescent="0.3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x14ac:dyDescent="0.3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x14ac:dyDescent="0.3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x14ac:dyDescent="0.3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1"/>
      <c r="AT144"/>
      <c r="AU144" s="1"/>
      <c r="AV144" s="1"/>
      <c r="AW144" s="1"/>
      <c r="AX144" s="1"/>
      <c r="AY144"/>
      <c r="AZ144"/>
      <c r="BA144"/>
      <c r="BB144"/>
      <c r="BC144"/>
      <c r="BD144"/>
      <c r="BE144"/>
      <c r="BF144"/>
    </row>
    <row r="145" spans="45:50" x14ac:dyDescent="0.35">
      <c r="AS145" s="1"/>
      <c r="AT145"/>
      <c r="AU145" s="1"/>
      <c r="AV145" s="1"/>
      <c r="AW145" s="1"/>
      <c r="AX145" s="1"/>
    </row>
    <row r="146" spans="45:50" x14ac:dyDescent="0.35">
      <c r="AS146" s="1"/>
      <c r="AT146"/>
      <c r="AU146" s="1"/>
      <c r="AV146" s="1"/>
      <c r="AW146" s="1"/>
      <c r="AX146" s="1"/>
    </row>
    <row r="147" spans="45:50" x14ac:dyDescent="0.35">
      <c r="AS147" s="1"/>
      <c r="AT147"/>
      <c r="AU147" s="1"/>
      <c r="AV147" s="1"/>
      <c r="AW147" s="1"/>
      <c r="AX147" s="1"/>
    </row>
    <row r="148" spans="45:50" x14ac:dyDescent="0.35">
      <c r="AS148" s="1"/>
      <c r="AT148"/>
      <c r="AU148" s="1"/>
      <c r="AV148" s="1"/>
      <c r="AW148" s="1"/>
      <c r="AX148" s="1"/>
    </row>
    <row r="149" spans="45:50" x14ac:dyDescent="0.35">
      <c r="AS149" s="1"/>
      <c r="AT149"/>
      <c r="AU149" s="1"/>
      <c r="AV149" s="1"/>
      <c r="AW149" s="1"/>
      <c r="AX149" s="1"/>
    </row>
    <row r="150" spans="45:50" x14ac:dyDescent="0.35">
      <c r="AS150" s="1"/>
      <c r="AT150"/>
      <c r="AU150" s="1"/>
      <c r="AV150" s="1"/>
      <c r="AW150" s="1"/>
      <c r="AX150" s="1"/>
    </row>
    <row r="151" spans="45:50" x14ac:dyDescent="0.35">
      <c r="AS151" s="1"/>
      <c r="AT151"/>
      <c r="AU151" s="1"/>
      <c r="AV151" s="1"/>
      <c r="AW151" s="1"/>
      <c r="AX151" s="1"/>
    </row>
    <row r="152" spans="45:50" x14ac:dyDescent="0.35">
      <c r="AS152" s="1"/>
      <c r="AT152"/>
      <c r="AU152" s="1"/>
      <c r="AV152" s="1"/>
      <c r="AW152" s="1"/>
      <c r="AX152" s="1"/>
    </row>
    <row r="153" spans="45:50" x14ac:dyDescent="0.35">
      <c r="AS153" s="1"/>
      <c r="AT153"/>
      <c r="AU153" s="1"/>
      <c r="AV153" s="1"/>
      <c r="AW153" s="1"/>
      <c r="AX153" s="1"/>
    </row>
    <row r="154" spans="45:50" x14ac:dyDescent="0.35">
      <c r="AS154" s="1"/>
      <c r="AT154"/>
      <c r="AU154" s="1"/>
      <c r="AV154" s="1"/>
      <c r="AW154" s="1"/>
      <c r="AX154" s="1"/>
    </row>
    <row r="155" spans="45:50" x14ac:dyDescent="0.35">
      <c r="AS155" s="1"/>
      <c r="AT155"/>
      <c r="AU155" s="1"/>
      <c r="AV155" s="1"/>
      <c r="AW155" s="1"/>
      <c r="AX155" s="1"/>
    </row>
    <row r="156" spans="45:50" x14ac:dyDescent="0.35">
      <c r="AS156" s="1"/>
      <c r="AT156"/>
      <c r="AU156" s="1"/>
      <c r="AV156" s="1"/>
      <c r="AW156" s="1"/>
      <c r="AX156" s="1"/>
    </row>
    <row r="157" spans="45:50" x14ac:dyDescent="0.35">
      <c r="AS157" s="1"/>
      <c r="AT157"/>
      <c r="AU157" s="1"/>
      <c r="AV157" s="1"/>
      <c r="AW157" s="1"/>
      <c r="AX157" s="1"/>
    </row>
    <row r="158" spans="45:50" x14ac:dyDescent="0.35">
      <c r="AS158" s="1"/>
      <c r="AT158"/>
      <c r="AU158" s="1"/>
      <c r="AV158" s="1"/>
      <c r="AW158" s="1"/>
      <c r="AX158" s="1"/>
    </row>
    <row r="159" spans="45:50" x14ac:dyDescent="0.35">
      <c r="AS159" s="1"/>
      <c r="AT159"/>
      <c r="AU159" s="1"/>
      <c r="AV159" s="1"/>
      <c r="AW159" s="1"/>
      <c r="AX159" s="1"/>
    </row>
    <row r="160" spans="45:50" x14ac:dyDescent="0.35">
      <c r="AS160" s="1"/>
      <c r="AT160"/>
      <c r="AU160" s="1"/>
      <c r="AV160" s="1"/>
      <c r="AW160" s="1"/>
      <c r="AX160" s="1"/>
    </row>
    <row r="161" spans="45:50" x14ac:dyDescent="0.35">
      <c r="AS161" s="1"/>
      <c r="AT161"/>
      <c r="AU161" s="1"/>
      <c r="AV161" s="1"/>
      <c r="AW161" s="1"/>
      <c r="AX161" s="1"/>
    </row>
    <row r="162" spans="45:50" x14ac:dyDescent="0.35">
      <c r="AS162" s="1"/>
      <c r="AT162"/>
      <c r="AU162" s="1"/>
      <c r="AV162" s="1"/>
      <c r="AW162" s="1"/>
      <c r="AX162" s="1"/>
    </row>
    <row r="163" spans="45:50" x14ac:dyDescent="0.35">
      <c r="AS163" s="1"/>
      <c r="AT163"/>
      <c r="AU163" s="1"/>
      <c r="AV163" s="1"/>
      <c r="AW163" s="1"/>
      <c r="AX163" s="1"/>
    </row>
    <row r="164" spans="45:50" x14ac:dyDescent="0.35">
      <c r="AS164" s="1"/>
      <c r="AT164"/>
      <c r="AU164" s="1"/>
      <c r="AV164" s="1"/>
      <c r="AW164" s="1"/>
      <c r="AX164" s="1"/>
    </row>
    <row r="165" spans="45:50" x14ac:dyDescent="0.35">
      <c r="AS165" s="1"/>
      <c r="AT165"/>
      <c r="AU165" s="1"/>
      <c r="AV165" s="1"/>
      <c r="AW165" s="1"/>
      <c r="AX165" s="1"/>
    </row>
    <row r="166" spans="45:50" x14ac:dyDescent="0.35">
      <c r="AS166" s="1"/>
      <c r="AT166"/>
      <c r="AU166" s="1"/>
      <c r="AV166" s="1"/>
      <c r="AW166" s="1"/>
      <c r="AX166" s="1"/>
    </row>
    <row r="167" spans="45:50" x14ac:dyDescent="0.35">
      <c r="AS167" s="1"/>
      <c r="AT167"/>
      <c r="AU167" s="1"/>
      <c r="AV167" s="1"/>
      <c r="AW167" s="1"/>
      <c r="AX167" s="1"/>
    </row>
    <row r="168" spans="45:50" x14ac:dyDescent="0.35">
      <c r="AS168" s="1"/>
      <c r="AT168"/>
      <c r="AU168" s="1"/>
      <c r="AV168" s="1"/>
      <c r="AW168" s="1"/>
      <c r="AX168" s="1"/>
    </row>
    <row r="169" spans="45:50" x14ac:dyDescent="0.35">
      <c r="AS169" s="1"/>
      <c r="AT169"/>
      <c r="AU169" s="1"/>
      <c r="AV169" s="1"/>
      <c r="AW169" s="1"/>
      <c r="AX169" s="1"/>
    </row>
    <row r="170" spans="45:50" x14ac:dyDescent="0.35">
      <c r="AS170" s="1"/>
      <c r="AT170"/>
      <c r="AU170" s="1"/>
      <c r="AV170" s="1"/>
      <c r="AW170" s="1"/>
      <c r="AX170" s="1"/>
    </row>
    <row r="171" spans="45:50" x14ac:dyDescent="0.35">
      <c r="AS171" s="1"/>
      <c r="AT171"/>
      <c r="AU171" s="1"/>
      <c r="AV171" s="1"/>
      <c r="AW171" s="1"/>
      <c r="AX171" s="1"/>
    </row>
    <row r="172" spans="45:50" x14ac:dyDescent="0.35">
      <c r="AS172" s="1"/>
      <c r="AT172"/>
      <c r="AU172" s="1"/>
      <c r="AV172" s="1"/>
      <c r="AW172" s="1"/>
      <c r="AX172" s="1"/>
    </row>
    <row r="173" spans="45:50" x14ac:dyDescent="0.35">
      <c r="AS173" s="1"/>
      <c r="AT173"/>
      <c r="AU173" s="1"/>
      <c r="AV173" s="1"/>
      <c r="AW173" s="1"/>
      <c r="AX173" s="1"/>
    </row>
    <row r="174" spans="45:50" x14ac:dyDescent="0.35">
      <c r="AS174" s="1"/>
      <c r="AT174"/>
      <c r="AU174" s="1"/>
      <c r="AV174" s="1"/>
      <c r="AW174" s="1"/>
      <c r="AX174" s="1"/>
    </row>
    <row r="175" spans="45:50" x14ac:dyDescent="0.35">
      <c r="AS175" s="1"/>
      <c r="AT175"/>
      <c r="AU175" s="1"/>
      <c r="AV175" s="1"/>
      <c r="AW175" s="1"/>
      <c r="AX175" s="1"/>
    </row>
    <row r="176" spans="45:50" x14ac:dyDescent="0.35">
      <c r="AS176" s="1"/>
      <c r="AT176"/>
      <c r="AU176" s="1"/>
      <c r="AV176" s="1"/>
      <c r="AW176" s="1"/>
      <c r="AX176" s="1"/>
    </row>
    <row r="177" spans="45:50" x14ac:dyDescent="0.35">
      <c r="AS177" s="1"/>
      <c r="AT177"/>
      <c r="AU177" s="1"/>
      <c r="AV177" s="1"/>
      <c r="AW177" s="1"/>
      <c r="AX177" s="1"/>
    </row>
    <row r="178" spans="45:50" x14ac:dyDescent="0.35">
      <c r="AS178" s="1"/>
      <c r="AT178"/>
      <c r="AU178" s="1"/>
      <c r="AV178" s="1"/>
      <c r="AW178" s="1"/>
      <c r="AX178" s="1"/>
    </row>
    <row r="179" spans="45:50" x14ac:dyDescent="0.35">
      <c r="AS179" s="1"/>
      <c r="AT179"/>
      <c r="AU179" s="1"/>
      <c r="AV179" s="1"/>
      <c r="AW179" s="1"/>
      <c r="AX179" s="1"/>
    </row>
    <row r="180" spans="45:50" x14ac:dyDescent="0.35">
      <c r="AS180" s="1"/>
      <c r="AT180"/>
      <c r="AU180" s="1"/>
      <c r="AV180" s="1"/>
      <c r="AW180" s="1"/>
      <c r="AX180" s="1"/>
    </row>
    <row r="181" spans="45:50" x14ac:dyDescent="0.35">
      <c r="AS181" s="1"/>
      <c r="AT181"/>
      <c r="AU181" s="1"/>
      <c r="AV181" s="1"/>
      <c r="AW181" s="1"/>
      <c r="AX181" s="1"/>
    </row>
    <row r="182" spans="45:50" x14ac:dyDescent="0.35">
      <c r="AS182" s="1"/>
      <c r="AT182"/>
      <c r="AU182" s="1"/>
      <c r="AV182" s="1"/>
      <c r="AW182" s="1"/>
      <c r="AX182" s="1"/>
    </row>
    <row r="183" spans="45:50" x14ac:dyDescent="0.35">
      <c r="AS183" s="1"/>
      <c r="AT183"/>
      <c r="AU183" s="1"/>
      <c r="AV183" s="1"/>
      <c r="AW183" s="1"/>
      <c r="AX183" s="1"/>
    </row>
    <row r="184" spans="45:50" x14ac:dyDescent="0.35">
      <c r="AS184" s="1"/>
      <c r="AT184"/>
      <c r="AU184" s="1"/>
      <c r="AV184" s="1"/>
      <c r="AW184" s="1"/>
      <c r="AX184" s="1"/>
    </row>
    <row r="185" spans="45:50" x14ac:dyDescent="0.35">
      <c r="AS185" s="1"/>
      <c r="AT185"/>
      <c r="AU185" s="1"/>
      <c r="AV185" s="1"/>
      <c r="AW185" s="1"/>
      <c r="AX185" s="1"/>
    </row>
    <row r="186" spans="45:50" x14ac:dyDescent="0.35">
      <c r="AS186" s="1"/>
      <c r="AT186"/>
      <c r="AU186" s="1"/>
      <c r="AV186" s="1"/>
      <c r="AW186" s="1"/>
      <c r="AX186" s="1"/>
    </row>
    <row r="187" spans="45:50" x14ac:dyDescent="0.35">
      <c r="AS187" s="1"/>
      <c r="AT187"/>
      <c r="AU187" s="1"/>
      <c r="AV187" s="1"/>
      <c r="AW187" s="1"/>
      <c r="AX187" s="1"/>
    </row>
    <row r="188" spans="45:50" x14ac:dyDescent="0.35">
      <c r="AS188" s="1"/>
      <c r="AT188"/>
      <c r="AU188" s="1"/>
      <c r="AV188" s="1"/>
      <c r="AW188" s="1"/>
      <c r="AX188" s="1"/>
    </row>
    <row r="189" spans="45:50" x14ac:dyDescent="0.35">
      <c r="AS189" s="1"/>
      <c r="AT189"/>
      <c r="AU189" s="1"/>
      <c r="AV189" s="1"/>
      <c r="AW189" s="1"/>
      <c r="AX189" s="1"/>
    </row>
    <row r="190" spans="45:50" x14ac:dyDescent="0.35">
      <c r="AS190" s="1"/>
      <c r="AT190"/>
      <c r="AU190" s="1"/>
      <c r="AV190" s="1"/>
      <c r="AW190" s="1"/>
      <c r="AX190" s="1"/>
    </row>
    <row r="191" spans="45:50" x14ac:dyDescent="0.35">
      <c r="AS191" s="1"/>
      <c r="AT191"/>
      <c r="AU191" s="1"/>
      <c r="AV191" s="1"/>
      <c r="AW191" s="1"/>
      <c r="AX191" s="1"/>
    </row>
    <row r="192" spans="45:50" x14ac:dyDescent="0.35">
      <c r="AS192" s="1"/>
      <c r="AT192"/>
      <c r="AU192" s="1"/>
      <c r="AV192" s="1"/>
      <c r="AW192" s="1"/>
      <c r="AX192" s="1"/>
    </row>
    <row r="193" spans="45:50" x14ac:dyDescent="0.35">
      <c r="AS193"/>
      <c r="AT193"/>
      <c r="AU193" s="1"/>
      <c r="AV193" s="1"/>
      <c r="AW193" s="1"/>
      <c r="AX193" s="1"/>
    </row>
  </sheetData>
  <mergeCells count="20">
    <mergeCell ref="BU1:CB1"/>
    <mergeCell ref="CD1:CK1"/>
    <mergeCell ref="CM1:CT1"/>
    <mergeCell ref="CV1:DC1"/>
    <mergeCell ref="A1:H1"/>
    <mergeCell ref="J1:Q1"/>
    <mergeCell ref="S1:Z1"/>
    <mergeCell ref="AB1:AI1"/>
    <mergeCell ref="AK1:AR1"/>
    <mergeCell ref="AT1:BA1"/>
    <mergeCell ref="I95:M96"/>
    <mergeCell ref="B96:B97"/>
    <mergeCell ref="A111:A112"/>
    <mergeCell ref="BC1:BJ1"/>
    <mergeCell ref="BL1:BS1"/>
    <mergeCell ref="A113:A114"/>
    <mergeCell ref="A115:A116"/>
    <mergeCell ref="B90:B91"/>
    <mergeCell ref="B92:B93"/>
    <mergeCell ref="B94:B9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193"/>
  <sheetViews>
    <sheetView topLeftCell="O17" workbookViewId="0">
      <selection activeCell="W27" sqref="W27"/>
    </sheetView>
  </sheetViews>
  <sheetFormatPr baseColWidth="10" defaultColWidth="11.453125" defaultRowHeight="14.5" x14ac:dyDescent="0.35"/>
  <cols>
    <col min="1" max="1" width="5.36328125" style="42" customWidth="1"/>
    <col min="2" max="8" width="11.453125" style="41"/>
    <col min="9" max="9" width="5.90625" style="41" customWidth="1"/>
    <col min="10" max="10" width="5.36328125" style="42" customWidth="1"/>
    <col min="11" max="17" width="11.453125" style="41"/>
    <col min="18" max="18" width="5.90625" style="41" customWidth="1"/>
    <col min="19" max="19" width="5.08984375" style="42" customWidth="1"/>
    <col min="20" max="26" width="11.453125" style="41"/>
    <col min="27" max="27" width="5.90625" style="41" customWidth="1"/>
    <col min="28" max="28" width="5.453125" style="42" customWidth="1"/>
    <col min="29" max="35" width="11.453125" style="41"/>
    <col min="36" max="36" width="5.90625" style="41" customWidth="1"/>
    <col min="37" max="37" width="5" style="42" customWidth="1"/>
    <col min="38" max="44" width="11.453125" style="41"/>
    <col min="45" max="45" width="5" style="41" customWidth="1"/>
    <col min="46" max="53" width="11.453125" style="41"/>
    <col min="54" max="54" width="5.36328125" style="41" customWidth="1"/>
    <col min="55" max="62" width="11.453125" style="41"/>
    <col min="63" max="63" width="5.36328125" style="41" customWidth="1"/>
    <col min="64" max="71" width="11.453125" style="41"/>
    <col min="72" max="72" width="5.453125" style="41" customWidth="1"/>
    <col min="73" max="80" width="11.453125" style="41"/>
    <col min="81" max="81" width="5.54296875" style="41" customWidth="1"/>
    <col min="82" max="89" width="11.453125" style="41"/>
    <col min="90" max="90" width="5" style="41" customWidth="1"/>
    <col min="91" max="98" width="11.453125" style="41"/>
    <col min="99" max="99" width="7" style="41" customWidth="1"/>
    <col min="100" max="16384" width="11.453125" style="41"/>
  </cols>
  <sheetData>
    <row r="1" spans="1:107" x14ac:dyDescent="0.35">
      <c r="A1" s="213" t="s">
        <v>12093</v>
      </c>
      <c r="B1" s="214"/>
      <c r="C1" s="214"/>
      <c r="D1" s="214"/>
      <c r="E1" s="214"/>
      <c r="F1" s="214"/>
      <c r="G1" s="214"/>
      <c r="H1" s="215"/>
      <c r="I1"/>
      <c r="J1" s="213" t="s">
        <v>12095</v>
      </c>
      <c r="K1" s="214"/>
      <c r="L1" s="214"/>
      <c r="M1" s="214"/>
      <c r="N1" s="214"/>
      <c r="O1" s="214"/>
      <c r="P1" s="214"/>
      <c r="Q1" s="215"/>
      <c r="R1"/>
      <c r="S1" s="213" t="s">
        <v>12094</v>
      </c>
      <c r="T1" s="214"/>
      <c r="U1" s="214"/>
      <c r="V1" s="214"/>
      <c r="W1" s="214"/>
      <c r="X1" s="214"/>
      <c r="Y1" s="214"/>
      <c r="Z1" s="215"/>
      <c r="AA1"/>
      <c r="AB1" s="213" t="s">
        <v>12096</v>
      </c>
      <c r="AC1" s="214"/>
      <c r="AD1" s="214"/>
      <c r="AE1" s="214"/>
      <c r="AF1" s="214"/>
      <c r="AG1" s="214"/>
      <c r="AH1" s="214"/>
      <c r="AI1" s="215"/>
      <c r="AJ1"/>
      <c r="AK1" s="213" t="s">
        <v>12097</v>
      </c>
      <c r="AL1" s="214"/>
      <c r="AM1" s="214"/>
      <c r="AN1" s="214"/>
      <c r="AO1" s="214"/>
      <c r="AP1" s="214"/>
      <c r="AQ1" s="214"/>
      <c r="AR1" s="215"/>
      <c r="AS1"/>
      <c r="AT1" s="213" t="s">
        <v>12098</v>
      </c>
      <c r="AU1" s="214"/>
      <c r="AV1" s="214"/>
      <c r="AW1" s="214"/>
      <c r="AX1" s="214"/>
      <c r="AY1" s="214"/>
      <c r="AZ1" s="214"/>
      <c r="BA1" s="215"/>
      <c r="BB1"/>
      <c r="BC1" s="213" t="s">
        <v>12099</v>
      </c>
      <c r="BD1" s="214"/>
      <c r="BE1" s="214"/>
      <c r="BF1" s="214"/>
      <c r="BG1" s="214"/>
      <c r="BH1" s="214"/>
      <c r="BI1" s="214"/>
      <c r="BJ1" s="215"/>
      <c r="BK1"/>
      <c r="BL1" s="213" t="s">
        <v>12100</v>
      </c>
      <c r="BM1" s="214"/>
      <c r="BN1" s="214"/>
      <c r="BO1" s="214"/>
      <c r="BP1" s="214"/>
      <c r="BQ1" s="214"/>
      <c r="BR1" s="214"/>
      <c r="BS1" s="215"/>
      <c r="BT1"/>
      <c r="BU1" s="213" t="s">
        <v>12101</v>
      </c>
      <c r="BV1" s="214"/>
      <c r="BW1" s="214"/>
      <c r="BX1" s="214"/>
      <c r="BY1" s="214"/>
      <c r="BZ1" s="214"/>
      <c r="CA1" s="214"/>
      <c r="CB1" s="215"/>
      <c r="CC1"/>
      <c r="CD1" s="213" t="s">
        <v>12102</v>
      </c>
      <c r="CE1" s="214"/>
      <c r="CF1" s="214"/>
      <c r="CG1" s="214"/>
      <c r="CH1" s="214"/>
      <c r="CI1" s="214"/>
      <c r="CJ1" s="214"/>
      <c r="CK1" s="215"/>
      <c r="CL1"/>
      <c r="CM1" s="213" t="s">
        <v>12092</v>
      </c>
      <c r="CN1" s="214"/>
      <c r="CO1" s="214"/>
      <c r="CP1" s="214"/>
      <c r="CQ1" s="214"/>
      <c r="CR1" s="214"/>
      <c r="CS1" s="214"/>
      <c r="CT1" s="215"/>
      <c r="CU1"/>
      <c r="CV1" s="213" t="s">
        <v>12091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A2"/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/>
      <c r="J2"/>
      <c r="K2" s="3"/>
      <c r="L2" s="3"/>
      <c r="M2" s="3"/>
      <c r="N2" s="3" t="s">
        <v>15</v>
      </c>
      <c r="O2" s="3" t="s">
        <v>16</v>
      </c>
      <c r="P2" s="3" t="s">
        <v>17</v>
      </c>
      <c r="Q2" s="3" t="s">
        <v>18</v>
      </c>
      <c r="R2"/>
      <c r="S2"/>
      <c r="T2" s="3"/>
      <c r="U2" s="3"/>
      <c r="V2" s="3"/>
      <c r="W2" s="3" t="s">
        <v>15</v>
      </c>
      <c r="X2" s="3" t="s">
        <v>16</v>
      </c>
      <c r="Y2" s="3" t="s">
        <v>17</v>
      </c>
      <c r="Z2" s="3" t="s">
        <v>18</v>
      </c>
      <c r="AA2"/>
      <c r="AB2"/>
      <c r="AC2" s="3"/>
      <c r="AD2" s="3"/>
      <c r="AE2" s="3"/>
      <c r="AF2" s="3"/>
      <c r="AG2" s="3"/>
      <c r="AH2" s="3"/>
      <c r="AI2" s="3" t="s">
        <v>18</v>
      </c>
      <c r="AJ2"/>
      <c r="AK2"/>
      <c r="AL2" s="3"/>
      <c r="AM2" s="3" t="s">
        <v>13</v>
      </c>
      <c r="AN2" s="3" t="s">
        <v>14</v>
      </c>
      <c r="AO2" s="3" t="s">
        <v>15</v>
      </c>
      <c r="AP2" s="3" t="s">
        <v>16</v>
      </c>
      <c r="AQ2" s="3" t="s">
        <v>17</v>
      </c>
      <c r="AR2" s="3" t="s">
        <v>18</v>
      </c>
      <c r="AS2"/>
      <c r="AT2"/>
      <c r="AU2" s="2"/>
      <c r="AV2" s="2"/>
      <c r="AW2" s="2"/>
      <c r="AX2" s="2"/>
      <c r="AY2" s="2" t="s">
        <v>16</v>
      </c>
      <c r="AZ2" s="2" t="s">
        <v>17</v>
      </c>
      <c r="BA2" s="2" t="s">
        <v>18</v>
      </c>
      <c r="BB2"/>
      <c r="BC2"/>
      <c r="BD2" s="3"/>
      <c r="BE2" s="3"/>
      <c r="BF2" s="3"/>
      <c r="BG2" s="3"/>
      <c r="BH2" s="3"/>
      <c r="BI2" s="3"/>
      <c r="BJ2" s="3" t="s">
        <v>18</v>
      </c>
      <c r="BK2"/>
      <c r="BL2"/>
      <c r="BM2" s="3"/>
      <c r="BN2" s="3"/>
      <c r="BO2" s="3" t="s">
        <v>14</v>
      </c>
      <c r="BP2" s="3" t="s">
        <v>15</v>
      </c>
      <c r="BQ2" s="3" t="s">
        <v>16</v>
      </c>
      <c r="BR2" s="2" t="s">
        <v>17</v>
      </c>
      <c r="BS2" s="2" t="s">
        <v>18</v>
      </c>
      <c r="BT2"/>
      <c r="BU2"/>
      <c r="BV2" s="3"/>
      <c r="BW2" s="3"/>
      <c r="BX2" s="3"/>
      <c r="BY2" s="3"/>
      <c r="BZ2" s="3"/>
      <c r="CA2" s="3" t="s">
        <v>17</v>
      </c>
      <c r="CB2" s="3" t="s">
        <v>18</v>
      </c>
      <c r="CC2"/>
      <c r="CD2"/>
      <c r="CE2" s="3" t="s">
        <v>12</v>
      </c>
      <c r="CF2" s="3" t="s">
        <v>13</v>
      </c>
      <c r="CG2" s="3" t="s">
        <v>14</v>
      </c>
      <c r="CH2" s="3" t="s">
        <v>15</v>
      </c>
      <c r="CI2" s="3" t="s">
        <v>16</v>
      </c>
      <c r="CJ2" s="3" t="s">
        <v>17</v>
      </c>
      <c r="CK2" s="3" t="s">
        <v>18</v>
      </c>
      <c r="CL2"/>
      <c r="CM2"/>
      <c r="CN2" s="3"/>
      <c r="CO2" s="3"/>
      <c r="CP2" s="3"/>
      <c r="CQ2" s="3" t="s">
        <v>15</v>
      </c>
      <c r="CR2" s="3" t="s">
        <v>16</v>
      </c>
      <c r="CS2" s="3" t="s">
        <v>17</v>
      </c>
      <c r="CT2" s="2" t="s">
        <v>18</v>
      </c>
      <c r="CU2"/>
      <c r="CV2"/>
      <c r="CW2" s="3"/>
      <c r="CX2" s="3"/>
      <c r="CY2" s="3"/>
      <c r="CZ2" s="3"/>
      <c r="DA2" s="3"/>
      <c r="DB2" s="3" t="s">
        <v>17</v>
      </c>
      <c r="DC2" s="3" t="s">
        <v>18</v>
      </c>
    </row>
    <row r="3" spans="1:107" x14ac:dyDescent="0.35">
      <c r="A3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/>
      <c r="J3"/>
      <c r="K3" s="2"/>
      <c r="L3" s="2"/>
      <c r="M3" s="2"/>
      <c r="N3" s="2">
        <v>1</v>
      </c>
      <c r="O3" s="2">
        <v>2</v>
      </c>
      <c r="P3" s="2">
        <v>3</v>
      </c>
      <c r="Q3" s="2">
        <v>4</v>
      </c>
      <c r="R3"/>
      <c r="S3"/>
      <c r="T3" s="2"/>
      <c r="U3" s="2"/>
      <c r="V3" s="2"/>
      <c r="W3" s="2">
        <v>1</v>
      </c>
      <c r="X3" s="2">
        <v>2</v>
      </c>
      <c r="Y3" s="2">
        <v>3</v>
      </c>
      <c r="Z3" s="2">
        <v>4</v>
      </c>
      <c r="AA3"/>
      <c r="AB3"/>
      <c r="AC3" s="2"/>
      <c r="AD3" s="2"/>
      <c r="AE3" s="2"/>
      <c r="AF3" s="2"/>
      <c r="AG3" s="2"/>
      <c r="AH3" s="2"/>
      <c r="AI3" s="2">
        <v>1</v>
      </c>
      <c r="AJ3"/>
      <c r="AK3"/>
      <c r="AL3" s="2"/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/>
      <c r="AT3"/>
      <c r="AU3" s="2"/>
      <c r="AV3" s="2"/>
      <c r="AW3" s="2"/>
      <c r="AX3" s="2"/>
      <c r="AY3" s="2">
        <v>1</v>
      </c>
      <c r="AZ3" s="2">
        <v>2</v>
      </c>
      <c r="BA3" s="2">
        <v>3</v>
      </c>
      <c r="BB3"/>
      <c r="BC3"/>
      <c r="BD3" s="2"/>
      <c r="BE3" s="2"/>
      <c r="BF3" s="2"/>
      <c r="BG3" s="2"/>
      <c r="BH3" s="2"/>
      <c r="BI3" s="2"/>
      <c r="BJ3" s="2">
        <v>1</v>
      </c>
      <c r="BK3"/>
      <c r="BL3"/>
      <c r="BM3" s="2"/>
      <c r="BN3" s="2"/>
      <c r="BO3" s="2">
        <v>1</v>
      </c>
      <c r="BP3" s="2">
        <v>2</v>
      </c>
      <c r="BQ3" s="2">
        <v>3</v>
      </c>
      <c r="BR3" s="2">
        <v>4</v>
      </c>
      <c r="BS3" s="2">
        <v>5</v>
      </c>
      <c r="BT3"/>
      <c r="BU3"/>
      <c r="BV3" s="2"/>
      <c r="BW3" s="2"/>
      <c r="BX3" s="2"/>
      <c r="BY3" s="2"/>
      <c r="BZ3" s="2"/>
      <c r="CA3" s="2">
        <v>1</v>
      </c>
      <c r="CB3" s="2">
        <v>2</v>
      </c>
      <c r="CC3"/>
      <c r="CD3"/>
      <c r="CE3" s="2">
        <v>1</v>
      </c>
      <c r="CF3" s="2">
        <v>2</v>
      </c>
      <c r="CG3" s="2">
        <v>3</v>
      </c>
      <c r="CH3" s="2">
        <v>4</v>
      </c>
      <c r="CI3" s="2">
        <v>5</v>
      </c>
      <c r="CJ3" s="2">
        <v>6</v>
      </c>
      <c r="CK3" s="2">
        <v>7</v>
      </c>
      <c r="CL3"/>
      <c r="CM3"/>
      <c r="CN3" s="2"/>
      <c r="CO3" s="2"/>
      <c r="CP3" s="2"/>
      <c r="CQ3" s="2">
        <v>1</v>
      </c>
      <c r="CR3" s="2">
        <v>2</v>
      </c>
      <c r="CS3" s="2">
        <v>3</v>
      </c>
      <c r="CT3" s="2">
        <v>4</v>
      </c>
      <c r="CU3"/>
      <c r="CV3"/>
      <c r="CW3" s="2"/>
      <c r="CX3" s="2"/>
      <c r="CY3" s="2"/>
      <c r="CZ3" s="2"/>
      <c r="DA3" s="2"/>
      <c r="DB3" s="2">
        <v>1</v>
      </c>
      <c r="DC3" s="2">
        <v>2</v>
      </c>
    </row>
    <row r="4" spans="1:107" x14ac:dyDescent="0.35">
      <c r="A4" s="3">
        <v>8</v>
      </c>
      <c r="B4" s="4"/>
      <c r="C4" s="4"/>
      <c r="D4" s="4"/>
      <c r="E4" s="4"/>
      <c r="F4" s="4"/>
      <c r="G4" s="4" t="s">
        <v>12190</v>
      </c>
      <c r="H4" s="4"/>
      <c r="I4"/>
      <c r="J4" s="3">
        <v>8</v>
      </c>
      <c r="K4" s="4"/>
      <c r="L4" s="4"/>
      <c r="M4" s="4"/>
      <c r="N4" s="4"/>
      <c r="O4" s="4" t="s">
        <v>25</v>
      </c>
      <c r="P4" s="4"/>
      <c r="Q4" s="4"/>
      <c r="R4"/>
      <c r="S4" s="3">
        <v>8</v>
      </c>
      <c r="T4" s="4"/>
      <c r="U4" s="4"/>
      <c r="V4" s="4"/>
      <c r="W4" s="4" t="s">
        <v>12409</v>
      </c>
      <c r="X4" s="4" t="s">
        <v>25</v>
      </c>
      <c r="Y4" s="4" t="s">
        <v>12421</v>
      </c>
      <c r="Z4" s="4"/>
      <c r="AA4"/>
      <c r="AB4" s="3">
        <v>8</v>
      </c>
      <c r="AC4" s="4"/>
      <c r="AD4" s="4"/>
      <c r="AE4" s="4"/>
      <c r="AF4" s="4"/>
      <c r="AG4" s="4"/>
      <c r="AH4" s="4"/>
      <c r="AI4" s="4" t="s">
        <v>12550</v>
      </c>
      <c r="AJ4"/>
      <c r="AK4" s="3">
        <v>8</v>
      </c>
      <c r="AL4" s="4"/>
      <c r="AM4" s="4" t="s">
        <v>12699</v>
      </c>
      <c r="AN4" s="4"/>
      <c r="AO4" s="4"/>
      <c r="AP4" s="4" t="s">
        <v>25</v>
      </c>
      <c r="AQ4" s="4" t="s">
        <v>12716</v>
      </c>
      <c r="AR4" s="4"/>
      <c r="AS4"/>
      <c r="AT4" s="4">
        <v>8</v>
      </c>
      <c r="AU4" s="4"/>
      <c r="AV4" s="4"/>
      <c r="AW4" s="4"/>
      <c r="AX4" s="4"/>
      <c r="AY4" s="4" t="s">
        <v>25</v>
      </c>
      <c r="AZ4" s="4"/>
      <c r="BA4" s="4" t="s">
        <v>275</v>
      </c>
      <c r="BB4"/>
      <c r="BC4" s="4">
        <v>8</v>
      </c>
      <c r="BD4" s="4"/>
      <c r="BE4" s="4"/>
      <c r="BF4" s="4"/>
      <c r="BG4" s="4"/>
      <c r="BH4" s="4"/>
      <c r="BI4" s="4"/>
      <c r="BJ4" s="4" t="s">
        <v>13015</v>
      </c>
      <c r="BK4"/>
      <c r="BL4" s="4">
        <v>8</v>
      </c>
      <c r="BM4" s="4"/>
      <c r="BN4" s="4"/>
      <c r="BO4" s="4"/>
      <c r="BP4" s="4"/>
      <c r="BQ4" s="4"/>
      <c r="BR4" s="4"/>
      <c r="BS4" s="4"/>
      <c r="BT4"/>
      <c r="BU4" s="4">
        <v>8</v>
      </c>
      <c r="BV4" s="4"/>
      <c r="BW4" s="4"/>
      <c r="BX4" s="4"/>
      <c r="BY4" s="4"/>
      <c r="BZ4" s="4"/>
      <c r="CA4" s="4" t="s">
        <v>13286</v>
      </c>
      <c r="CB4" s="4"/>
      <c r="CC4"/>
      <c r="CD4" s="4">
        <v>8</v>
      </c>
      <c r="CE4" s="4"/>
      <c r="CF4" s="4"/>
      <c r="CG4" s="4"/>
      <c r="CH4" s="4"/>
      <c r="CI4" s="4" t="s">
        <v>25</v>
      </c>
      <c r="CJ4" s="4"/>
      <c r="CK4" s="4"/>
      <c r="CL4"/>
      <c r="CM4" s="4">
        <v>8</v>
      </c>
      <c r="CN4" s="4"/>
      <c r="CO4" s="4"/>
      <c r="CP4" s="4"/>
      <c r="CQ4" s="4"/>
      <c r="CR4" s="4" t="s">
        <v>13589</v>
      </c>
      <c r="CS4" s="4"/>
      <c r="CT4" s="4"/>
      <c r="CU4"/>
      <c r="CV4" s="4">
        <v>8</v>
      </c>
      <c r="CW4" s="4"/>
      <c r="CX4" s="4"/>
      <c r="CY4" s="4"/>
      <c r="CZ4" s="4"/>
      <c r="DA4" s="4"/>
      <c r="DB4" s="4"/>
      <c r="DC4" s="4"/>
    </row>
    <row r="5" spans="1:107" x14ac:dyDescent="0.35">
      <c r="A5" s="2"/>
      <c r="B5" s="5"/>
      <c r="C5" s="5"/>
      <c r="D5" s="5"/>
      <c r="E5" s="5"/>
      <c r="F5" s="5" t="s">
        <v>615</v>
      </c>
      <c r="G5" s="5"/>
      <c r="H5" s="5"/>
      <c r="I5"/>
      <c r="J5" s="2"/>
      <c r="K5" s="5"/>
      <c r="L5" s="5"/>
      <c r="M5" s="5"/>
      <c r="N5" s="5"/>
      <c r="O5" s="5" t="s">
        <v>12306</v>
      </c>
      <c r="P5" s="5" t="s">
        <v>7073</v>
      </c>
      <c r="Q5" s="5"/>
      <c r="R5"/>
      <c r="S5" s="2"/>
      <c r="T5" s="5"/>
      <c r="U5" s="5">
        <f>4.5*7</f>
        <v>31.5</v>
      </c>
      <c r="V5" s="5"/>
      <c r="W5" s="5"/>
      <c r="X5" s="5" t="s">
        <v>12421</v>
      </c>
      <c r="Y5" s="5" t="s">
        <v>12422</v>
      </c>
      <c r="Z5" s="5"/>
      <c r="AA5"/>
      <c r="AB5" s="2"/>
      <c r="AC5" s="5"/>
      <c r="AD5" s="5"/>
      <c r="AE5" s="5"/>
      <c r="AF5" s="5"/>
      <c r="AG5" s="5"/>
      <c r="AH5" s="5"/>
      <c r="AI5" s="5"/>
      <c r="AJ5"/>
      <c r="AK5" s="2"/>
      <c r="AL5" s="5"/>
      <c r="AM5" s="5"/>
      <c r="AN5" s="5" t="s">
        <v>12703</v>
      </c>
      <c r="AO5" s="5"/>
      <c r="AP5" s="5"/>
      <c r="AQ5" s="5"/>
      <c r="AR5" s="5"/>
      <c r="AS5"/>
      <c r="AT5" s="5"/>
      <c r="AU5" s="5"/>
      <c r="AV5" s="5"/>
      <c r="AW5" s="5"/>
      <c r="AX5" s="5"/>
      <c r="AY5" s="5"/>
      <c r="AZ5" s="5"/>
      <c r="BA5" s="5" t="s">
        <v>12861</v>
      </c>
      <c r="BB5"/>
      <c r="BC5" s="5"/>
      <c r="BD5" s="5"/>
      <c r="BE5" s="5"/>
      <c r="BF5" s="5"/>
      <c r="BG5" s="5"/>
      <c r="BH5" s="5"/>
      <c r="BI5" s="5"/>
      <c r="BJ5" s="5"/>
      <c r="BK5"/>
      <c r="BL5" s="5"/>
      <c r="BM5" s="5"/>
      <c r="BN5" s="5"/>
      <c r="BO5" s="5"/>
      <c r="BP5" s="5"/>
      <c r="BQ5" s="5"/>
      <c r="BR5" s="5"/>
      <c r="BS5" s="5"/>
      <c r="BT5"/>
      <c r="BU5" s="5"/>
      <c r="BV5" s="5"/>
      <c r="BW5" s="5"/>
      <c r="BX5" s="5"/>
      <c r="BY5" s="5"/>
      <c r="BZ5" s="5"/>
      <c r="CA5" s="5"/>
      <c r="CB5" s="5"/>
      <c r="CC5"/>
      <c r="CD5" s="5"/>
      <c r="CE5" s="5"/>
      <c r="CF5" s="5" t="s">
        <v>13437</v>
      </c>
      <c r="CG5" s="5" t="s">
        <v>13359</v>
      </c>
      <c r="CH5" s="5"/>
      <c r="CI5" s="5"/>
      <c r="CJ5" s="5"/>
      <c r="CK5" s="5"/>
      <c r="CL5"/>
      <c r="CM5" s="5"/>
      <c r="CN5" s="5"/>
      <c r="CO5" s="5"/>
      <c r="CP5" s="5"/>
      <c r="CQ5" s="5" t="s">
        <v>13581</v>
      </c>
      <c r="CR5" s="5" t="s">
        <v>13584</v>
      </c>
      <c r="CS5" s="5"/>
      <c r="CT5" s="5"/>
      <c r="CU5"/>
      <c r="CV5" s="5"/>
      <c r="CW5" s="5"/>
      <c r="CX5" s="5"/>
      <c r="CY5" s="5"/>
      <c r="CZ5" s="5"/>
      <c r="DA5" s="5"/>
      <c r="DB5" s="5" t="s">
        <v>13736</v>
      </c>
      <c r="DC5" s="5" t="s">
        <v>7073</v>
      </c>
    </row>
    <row r="6" spans="1:107" x14ac:dyDescent="0.35">
      <c r="A6" s="3">
        <v>10</v>
      </c>
      <c r="B6" s="4"/>
      <c r="C6" s="4"/>
      <c r="D6" s="4"/>
      <c r="E6" s="4"/>
      <c r="F6" s="4" t="s">
        <v>12193</v>
      </c>
      <c r="G6" s="4"/>
      <c r="H6" s="4" t="s">
        <v>12200</v>
      </c>
      <c r="I6"/>
      <c r="J6" s="3">
        <v>10</v>
      </c>
      <c r="K6" s="4"/>
      <c r="L6" s="4"/>
      <c r="M6" s="4"/>
      <c r="N6" s="4"/>
      <c r="O6" s="4"/>
      <c r="P6" s="4"/>
      <c r="Q6" s="4"/>
      <c r="R6"/>
      <c r="S6" s="3">
        <v>10</v>
      </c>
      <c r="T6" s="4"/>
      <c r="U6" s="4">
        <f>4.5*8</f>
        <v>36</v>
      </c>
      <c r="V6" s="4"/>
      <c r="W6" s="4"/>
      <c r="X6" s="4" t="s">
        <v>12420</v>
      </c>
      <c r="Y6" s="4" t="s">
        <v>12423</v>
      </c>
      <c r="Z6" s="4" t="s">
        <v>12426</v>
      </c>
      <c r="AA6"/>
      <c r="AB6" s="3">
        <v>10</v>
      </c>
      <c r="AC6" s="4"/>
      <c r="AD6" s="4"/>
      <c r="AE6" s="4"/>
      <c r="AF6" s="4"/>
      <c r="AG6" s="4"/>
      <c r="AH6" s="4"/>
      <c r="AI6" s="4"/>
      <c r="AJ6"/>
      <c r="AK6" s="3">
        <v>10</v>
      </c>
      <c r="AL6" s="4"/>
      <c r="AM6" s="4"/>
      <c r="AN6" s="4"/>
      <c r="AO6" s="4"/>
      <c r="AP6" s="4"/>
      <c r="AQ6" s="4"/>
      <c r="AR6" s="4"/>
      <c r="AS6"/>
      <c r="AT6" s="4">
        <v>10</v>
      </c>
      <c r="AU6" s="4"/>
      <c r="AV6" s="4"/>
      <c r="AW6" s="4"/>
      <c r="AX6" s="4"/>
      <c r="AY6" s="4"/>
      <c r="AZ6" s="4" t="s">
        <v>12857</v>
      </c>
      <c r="BA6" s="4"/>
      <c r="BB6"/>
      <c r="BC6" s="4">
        <v>10</v>
      </c>
      <c r="BD6" s="4"/>
      <c r="BE6" s="4"/>
      <c r="BF6" s="4"/>
      <c r="BG6" s="4"/>
      <c r="BH6" s="4"/>
      <c r="BI6" s="4"/>
      <c r="BJ6" s="4" t="s">
        <v>13016</v>
      </c>
      <c r="BK6"/>
      <c r="BL6" s="4">
        <v>10</v>
      </c>
      <c r="BM6" s="4"/>
      <c r="BN6" s="4"/>
      <c r="BO6" s="4"/>
      <c r="BP6" s="4"/>
      <c r="BQ6" s="4"/>
      <c r="BR6" s="4"/>
      <c r="BS6" s="4"/>
      <c r="BT6"/>
      <c r="BU6" s="4">
        <v>10</v>
      </c>
      <c r="BV6" s="4"/>
      <c r="BW6" s="4"/>
      <c r="BX6" s="4"/>
      <c r="BY6" s="4"/>
      <c r="BZ6" s="4"/>
      <c r="CA6" s="4" t="s">
        <v>8058</v>
      </c>
      <c r="CB6" s="4" t="s">
        <v>38</v>
      </c>
      <c r="CC6"/>
      <c r="CD6" s="4">
        <v>10</v>
      </c>
      <c r="CE6" s="4"/>
      <c r="CF6" s="4" t="s">
        <v>13438</v>
      </c>
      <c r="CG6" s="4" t="s">
        <v>8571</v>
      </c>
      <c r="CH6" s="4"/>
      <c r="CI6" s="4"/>
      <c r="CJ6" s="4"/>
      <c r="CK6" s="4"/>
      <c r="CL6"/>
      <c r="CM6" s="4">
        <v>10</v>
      </c>
      <c r="CN6" s="4"/>
      <c r="CO6" s="4"/>
      <c r="CP6" s="4"/>
      <c r="CQ6" s="4"/>
      <c r="CR6" s="4" t="s">
        <v>13590</v>
      </c>
      <c r="CS6" s="4" t="s">
        <v>13592</v>
      </c>
      <c r="CT6" s="4"/>
      <c r="CU6"/>
      <c r="CV6" s="4">
        <v>10</v>
      </c>
      <c r="CW6" s="4"/>
      <c r="CX6" s="4"/>
      <c r="CY6" s="4"/>
      <c r="CZ6" s="4"/>
      <c r="DA6" s="4"/>
      <c r="DB6" s="4"/>
      <c r="DC6" s="4"/>
    </row>
    <row r="7" spans="1:107" x14ac:dyDescent="0.35">
      <c r="A7" s="6"/>
      <c r="B7" s="7" t="s">
        <v>7763</v>
      </c>
      <c r="C7" s="7" t="s">
        <v>12172</v>
      </c>
      <c r="D7" s="7" t="s">
        <v>12178</v>
      </c>
      <c r="E7" s="7" t="s">
        <v>38</v>
      </c>
      <c r="F7" s="7" t="s">
        <v>12189</v>
      </c>
      <c r="G7" s="7" t="s">
        <v>156</v>
      </c>
      <c r="H7" s="7"/>
      <c r="I7"/>
      <c r="J7" s="6"/>
      <c r="K7" s="7"/>
      <c r="L7" s="7"/>
      <c r="M7" s="7"/>
      <c r="N7" s="7" t="s">
        <v>12301</v>
      </c>
      <c r="O7" s="7" t="s">
        <v>12304</v>
      </c>
      <c r="P7" s="7"/>
      <c r="Q7" s="7"/>
      <c r="R7"/>
      <c r="S7" s="6"/>
      <c r="T7" s="7"/>
      <c r="U7" s="7"/>
      <c r="V7" s="7"/>
      <c r="W7" s="7"/>
      <c r="X7" s="7" t="s">
        <v>12414</v>
      </c>
      <c r="Y7" s="7" t="s">
        <v>12424</v>
      </c>
      <c r="Z7" s="7"/>
      <c r="AA7"/>
      <c r="AB7" s="6"/>
      <c r="AC7" s="7"/>
      <c r="AD7" s="7"/>
      <c r="AE7" s="7"/>
      <c r="AF7" s="7"/>
      <c r="AG7" s="7"/>
      <c r="AH7" s="7"/>
      <c r="AI7" s="7" t="s">
        <v>38</v>
      </c>
      <c r="AJ7"/>
      <c r="AK7" s="6"/>
      <c r="AL7" s="7"/>
      <c r="AM7" s="7"/>
      <c r="AN7" s="7" t="s">
        <v>12705</v>
      </c>
      <c r="AO7" s="7" t="s">
        <v>3203</v>
      </c>
      <c r="AP7" s="7" t="s">
        <v>12712</v>
      </c>
      <c r="AQ7" s="7"/>
      <c r="AR7" s="7"/>
      <c r="AS7"/>
      <c r="AT7" s="7"/>
      <c r="AU7" s="7"/>
      <c r="AV7" s="7"/>
      <c r="AW7" s="7"/>
      <c r="AX7" s="7"/>
      <c r="AY7" s="7"/>
      <c r="AZ7" s="7" t="s">
        <v>12858</v>
      </c>
      <c r="BA7" s="7"/>
      <c r="BB7"/>
      <c r="BC7" s="7"/>
      <c r="BD7" s="7"/>
      <c r="BE7" s="7"/>
      <c r="BF7" s="7"/>
      <c r="BG7" s="7"/>
      <c r="BH7" s="7"/>
      <c r="BI7" s="7"/>
      <c r="BJ7" s="7"/>
      <c r="BK7"/>
      <c r="BL7" s="7"/>
      <c r="BM7" s="7"/>
      <c r="BN7" s="7"/>
      <c r="BO7" s="7"/>
      <c r="BP7" s="7" t="s">
        <v>13155</v>
      </c>
      <c r="BQ7" s="7" t="s">
        <v>13159</v>
      </c>
      <c r="BR7" s="7"/>
      <c r="BS7" s="7" t="s">
        <v>7713</v>
      </c>
      <c r="BT7"/>
      <c r="BU7" s="7"/>
      <c r="BV7" s="7"/>
      <c r="BW7" s="7"/>
      <c r="BX7" s="7"/>
      <c r="BY7" s="7"/>
      <c r="BZ7" s="7"/>
      <c r="CA7" s="7" t="s">
        <v>13288</v>
      </c>
      <c r="CB7" s="7"/>
      <c r="CC7"/>
      <c r="CD7" s="7"/>
      <c r="CE7" s="7" t="s">
        <v>8461</v>
      </c>
      <c r="CF7" s="7"/>
      <c r="CG7" s="7"/>
      <c r="CH7" s="7"/>
      <c r="CI7" s="7" t="s">
        <v>13450</v>
      </c>
      <c r="CJ7" s="7"/>
      <c r="CK7" s="7"/>
      <c r="CL7"/>
      <c r="CM7" s="7"/>
      <c r="CN7" s="7"/>
      <c r="CO7" s="7"/>
      <c r="CP7" s="7"/>
      <c r="CQ7" s="7"/>
      <c r="CR7" s="7" t="s">
        <v>13585</v>
      </c>
      <c r="CS7" s="7"/>
      <c r="CT7" s="7"/>
      <c r="CU7"/>
      <c r="CV7" s="7"/>
      <c r="CW7" s="7"/>
      <c r="CX7" s="7"/>
      <c r="CY7" s="7"/>
      <c r="CZ7" s="7"/>
      <c r="DA7" s="7"/>
      <c r="DB7" s="7"/>
      <c r="DC7" s="7"/>
    </row>
    <row r="8" spans="1:107" x14ac:dyDescent="0.35">
      <c r="A8" s="2">
        <v>12</v>
      </c>
      <c r="B8" s="5" t="s">
        <v>12170</v>
      </c>
      <c r="C8" s="5" t="s">
        <v>12173</v>
      </c>
      <c r="D8" s="5"/>
      <c r="E8" s="5"/>
      <c r="F8" s="5" t="s">
        <v>1173</v>
      </c>
      <c r="G8" s="5" t="s">
        <v>11393</v>
      </c>
      <c r="H8" s="5"/>
      <c r="I8"/>
      <c r="J8" s="2">
        <v>12</v>
      </c>
      <c r="K8" s="5"/>
      <c r="L8" s="5"/>
      <c r="M8" s="5"/>
      <c r="N8" s="5"/>
      <c r="O8" s="5"/>
      <c r="P8" s="5"/>
      <c r="Q8" s="5"/>
      <c r="R8"/>
      <c r="S8" s="2">
        <v>12</v>
      </c>
      <c r="T8" s="5"/>
      <c r="U8" s="5"/>
      <c r="V8" s="5"/>
      <c r="W8" s="5"/>
      <c r="X8" s="5" t="s">
        <v>12419</v>
      </c>
      <c r="Y8" s="5"/>
      <c r="Z8" s="4" t="s">
        <v>12430</v>
      </c>
      <c r="AA8"/>
      <c r="AB8" s="2">
        <v>12</v>
      </c>
      <c r="AC8" s="5"/>
      <c r="AD8" s="5"/>
      <c r="AE8" s="5"/>
      <c r="AF8" s="5"/>
      <c r="AG8" s="4"/>
      <c r="AH8" s="5"/>
      <c r="AI8" s="5"/>
      <c r="AJ8"/>
      <c r="AK8" s="2">
        <v>12</v>
      </c>
      <c r="AL8" s="5"/>
      <c r="AM8" s="5"/>
      <c r="AN8" s="5" t="s">
        <v>12706</v>
      </c>
      <c r="AO8" s="5" t="s">
        <v>12724</v>
      </c>
      <c r="AP8" s="5"/>
      <c r="AQ8" s="5" t="s">
        <v>11418</v>
      </c>
      <c r="AR8" s="5"/>
      <c r="AS8"/>
      <c r="AT8" s="5">
        <v>12</v>
      </c>
      <c r="AU8" s="5"/>
      <c r="AV8" s="5"/>
      <c r="AW8" s="5"/>
      <c r="AX8" s="5"/>
      <c r="AY8" s="5"/>
      <c r="AZ8" s="5"/>
      <c r="BA8" s="5"/>
      <c r="BB8"/>
      <c r="BC8" s="5">
        <v>12</v>
      </c>
      <c r="BD8" s="5"/>
      <c r="BE8" s="5"/>
      <c r="BF8" s="5"/>
      <c r="BG8" s="5"/>
      <c r="BH8" s="5"/>
      <c r="BI8" s="5"/>
      <c r="BJ8" s="5"/>
      <c r="BK8"/>
      <c r="BL8" s="5">
        <v>12</v>
      </c>
      <c r="BM8" s="5"/>
      <c r="BN8" s="5"/>
      <c r="BO8" s="5"/>
      <c r="BP8" s="5" t="s">
        <v>13153</v>
      </c>
      <c r="BQ8" s="5" t="s">
        <v>13158</v>
      </c>
      <c r="BR8" s="5" t="s">
        <v>13162</v>
      </c>
      <c r="BS8" s="5" t="s">
        <v>13166</v>
      </c>
      <c r="BT8"/>
      <c r="BU8" s="5">
        <v>12</v>
      </c>
      <c r="BV8" s="5"/>
      <c r="BW8" s="5"/>
      <c r="BX8" s="5"/>
      <c r="BY8" s="5"/>
      <c r="BZ8" s="5"/>
      <c r="CA8" s="5"/>
      <c r="CB8" s="5"/>
      <c r="CC8"/>
      <c r="CD8" s="5">
        <v>12</v>
      </c>
      <c r="CE8" s="5"/>
      <c r="CF8" s="5" t="s">
        <v>89</v>
      </c>
      <c r="CG8" s="5"/>
      <c r="CH8" s="4"/>
      <c r="CI8" s="5"/>
      <c r="CJ8" s="5" t="s">
        <v>11393</v>
      </c>
      <c r="CK8" s="5" t="s">
        <v>13456</v>
      </c>
      <c r="CL8"/>
      <c r="CM8" s="5">
        <v>12</v>
      </c>
      <c r="CN8" s="5"/>
      <c r="CO8" s="5"/>
      <c r="CP8" s="5"/>
      <c r="CQ8" s="5" t="s">
        <v>13563</v>
      </c>
      <c r="CR8" s="5" t="s">
        <v>13586</v>
      </c>
      <c r="CS8" s="5" t="s">
        <v>13563</v>
      </c>
      <c r="CT8" s="5"/>
      <c r="CU8"/>
      <c r="CV8" s="5">
        <v>12</v>
      </c>
      <c r="CW8" s="5"/>
      <c r="CX8" s="5"/>
      <c r="CY8" s="5"/>
      <c r="CZ8" s="5"/>
      <c r="DA8" s="5"/>
      <c r="DB8" s="5"/>
      <c r="DC8" s="5"/>
    </row>
    <row r="9" spans="1:107" x14ac:dyDescent="0.35">
      <c r="A9" s="2"/>
      <c r="B9" s="5"/>
      <c r="C9" s="5" t="s">
        <v>12177</v>
      </c>
      <c r="D9" s="5"/>
      <c r="E9" s="5"/>
      <c r="F9" s="5"/>
      <c r="G9" s="5" t="s">
        <v>8261</v>
      </c>
      <c r="H9" s="5" t="s">
        <v>12196</v>
      </c>
      <c r="I9"/>
      <c r="J9" s="2"/>
      <c r="K9" s="5"/>
      <c r="L9" s="5"/>
      <c r="M9" s="5"/>
      <c r="N9" s="5"/>
      <c r="O9" s="5"/>
      <c r="P9" s="5"/>
      <c r="Q9" s="5"/>
      <c r="R9"/>
      <c r="S9" s="2"/>
      <c r="T9" s="5"/>
      <c r="U9" s="5"/>
      <c r="V9" s="5"/>
      <c r="W9" s="5"/>
      <c r="X9" s="5"/>
      <c r="Y9" s="5"/>
      <c r="Z9" s="7"/>
      <c r="AA9"/>
      <c r="AB9" s="2"/>
      <c r="AC9" s="5"/>
      <c r="AD9" s="5"/>
      <c r="AE9" s="5"/>
      <c r="AF9" s="5"/>
      <c r="AG9" s="5"/>
      <c r="AH9" s="5"/>
      <c r="AI9" s="5"/>
      <c r="AJ9"/>
      <c r="AK9" s="2"/>
      <c r="AL9" s="5"/>
      <c r="AM9" s="5"/>
      <c r="AN9" s="5"/>
      <c r="AO9" s="5"/>
      <c r="AP9" s="5" t="s">
        <v>12713</v>
      </c>
      <c r="AQ9" s="5" t="s">
        <v>8261</v>
      </c>
      <c r="AR9" s="5"/>
      <c r="AS9"/>
      <c r="AT9" s="5"/>
      <c r="AU9" s="5"/>
      <c r="AV9" s="5"/>
      <c r="AW9" s="5"/>
      <c r="AX9" s="5"/>
      <c r="AY9" s="5" t="s">
        <v>12845</v>
      </c>
      <c r="AZ9" s="5"/>
      <c r="BA9" s="5" t="s">
        <v>12862</v>
      </c>
      <c r="BB9"/>
      <c r="BC9" s="5"/>
      <c r="BD9" s="5"/>
      <c r="BE9" s="5"/>
      <c r="BF9" s="5"/>
      <c r="BG9" s="5"/>
      <c r="BH9" s="5"/>
      <c r="BI9" s="5"/>
      <c r="BJ9" s="5"/>
      <c r="BK9"/>
      <c r="BL9" s="5"/>
      <c r="BM9" s="5"/>
      <c r="BN9" s="5"/>
      <c r="BO9" s="5"/>
      <c r="BP9" s="5"/>
      <c r="BQ9" s="5"/>
      <c r="BR9" s="5"/>
      <c r="BS9" s="5"/>
      <c r="BT9"/>
      <c r="BU9" s="5"/>
      <c r="BV9" s="5"/>
      <c r="BW9" s="5"/>
      <c r="BX9" s="5"/>
      <c r="BY9" s="5"/>
      <c r="BZ9" s="5"/>
      <c r="CA9" s="5" t="s">
        <v>11393</v>
      </c>
      <c r="CB9" s="5"/>
      <c r="CC9"/>
      <c r="CD9" s="5"/>
      <c r="CE9" s="5"/>
      <c r="CF9" s="5"/>
      <c r="CG9" s="5"/>
      <c r="CH9" s="7"/>
      <c r="CI9" s="5" t="s">
        <v>13411</v>
      </c>
      <c r="CJ9" s="5"/>
      <c r="CK9" s="5"/>
      <c r="CL9"/>
      <c r="CM9" s="5"/>
      <c r="CN9" s="5"/>
      <c r="CO9" s="5"/>
      <c r="CP9" s="5"/>
      <c r="CQ9" s="5"/>
      <c r="CR9" s="5" t="s">
        <v>13563</v>
      </c>
      <c r="CS9" s="5"/>
      <c r="CT9" s="5"/>
      <c r="CU9"/>
      <c r="CV9" s="5"/>
      <c r="CW9" s="5"/>
      <c r="CX9" s="5"/>
      <c r="CY9" s="5"/>
      <c r="CZ9" s="5"/>
      <c r="DA9" s="5"/>
      <c r="DB9" s="5"/>
      <c r="DC9" s="5"/>
    </row>
    <row r="10" spans="1:107" x14ac:dyDescent="0.35">
      <c r="A10" s="3">
        <v>14</v>
      </c>
      <c r="B10" s="4"/>
      <c r="C10" s="4"/>
      <c r="D10" s="4" t="s">
        <v>7463</v>
      </c>
      <c r="E10" s="4"/>
      <c r="F10" s="4"/>
      <c r="G10" s="4" t="s">
        <v>12194</v>
      </c>
      <c r="H10" s="4" t="s">
        <v>4847</v>
      </c>
      <c r="I10"/>
      <c r="J10" s="3">
        <v>14</v>
      </c>
      <c r="K10" s="4"/>
      <c r="L10" s="4"/>
      <c r="M10" s="4"/>
      <c r="N10" s="4" t="s">
        <v>12302</v>
      </c>
      <c r="O10" s="4"/>
      <c r="P10" s="4"/>
      <c r="Q10" s="4"/>
      <c r="R10"/>
      <c r="S10" s="3">
        <v>14</v>
      </c>
      <c r="T10" s="4"/>
      <c r="U10" s="4"/>
      <c r="V10" s="4"/>
      <c r="W10" s="4" t="s">
        <v>12411</v>
      </c>
      <c r="X10" s="4" t="s">
        <v>12415</v>
      </c>
      <c r="Y10" s="4" t="s">
        <v>8801</v>
      </c>
      <c r="Z10" s="5"/>
      <c r="AA10"/>
      <c r="AB10" s="3">
        <v>14</v>
      </c>
      <c r="AC10" s="4"/>
      <c r="AD10" s="4"/>
      <c r="AE10" s="4"/>
      <c r="AF10" s="4"/>
      <c r="AG10" s="4"/>
      <c r="AH10" s="4"/>
      <c r="AI10" s="4"/>
      <c r="AJ10"/>
      <c r="AK10" s="3">
        <v>14</v>
      </c>
      <c r="AL10" s="4"/>
      <c r="AM10" s="4" t="s">
        <v>12710</v>
      </c>
      <c r="AN10" s="4" t="s">
        <v>12707</v>
      </c>
      <c r="AO10" s="4" t="s">
        <v>9089</v>
      </c>
      <c r="AP10" s="4"/>
      <c r="AQ10" s="4" t="s">
        <v>12717</v>
      </c>
      <c r="AR10" s="4" t="s">
        <v>12721</v>
      </c>
      <c r="AS10"/>
      <c r="AT10" s="4">
        <v>14</v>
      </c>
      <c r="AU10" s="4"/>
      <c r="AV10" s="4"/>
      <c r="AW10" s="4"/>
      <c r="AX10" s="4"/>
      <c r="AY10" s="4"/>
      <c r="AZ10" s="4" t="s">
        <v>12859</v>
      </c>
      <c r="BA10" s="4"/>
      <c r="BB10"/>
      <c r="BC10" s="4">
        <v>14</v>
      </c>
      <c r="BD10" s="4"/>
      <c r="BE10" s="4"/>
      <c r="BF10" s="4"/>
      <c r="BG10" s="4"/>
      <c r="BH10" s="4"/>
      <c r="BI10" s="4"/>
      <c r="BJ10" s="4" t="s">
        <v>13017</v>
      </c>
      <c r="BK10"/>
      <c r="BL10" s="4">
        <v>14</v>
      </c>
      <c r="BM10" s="4"/>
      <c r="BN10" s="4"/>
      <c r="BO10" s="4" t="s">
        <v>13151</v>
      </c>
      <c r="BP10" s="4" t="s">
        <v>13154</v>
      </c>
      <c r="BQ10" s="4"/>
      <c r="BR10" s="4" t="s">
        <v>13163</v>
      </c>
      <c r="BS10" s="4"/>
      <c r="BT10"/>
      <c r="BU10" s="4">
        <v>14</v>
      </c>
      <c r="BV10" s="4"/>
      <c r="BW10" s="4"/>
      <c r="BX10" s="4"/>
      <c r="BY10" s="4"/>
      <c r="BZ10" s="4"/>
      <c r="CA10" s="4" t="s">
        <v>8261</v>
      </c>
      <c r="CB10" s="4" t="s">
        <v>13291</v>
      </c>
      <c r="CC10"/>
      <c r="CD10" s="4">
        <v>14</v>
      </c>
      <c r="CE10" s="4" t="s">
        <v>13436</v>
      </c>
      <c r="CF10" s="4"/>
      <c r="CG10" s="4" t="s">
        <v>13442</v>
      </c>
      <c r="CH10" s="4" t="s">
        <v>13446</v>
      </c>
      <c r="CI10" s="4"/>
      <c r="CJ10" s="4" t="s">
        <v>13452</v>
      </c>
      <c r="CK10" s="4"/>
      <c r="CL10"/>
      <c r="CM10" s="4">
        <v>14</v>
      </c>
      <c r="CN10" s="4"/>
      <c r="CO10" s="4"/>
      <c r="CP10" s="4"/>
      <c r="CQ10" s="4"/>
      <c r="CR10" s="4" t="s">
        <v>13587</v>
      </c>
      <c r="CS10" s="4"/>
      <c r="CT10" s="4"/>
      <c r="CU10"/>
      <c r="CV10" s="4">
        <v>14</v>
      </c>
      <c r="CW10" s="4"/>
      <c r="CX10" s="4"/>
      <c r="CY10" s="4"/>
      <c r="CZ10" s="4"/>
      <c r="DA10" s="4"/>
      <c r="DB10" s="4"/>
      <c r="DC10" s="4"/>
    </row>
    <row r="11" spans="1:107" x14ac:dyDescent="0.35">
      <c r="A11" s="6"/>
      <c r="B11" s="7"/>
      <c r="C11" s="7"/>
      <c r="D11" s="7" t="s">
        <v>12179</v>
      </c>
      <c r="E11" s="7" t="s">
        <v>12183</v>
      </c>
      <c r="F11" s="7"/>
      <c r="G11" s="7"/>
      <c r="H11" s="7"/>
      <c r="I11"/>
      <c r="J11" s="6"/>
      <c r="K11" s="7"/>
      <c r="L11" s="7"/>
      <c r="M11" s="7"/>
      <c r="N11" s="7"/>
      <c r="O11" s="7"/>
      <c r="P11" s="7" t="s">
        <v>38</v>
      </c>
      <c r="Q11" s="7" t="s">
        <v>12307</v>
      </c>
      <c r="R11"/>
      <c r="S11" s="6"/>
      <c r="T11" s="7"/>
      <c r="U11" s="7"/>
      <c r="V11" s="7"/>
      <c r="W11" s="7" t="s">
        <v>38</v>
      </c>
      <c r="X11" s="7" t="s">
        <v>12416</v>
      </c>
      <c r="Y11" s="7" t="s">
        <v>12425</v>
      </c>
      <c r="Z11" s="7"/>
      <c r="AA11"/>
      <c r="AB11" s="6"/>
      <c r="AC11" s="7"/>
      <c r="AD11" s="7"/>
      <c r="AE11" s="7"/>
      <c r="AF11" s="7"/>
      <c r="AG11" s="7"/>
      <c r="AH11" s="7"/>
      <c r="AI11" s="7" t="s">
        <v>6014</v>
      </c>
      <c r="AJ11"/>
      <c r="AK11" s="6"/>
      <c r="AL11" s="7"/>
      <c r="AM11" s="7" t="s">
        <v>12700</v>
      </c>
      <c r="AN11" s="7"/>
      <c r="AO11" s="7" t="s">
        <v>179</v>
      </c>
      <c r="AP11" s="7" t="s">
        <v>12714</v>
      </c>
      <c r="AQ11" s="7" t="s">
        <v>130</v>
      </c>
      <c r="AR11" s="7"/>
      <c r="AS11"/>
      <c r="AT11" s="7"/>
      <c r="AU11" s="7"/>
      <c r="AV11" s="7"/>
      <c r="AW11" s="7"/>
      <c r="AX11" s="7"/>
      <c r="AY11" s="7" t="s">
        <v>12851</v>
      </c>
      <c r="AZ11" s="7"/>
      <c r="BA11" s="7" t="s">
        <v>12863</v>
      </c>
      <c r="BB11"/>
      <c r="BC11" s="7"/>
      <c r="BD11" s="7"/>
      <c r="BE11" s="7"/>
      <c r="BF11" s="5"/>
      <c r="BG11" s="7"/>
      <c r="BH11" s="7"/>
      <c r="BI11" s="7"/>
      <c r="BJ11" s="7"/>
      <c r="BK11"/>
      <c r="BL11" s="7"/>
      <c r="BM11" s="7"/>
      <c r="BN11" s="7"/>
      <c r="BO11" s="7"/>
      <c r="BP11" s="7"/>
      <c r="BQ11" s="7"/>
      <c r="BR11" s="7" t="s">
        <v>13164</v>
      </c>
      <c r="BS11" s="7" t="s">
        <v>13167</v>
      </c>
      <c r="BT11"/>
      <c r="BU11" s="7"/>
      <c r="BV11" s="7"/>
      <c r="BW11" s="7"/>
      <c r="BX11" s="7"/>
      <c r="BY11" s="7"/>
      <c r="BZ11" s="7"/>
      <c r="CA11" s="7" t="s">
        <v>13289</v>
      </c>
      <c r="CB11" s="7"/>
      <c r="CC11"/>
      <c r="CD11" s="7"/>
      <c r="CE11" s="7" t="s">
        <v>11638</v>
      </c>
      <c r="CF11" s="7" t="s">
        <v>156</v>
      </c>
      <c r="CG11" s="7" t="s">
        <v>349</v>
      </c>
      <c r="CH11" s="7" t="s">
        <v>13445</v>
      </c>
      <c r="CI11" s="7"/>
      <c r="CJ11" s="7" t="s">
        <v>13448</v>
      </c>
      <c r="CK11" s="7"/>
      <c r="CL11"/>
      <c r="CM11" s="7"/>
      <c r="CN11" s="7"/>
      <c r="CO11" s="7"/>
      <c r="CP11" s="7"/>
      <c r="CQ11" s="7"/>
      <c r="CR11" s="7"/>
      <c r="CS11" s="7" t="s">
        <v>13593</v>
      </c>
      <c r="CT11" s="7" t="s">
        <v>13595</v>
      </c>
      <c r="CU11"/>
      <c r="CV11" s="7"/>
      <c r="CW11" s="7"/>
      <c r="CX11" s="7"/>
      <c r="CY11" s="7"/>
      <c r="CZ11" s="7"/>
      <c r="DA11" s="7"/>
      <c r="DB11" s="7"/>
      <c r="DC11" s="7"/>
    </row>
    <row r="12" spans="1:107" x14ac:dyDescent="0.35">
      <c r="A12" s="2">
        <v>16</v>
      </c>
      <c r="B12" s="5" t="s">
        <v>12171</v>
      </c>
      <c r="C12" s="5"/>
      <c r="D12" s="5" t="s">
        <v>12180</v>
      </c>
      <c r="E12" s="5" t="s">
        <v>7763</v>
      </c>
      <c r="F12" s="5" t="s">
        <v>12186</v>
      </c>
      <c r="G12" s="5" t="s">
        <v>12195</v>
      </c>
      <c r="H12" s="5" t="s">
        <v>10357</v>
      </c>
      <c r="I12"/>
      <c r="J12" s="2">
        <v>16</v>
      </c>
      <c r="K12" s="5"/>
      <c r="L12" s="5"/>
      <c r="M12" s="5"/>
      <c r="N12" s="5" t="s">
        <v>12305</v>
      </c>
      <c r="O12" s="5" t="s">
        <v>11680</v>
      </c>
      <c r="P12" s="5" t="s">
        <v>179</v>
      </c>
      <c r="Q12" s="5"/>
      <c r="R12"/>
      <c r="S12" s="2">
        <v>16</v>
      </c>
      <c r="T12" s="5"/>
      <c r="U12" s="5"/>
      <c r="V12" s="5"/>
      <c r="W12" s="5" t="s">
        <v>12412</v>
      </c>
      <c r="X12" s="5"/>
      <c r="Y12" s="5" t="s">
        <v>197</v>
      </c>
      <c r="Z12" s="5"/>
      <c r="AA12"/>
      <c r="AB12" s="2">
        <v>16</v>
      </c>
      <c r="AC12" s="5"/>
      <c r="AD12" s="5"/>
      <c r="AE12" s="4"/>
      <c r="AF12" s="5"/>
      <c r="AG12" s="5"/>
      <c r="AH12" s="5"/>
      <c r="AI12" s="5" t="s">
        <v>11055</v>
      </c>
      <c r="AJ12"/>
      <c r="AK12" s="2">
        <v>16</v>
      </c>
      <c r="AL12" s="5"/>
      <c r="AM12" s="5" t="s">
        <v>12701</v>
      </c>
      <c r="AN12" s="5" t="s">
        <v>12708</v>
      </c>
      <c r="AO12" s="5" t="s">
        <v>38</v>
      </c>
      <c r="AP12" s="5"/>
      <c r="AQ12" s="5" t="s">
        <v>12720</v>
      </c>
      <c r="AR12" s="5" t="s">
        <v>12722</v>
      </c>
      <c r="AS12"/>
      <c r="AT12" s="5">
        <v>16</v>
      </c>
      <c r="AU12" s="5"/>
      <c r="AV12" s="5"/>
      <c r="AW12" s="5"/>
      <c r="AX12" s="5"/>
      <c r="AY12" s="5"/>
      <c r="AZ12" s="5" t="s">
        <v>12865</v>
      </c>
      <c r="BA12" s="5"/>
      <c r="BB12"/>
      <c r="BC12" s="5">
        <v>16</v>
      </c>
      <c r="BD12" s="5"/>
      <c r="BE12" s="5"/>
      <c r="BF12" s="4"/>
      <c r="BG12" s="5"/>
      <c r="BH12" s="5"/>
      <c r="BI12" s="5"/>
      <c r="BJ12" s="5" t="s">
        <v>13023</v>
      </c>
      <c r="BK12"/>
      <c r="BL12" s="5">
        <v>16</v>
      </c>
      <c r="BM12" s="5"/>
      <c r="BN12" s="5"/>
      <c r="BO12" s="5"/>
      <c r="BP12" s="5" t="s">
        <v>13156</v>
      </c>
      <c r="BQ12" s="5"/>
      <c r="BR12" s="5" t="s">
        <v>38</v>
      </c>
      <c r="BS12" s="5"/>
      <c r="BT12"/>
      <c r="BU12" s="5">
        <v>16</v>
      </c>
      <c r="BV12" s="5"/>
      <c r="BW12" s="5"/>
      <c r="BX12" s="5"/>
      <c r="BY12" s="5"/>
      <c r="BZ12" s="5"/>
      <c r="CA12" s="5"/>
      <c r="CB12" s="5"/>
      <c r="CC12"/>
      <c r="CD12" s="5">
        <v>16</v>
      </c>
      <c r="CE12" s="5" t="s">
        <v>13434</v>
      </c>
      <c r="CF12" s="5" t="s">
        <v>13439</v>
      </c>
      <c r="CG12" s="5" t="s">
        <v>13443</v>
      </c>
      <c r="CH12" s="5" t="s">
        <v>13447</v>
      </c>
      <c r="CI12" s="5" t="s">
        <v>8646</v>
      </c>
      <c r="CJ12" s="5" t="s">
        <v>13453</v>
      </c>
      <c r="CK12" s="5" t="s">
        <v>13457</v>
      </c>
      <c r="CL12"/>
      <c r="CM12" s="5">
        <v>16</v>
      </c>
      <c r="CN12" s="5"/>
      <c r="CO12" s="5"/>
      <c r="CP12" s="5"/>
      <c r="CQ12" s="5"/>
      <c r="CR12" s="5" t="s">
        <v>13591</v>
      </c>
      <c r="CS12" s="5"/>
      <c r="CT12" s="5" t="s">
        <v>13596</v>
      </c>
      <c r="CU12"/>
      <c r="CV12" s="5">
        <v>16</v>
      </c>
      <c r="CW12" s="5"/>
      <c r="CX12" s="5"/>
      <c r="CY12" s="5"/>
      <c r="CZ12" s="5"/>
      <c r="DA12" s="5"/>
      <c r="DB12" s="5" t="s">
        <v>38</v>
      </c>
      <c r="DC12" s="5" t="s">
        <v>13737</v>
      </c>
    </row>
    <row r="13" spans="1:107" x14ac:dyDescent="0.35">
      <c r="A13" s="2"/>
      <c r="B13" s="5"/>
      <c r="C13" s="5" t="s">
        <v>12174</v>
      </c>
      <c r="D13" s="5"/>
      <c r="E13" s="5"/>
      <c r="F13" s="5" t="s">
        <v>12188</v>
      </c>
      <c r="G13" s="5"/>
      <c r="H13" s="5" t="s">
        <v>12197</v>
      </c>
      <c r="I13"/>
      <c r="J13" s="2"/>
      <c r="K13" s="5"/>
      <c r="L13" s="5"/>
      <c r="M13" s="5"/>
      <c r="N13" s="5" t="s">
        <v>12303</v>
      </c>
      <c r="O13" s="5" t="s">
        <v>11178</v>
      </c>
      <c r="P13" s="5" t="s">
        <v>11741</v>
      </c>
      <c r="Q13" s="5" t="s">
        <v>12308</v>
      </c>
      <c r="R13"/>
      <c r="S13" s="2"/>
      <c r="T13" s="5"/>
      <c r="U13" s="5"/>
      <c r="V13" s="5"/>
      <c r="W13" s="5" t="s">
        <v>12379</v>
      </c>
      <c r="X13" s="5" t="s">
        <v>7763</v>
      </c>
      <c r="Y13" s="5" t="s">
        <v>38</v>
      </c>
      <c r="Z13" s="5"/>
      <c r="AA13"/>
      <c r="AB13" s="2"/>
      <c r="AC13" s="5"/>
      <c r="AD13" s="5"/>
      <c r="AE13" s="5"/>
      <c r="AF13" s="5"/>
      <c r="AG13" s="5"/>
      <c r="AH13" s="5"/>
      <c r="AI13" s="5"/>
      <c r="AJ13"/>
      <c r="AK13" s="2"/>
      <c r="AL13" s="5"/>
      <c r="AM13" s="5"/>
      <c r="AN13" s="5" t="s">
        <v>12709</v>
      </c>
      <c r="AO13" s="5"/>
      <c r="AP13" s="5"/>
      <c r="AQ13" s="5"/>
      <c r="AR13" s="5"/>
      <c r="AS13"/>
      <c r="AT13" s="5"/>
      <c r="AU13" s="5"/>
      <c r="AV13" s="5"/>
      <c r="AW13" s="5"/>
      <c r="AX13" s="5"/>
      <c r="AY13" s="5" t="s">
        <v>12843</v>
      </c>
      <c r="AZ13" s="7" t="s">
        <v>12864</v>
      </c>
      <c r="BA13" s="5"/>
      <c r="BB13"/>
      <c r="BC13" s="5"/>
      <c r="BD13" s="5"/>
      <c r="BE13" s="5"/>
      <c r="BF13" s="5"/>
      <c r="BG13" s="5"/>
      <c r="BH13" s="5"/>
      <c r="BI13" s="5"/>
      <c r="BJ13" s="5"/>
      <c r="BK13"/>
      <c r="BL13" s="5"/>
      <c r="BM13" s="5"/>
      <c r="BN13" s="5"/>
      <c r="BO13" s="5" t="s">
        <v>195</v>
      </c>
      <c r="BP13" s="5" t="s">
        <v>13157</v>
      </c>
      <c r="BQ13" s="5"/>
      <c r="BR13" s="5" t="s">
        <v>11680</v>
      </c>
      <c r="BS13" s="5" t="s">
        <v>2758</v>
      </c>
      <c r="BT13"/>
      <c r="BU13" s="5"/>
      <c r="BV13" s="5"/>
      <c r="BW13" s="5"/>
      <c r="BX13" s="5"/>
      <c r="BY13" s="5"/>
      <c r="BZ13" s="5"/>
      <c r="CA13" s="5" t="s">
        <v>195</v>
      </c>
      <c r="CB13" s="5"/>
      <c r="CC13"/>
      <c r="CD13" s="5"/>
      <c r="CE13" s="5" t="s">
        <v>9557</v>
      </c>
      <c r="CF13" s="5"/>
      <c r="CG13" s="5" t="s">
        <v>13444</v>
      </c>
      <c r="CH13" s="5" t="s">
        <v>13300</v>
      </c>
      <c r="CI13" s="5" t="s">
        <v>40</v>
      </c>
      <c r="CJ13" s="5"/>
      <c r="CK13" s="5"/>
      <c r="CL13"/>
      <c r="CM13" s="5"/>
      <c r="CN13" s="5"/>
      <c r="CO13" s="5"/>
      <c r="CP13" s="5"/>
      <c r="CQ13" s="5" t="s">
        <v>13582</v>
      </c>
      <c r="CR13" s="5" t="s">
        <v>38</v>
      </c>
      <c r="CS13" s="5"/>
      <c r="CT13" s="5"/>
      <c r="CU13"/>
      <c r="CV13" s="5"/>
      <c r="CW13" s="5"/>
      <c r="CX13" s="5"/>
      <c r="CY13" s="5"/>
      <c r="CZ13" s="5"/>
      <c r="DA13" s="5"/>
      <c r="DB13" s="5"/>
      <c r="DC13" s="5"/>
    </row>
    <row r="14" spans="1:107" x14ac:dyDescent="0.35">
      <c r="A14" s="3">
        <v>18</v>
      </c>
      <c r="B14" s="4"/>
      <c r="C14" s="4"/>
      <c r="D14" s="4" t="s">
        <v>528</v>
      </c>
      <c r="E14" s="4"/>
      <c r="F14" s="4"/>
      <c r="G14" s="4"/>
      <c r="H14" s="4" t="s">
        <v>12198</v>
      </c>
      <c r="I14"/>
      <c r="J14" s="3">
        <v>18</v>
      </c>
      <c r="K14" s="4"/>
      <c r="L14" s="4"/>
      <c r="M14" s="4"/>
      <c r="N14" s="4" t="s">
        <v>38</v>
      </c>
      <c r="O14" s="4"/>
      <c r="P14" s="4"/>
      <c r="Q14" s="4" t="s">
        <v>3559</v>
      </c>
      <c r="R14"/>
      <c r="S14" s="3">
        <v>18</v>
      </c>
      <c r="T14" s="4"/>
      <c r="U14" s="4"/>
      <c r="V14" s="4"/>
      <c r="W14" s="4" t="s">
        <v>12413</v>
      </c>
      <c r="X14" s="4" t="s">
        <v>12418</v>
      </c>
      <c r="Y14" s="4"/>
      <c r="Z14" s="4" t="s">
        <v>12427</v>
      </c>
      <c r="AA14"/>
      <c r="AB14" s="3">
        <v>18</v>
      </c>
      <c r="AC14" s="4"/>
      <c r="AD14" s="4"/>
      <c r="AE14" s="4"/>
      <c r="AF14" s="4"/>
      <c r="AG14" s="4"/>
      <c r="AH14" s="4"/>
      <c r="AI14" s="4"/>
      <c r="AJ14"/>
      <c r="AK14" s="3">
        <v>18</v>
      </c>
      <c r="AL14" s="4"/>
      <c r="AM14" s="4" t="s">
        <v>12702</v>
      </c>
      <c r="AN14" s="4" t="s">
        <v>223</v>
      </c>
      <c r="AO14" s="4"/>
      <c r="AP14" s="4" t="s">
        <v>12715</v>
      </c>
      <c r="AQ14" s="4"/>
      <c r="AR14" s="4"/>
      <c r="AS14"/>
      <c r="AT14" s="4">
        <v>18</v>
      </c>
      <c r="AU14" s="4"/>
      <c r="AV14" s="4"/>
      <c r="AW14" s="4"/>
      <c r="AX14" s="4"/>
      <c r="AY14" s="4" t="s">
        <v>12844</v>
      </c>
      <c r="AZ14" s="4" t="s">
        <v>12860</v>
      </c>
      <c r="BA14" s="4"/>
      <c r="BB14"/>
      <c r="BC14" s="4">
        <v>18</v>
      </c>
      <c r="BD14" s="4"/>
      <c r="BE14" s="4"/>
      <c r="BF14" s="4"/>
      <c r="BG14" s="4"/>
      <c r="BH14" s="4"/>
      <c r="BI14" s="4"/>
      <c r="BJ14" s="4" t="s">
        <v>13018</v>
      </c>
      <c r="BK14"/>
      <c r="BL14" s="4">
        <v>18</v>
      </c>
      <c r="BM14" s="4"/>
      <c r="BN14" s="4"/>
      <c r="BO14" s="4"/>
      <c r="BP14" s="4"/>
      <c r="BQ14" s="4" t="s">
        <v>13160</v>
      </c>
      <c r="BR14" s="4"/>
      <c r="BS14" s="4"/>
      <c r="BT14"/>
      <c r="BU14" s="4">
        <v>18</v>
      </c>
      <c r="BV14" s="4"/>
      <c r="BW14" s="4"/>
      <c r="BX14" s="4"/>
      <c r="BY14" s="4"/>
      <c r="BZ14" s="4"/>
      <c r="CA14" s="4"/>
      <c r="CB14" s="4" t="s">
        <v>13290</v>
      </c>
      <c r="CC14"/>
      <c r="CD14" s="4">
        <v>18</v>
      </c>
      <c r="CE14" s="4" t="s">
        <v>13433</v>
      </c>
      <c r="CF14" s="4"/>
      <c r="CG14" s="4" t="s">
        <v>223</v>
      </c>
      <c r="CH14" s="4"/>
      <c r="CI14" s="4" t="s">
        <v>13451</v>
      </c>
      <c r="CJ14" s="4" t="s">
        <v>195</v>
      </c>
      <c r="CK14" s="4" t="s">
        <v>13458</v>
      </c>
      <c r="CL14"/>
      <c r="CM14" s="4">
        <v>18</v>
      </c>
      <c r="CN14" s="4"/>
      <c r="CO14" s="4"/>
      <c r="CP14" s="4"/>
      <c r="CQ14" s="4" t="s">
        <v>13583</v>
      </c>
      <c r="CR14" s="4"/>
      <c r="CS14" s="4"/>
      <c r="CT14" s="4"/>
      <c r="CU14"/>
      <c r="CV14" s="4">
        <v>18</v>
      </c>
      <c r="CW14" s="4"/>
      <c r="CX14" s="4"/>
      <c r="CY14" s="4"/>
      <c r="CZ14" s="4"/>
      <c r="DA14" s="4"/>
      <c r="DB14" s="4"/>
      <c r="DC14" s="4" t="s">
        <v>9306</v>
      </c>
    </row>
    <row r="15" spans="1:107" x14ac:dyDescent="0.35">
      <c r="A15" s="6"/>
      <c r="B15" s="7"/>
      <c r="C15" s="7" t="s">
        <v>12176</v>
      </c>
      <c r="D15" s="7" t="s">
        <v>12182</v>
      </c>
      <c r="E15" s="7" t="s">
        <v>12184</v>
      </c>
      <c r="F15" s="7" t="s">
        <v>12191</v>
      </c>
      <c r="G15" s="7"/>
      <c r="H15" s="7" t="s">
        <v>12199</v>
      </c>
      <c r="I15"/>
      <c r="J15" s="6"/>
      <c r="K15" s="7"/>
      <c r="L15" s="7"/>
      <c r="M15" s="7"/>
      <c r="N15" s="7"/>
      <c r="O15" s="7"/>
      <c r="P15" s="7"/>
      <c r="Q15" s="7" t="s">
        <v>12309</v>
      </c>
      <c r="R15"/>
      <c r="S15" s="6"/>
      <c r="T15" s="7"/>
      <c r="U15" s="7"/>
      <c r="V15" s="7"/>
      <c r="W15" s="7" t="s">
        <v>12072</v>
      </c>
      <c r="X15" s="7" t="s">
        <v>12417</v>
      </c>
      <c r="Y15" s="7"/>
      <c r="Z15" s="7" t="s">
        <v>12428</v>
      </c>
      <c r="AA15"/>
      <c r="AB15" s="6"/>
      <c r="AC15" s="7"/>
      <c r="AD15" s="7"/>
      <c r="AE15" s="7"/>
      <c r="AF15" s="7"/>
      <c r="AG15" s="7"/>
      <c r="AH15" s="7"/>
      <c r="AI15" s="7"/>
      <c r="AJ15"/>
      <c r="AK15" s="6"/>
      <c r="AL15" s="7"/>
      <c r="AM15" s="7"/>
      <c r="AN15" s="7" t="s">
        <v>12555</v>
      </c>
      <c r="AO15" s="7"/>
      <c r="AP15" s="7"/>
      <c r="AQ15" s="7" t="s">
        <v>12718</v>
      </c>
      <c r="AR15" s="7"/>
      <c r="AS15"/>
      <c r="AT15" s="7"/>
      <c r="AU15" s="7"/>
      <c r="AV15" s="7"/>
      <c r="AW15" s="7"/>
      <c r="AX15" s="7"/>
      <c r="AY15" s="7"/>
      <c r="AZ15" s="7"/>
      <c r="BA15" s="7"/>
      <c r="BB15"/>
      <c r="BC15" s="7"/>
      <c r="BD15" s="7"/>
      <c r="BE15" s="7"/>
      <c r="BF15" s="7"/>
      <c r="BG15" s="7"/>
      <c r="BH15" s="7"/>
      <c r="BI15" s="7"/>
      <c r="BJ15" s="7"/>
      <c r="BK15"/>
      <c r="BL15" s="7"/>
      <c r="BM15" s="7"/>
      <c r="BN15" s="7"/>
      <c r="BO15" s="7"/>
      <c r="BP15" s="7"/>
      <c r="BQ15" s="7" t="s">
        <v>13161</v>
      </c>
      <c r="BR15" s="7"/>
      <c r="BS15" s="7"/>
      <c r="BT15"/>
      <c r="BU15" s="7"/>
      <c r="BV15" s="7"/>
      <c r="BW15" s="7"/>
      <c r="BX15" s="7"/>
      <c r="BY15" s="7"/>
      <c r="BZ15" s="7"/>
      <c r="CA15" s="7"/>
      <c r="CB15" s="7" t="s">
        <v>1935</v>
      </c>
      <c r="CC15"/>
      <c r="CD15" s="7"/>
      <c r="CE15" s="7"/>
      <c r="CF15" s="7"/>
      <c r="CG15" s="7"/>
      <c r="CH15" s="7"/>
      <c r="CI15" s="7" t="s">
        <v>38</v>
      </c>
      <c r="CJ15" s="7" t="s">
        <v>13454</v>
      </c>
      <c r="CK15" s="7" t="s">
        <v>13461</v>
      </c>
      <c r="CL15"/>
      <c r="CM15" s="7"/>
      <c r="CN15" s="7"/>
      <c r="CO15" s="7"/>
      <c r="CP15" s="7"/>
      <c r="CQ15" s="7" t="s">
        <v>566</v>
      </c>
      <c r="CR15" s="7" t="s">
        <v>2390</v>
      </c>
      <c r="CS15" s="7" t="s">
        <v>13594</v>
      </c>
      <c r="CT15" s="7" t="s">
        <v>2390</v>
      </c>
      <c r="CU15"/>
      <c r="CV15" s="7"/>
      <c r="CW15" s="7"/>
      <c r="CX15" s="7"/>
      <c r="CY15" s="7"/>
      <c r="CZ15" s="7"/>
      <c r="DA15" s="7"/>
      <c r="DB15" s="7"/>
      <c r="DC15" s="7" t="s">
        <v>13741</v>
      </c>
    </row>
    <row r="16" spans="1:107" x14ac:dyDescent="0.35">
      <c r="A16" s="2">
        <v>20</v>
      </c>
      <c r="B16" s="5"/>
      <c r="C16" s="5" t="s">
        <v>12175</v>
      </c>
      <c r="D16" s="5" t="s">
        <v>12181</v>
      </c>
      <c r="E16" s="5" t="s">
        <v>659</v>
      </c>
      <c r="F16" s="5" t="s">
        <v>12192</v>
      </c>
      <c r="G16" s="5" t="s">
        <v>659</v>
      </c>
      <c r="H16" s="5" t="s">
        <v>659</v>
      </c>
      <c r="I16"/>
      <c r="J16" s="2">
        <v>20</v>
      </c>
      <c r="K16" s="5"/>
      <c r="L16" s="5"/>
      <c r="M16" s="5"/>
      <c r="N16" s="5"/>
      <c r="O16" s="5"/>
      <c r="P16" s="5"/>
      <c r="Q16" s="5"/>
      <c r="R16"/>
      <c r="S16" s="2">
        <v>20</v>
      </c>
      <c r="T16" s="5"/>
      <c r="U16" s="5"/>
      <c r="V16" s="5"/>
      <c r="W16" s="5"/>
      <c r="X16" s="5"/>
      <c r="Y16" s="5"/>
      <c r="Z16" s="5" t="s">
        <v>12429</v>
      </c>
      <c r="AA16"/>
      <c r="AB16" s="2">
        <v>20</v>
      </c>
      <c r="AC16" s="5"/>
      <c r="AD16" s="5"/>
      <c r="AE16" s="5"/>
      <c r="AF16" s="5"/>
      <c r="AG16" s="5"/>
      <c r="AH16" s="5"/>
      <c r="AI16" s="5"/>
      <c r="AJ16"/>
      <c r="AK16" s="2">
        <v>20</v>
      </c>
      <c r="AL16" s="5"/>
      <c r="AM16" s="5"/>
      <c r="AN16" s="5"/>
      <c r="AO16" s="5"/>
      <c r="AP16" s="5"/>
      <c r="AQ16" s="5" t="s">
        <v>12719</v>
      </c>
      <c r="AR16" s="5" t="s">
        <v>12725</v>
      </c>
      <c r="AS16"/>
      <c r="AT16" s="5">
        <v>20</v>
      </c>
      <c r="AU16" s="5"/>
      <c r="AV16" s="5"/>
      <c r="AW16" s="5"/>
      <c r="AX16" s="5"/>
      <c r="AY16" s="5"/>
      <c r="AZ16" s="5"/>
      <c r="BA16" s="5"/>
      <c r="BB16"/>
      <c r="BC16" s="5">
        <v>20</v>
      </c>
      <c r="BD16" s="5"/>
      <c r="BE16" s="5"/>
      <c r="BF16" s="5"/>
      <c r="BG16" s="5"/>
      <c r="BH16" s="5"/>
      <c r="BI16" s="5"/>
      <c r="BJ16" s="5"/>
      <c r="BK16"/>
      <c r="BL16" s="5">
        <v>20</v>
      </c>
      <c r="BM16" s="5"/>
      <c r="BN16" s="5"/>
      <c r="BO16" s="5" t="s">
        <v>13152</v>
      </c>
      <c r="BP16" s="5"/>
      <c r="BQ16" s="5"/>
      <c r="BR16" s="5"/>
      <c r="BS16" s="5"/>
      <c r="BT16"/>
      <c r="BU16" s="5">
        <v>20</v>
      </c>
      <c r="BV16" s="5"/>
      <c r="BW16" s="5"/>
      <c r="BX16" s="5"/>
      <c r="BY16" s="5"/>
      <c r="BZ16" s="5"/>
      <c r="CA16" s="5"/>
      <c r="CB16" s="5"/>
      <c r="CC16"/>
      <c r="CD16" s="5">
        <v>20</v>
      </c>
      <c r="CE16" s="5" t="s">
        <v>13435</v>
      </c>
      <c r="CF16" s="5"/>
      <c r="CG16" s="5"/>
      <c r="CH16" s="5"/>
      <c r="CI16" s="5"/>
      <c r="CJ16" s="5" t="s">
        <v>13455</v>
      </c>
      <c r="CK16" s="5" t="s">
        <v>13459</v>
      </c>
      <c r="CL16"/>
      <c r="CM16" s="5">
        <v>20</v>
      </c>
      <c r="CN16" s="5"/>
      <c r="CO16" s="5"/>
      <c r="CP16" s="5"/>
      <c r="CQ16" s="5" t="s">
        <v>13588</v>
      </c>
      <c r="CR16" s="5"/>
      <c r="CS16" s="5"/>
      <c r="CT16" s="5"/>
      <c r="CU16"/>
      <c r="CV16" s="5">
        <v>20</v>
      </c>
      <c r="CW16" s="5"/>
      <c r="CX16" s="5"/>
      <c r="CY16" s="5"/>
      <c r="CZ16" s="5"/>
      <c r="DA16" s="5"/>
      <c r="DB16" s="5"/>
      <c r="DC16" s="5"/>
    </row>
    <row r="17" spans="1:107" x14ac:dyDescent="0.35">
      <c r="A17" s="6"/>
      <c r="B17" s="7"/>
      <c r="C17" s="7"/>
      <c r="D17" s="7"/>
      <c r="E17" s="7" t="s">
        <v>12185</v>
      </c>
      <c r="F17" s="7"/>
      <c r="G17" s="7"/>
      <c r="H17" s="7" t="s">
        <v>12203</v>
      </c>
      <c r="I17"/>
      <c r="J17" s="6"/>
      <c r="K17" s="7"/>
      <c r="L17" s="7"/>
      <c r="M17" s="7"/>
      <c r="N17" s="7"/>
      <c r="O17" s="7"/>
      <c r="P17" s="7"/>
      <c r="Q17" s="7"/>
      <c r="R17"/>
      <c r="S17" s="6"/>
      <c r="T17" s="7"/>
      <c r="U17" s="7"/>
      <c r="V17" s="7"/>
      <c r="W17" s="7"/>
      <c r="X17" s="7"/>
      <c r="Y17" s="7"/>
      <c r="Z17" s="7"/>
      <c r="AA17"/>
      <c r="AB17" s="6"/>
      <c r="AC17" s="7"/>
      <c r="AD17" s="7"/>
      <c r="AE17" s="7"/>
      <c r="AF17" s="7"/>
      <c r="AG17" s="7"/>
      <c r="AH17" s="7"/>
      <c r="AI17" s="7"/>
      <c r="AJ17"/>
      <c r="AK17" s="6"/>
      <c r="AL17" s="7"/>
      <c r="AM17" s="7"/>
      <c r="AN17" s="7"/>
      <c r="AO17" s="7"/>
      <c r="AP17" s="7"/>
      <c r="AQ17" s="7"/>
      <c r="AR17" s="7"/>
      <c r="AS17"/>
      <c r="AT17" s="7"/>
      <c r="AU17" s="7"/>
      <c r="AV17" s="7"/>
      <c r="AW17" s="7"/>
      <c r="AX17" s="7"/>
      <c r="AY17" s="7"/>
      <c r="AZ17" s="7"/>
      <c r="BA17" s="7"/>
      <c r="BB17"/>
      <c r="BC17" s="7"/>
      <c r="BD17" s="7"/>
      <c r="BE17" s="7"/>
      <c r="BF17" s="7"/>
      <c r="BG17" s="7"/>
      <c r="BH17" s="7"/>
      <c r="BI17" s="7"/>
      <c r="BJ17" s="7"/>
      <c r="BK17"/>
      <c r="BL17" s="7"/>
      <c r="BM17" s="7"/>
      <c r="BN17" s="7"/>
      <c r="BO17" s="7"/>
      <c r="BP17" s="7"/>
      <c r="BQ17" s="7"/>
      <c r="BR17" s="7" t="s">
        <v>13165</v>
      </c>
      <c r="BS17" s="7"/>
      <c r="BT17"/>
      <c r="BU17" s="7"/>
      <c r="BV17" s="7"/>
      <c r="BW17" s="7"/>
      <c r="BX17" s="7"/>
      <c r="BY17" s="7"/>
      <c r="BZ17" s="7"/>
      <c r="CA17" s="7"/>
      <c r="CB17" s="7"/>
      <c r="CC17"/>
      <c r="CD17" s="7"/>
      <c r="CE17" s="7"/>
      <c r="CF17" s="7"/>
      <c r="CG17" s="7"/>
      <c r="CH17" s="7"/>
      <c r="CI17" s="7"/>
      <c r="CJ17" s="7" t="s">
        <v>9417</v>
      </c>
      <c r="CK17" s="7" t="s">
        <v>13460</v>
      </c>
      <c r="CL17"/>
      <c r="CM17" s="7"/>
      <c r="CN17" s="7"/>
      <c r="CO17" s="7"/>
      <c r="CP17" s="7"/>
      <c r="CQ17" s="7"/>
      <c r="CR17" s="7"/>
      <c r="CS17" s="7"/>
      <c r="CT17" s="7"/>
      <c r="CU17"/>
      <c r="CV17" s="7"/>
      <c r="CW17" s="7"/>
      <c r="CX17" s="7"/>
      <c r="CY17" s="7"/>
      <c r="CZ17" s="7"/>
      <c r="DA17" s="7"/>
      <c r="DB17" s="7"/>
      <c r="DC17" s="7"/>
    </row>
    <row r="18" spans="1:107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t="s">
        <v>10666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x14ac:dyDescent="0.35">
      <c r="A19"/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I19"/>
      <c r="J19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R19"/>
      <c r="S19"/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A19"/>
      <c r="AB19"/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J19"/>
      <c r="AK19"/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S19"/>
      <c r="AT19"/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B19"/>
      <c r="BC19"/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K19"/>
      <c r="BL19"/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T19"/>
      <c r="BU19"/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C19"/>
      <c r="CD19"/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L19"/>
      <c r="CM19"/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U19"/>
      <c r="CV19"/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A20"/>
      <c r="B20" s="2">
        <v>8</v>
      </c>
      <c r="C20" s="2">
        <v>9</v>
      </c>
      <c r="D20" s="2">
        <v>10</v>
      </c>
      <c r="E20" s="2">
        <v>11</v>
      </c>
      <c r="F20" s="2">
        <v>12</v>
      </c>
      <c r="G20" s="2">
        <v>13</v>
      </c>
      <c r="H20" s="2">
        <v>14</v>
      </c>
      <c r="I20"/>
      <c r="J20"/>
      <c r="K20" s="2">
        <v>5</v>
      </c>
      <c r="L20" s="2">
        <v>6</v>
      </c>
      <c r="M20" s="2">
        <v>7</v>
      </c>
      <c r="N20" s="2">
        <v>8</v>
      </c>
      <c r="O20" s="2">
        <v>9</v>
      </c>
      <c r="P20" s="2">
        <v>10</v>
      </c>
      <c r="Q20" s="2">
        <v>11</v>
      </c>
      <c r="R20"/>
      <c r="S20"/>
      <c r="T20" s="2">
        <v>5</v>
      </c>
      <c r="U20" s="2">
        <v>6</v>
      </c>
      <c r="V20" s="2">
        <v>7</v>
      </c>
      <c r="W20" s="2">
        <v>8</v>
      </c>
      <c r="X20" s="2">
        <v>9</v>
      </c>
      <c r="Y20" s="2">
        <v>10</v>
      </c>
      <c r="Z20" s="2">
        <v>11</v>
      </c>
      <c r="AA20"/>
      <c r="AB20"/>
      <c r="AC20" s="2">
        <v>2</v>
      </c>
      <c r="AD20" s="2">
        <v>3</v>
      </c>
      <c r="AE20" s="2">
        <v>4</v>
      </c>
      <c r="AF20" s="2">
        <v>5</v>
      </c>
      <c r="AG20" s="2">
        <v>6</v>
      </c>
      <c r="AH20" s="2">
        <v>7</v>
      </c>
      <c r="AI20" s="2">
        <v>8</v>
      </c>
      <c r="AJ20"/>
      <c r="AK20"/>
      <c r="AL20" s="2">
        <v>7</v>
      </c>
      <c r="AM20" s="2">
        <v>8</v>
      </c>
      <c r="AN20" s="2">
        <v>9</v>
      </c>
      <c r="AO20" s="2">
        <v>10</v>
      </c>
      <c r="AP20" s="2">
        <v>11</v>
      </c>
      <c r="AQ20" s="2">
        <v>12</v>
      </c>
      <c r="AR20" s="2">
        <v>13</v>
      </c>
      <c r="AS20"/>
      <c r="AT20"/>
      <c r="AU20" s="2">
        <v>4</v>
      </c>
      <c r="AV20" s="2">
        <v>5</v>
      </c>
      <c r="AW20" s="2">
        <v>6</v>
      </c>
      <c r="AX20" s="2">
        <v>7</v>
      </c>
      <c r="AY20" s="2">
        <v>8</v>
      </c>
      <c r="AZ20" s="2">
        <v>9</v>
      </c>
      <c r="BA20" s="2">
        <v>10</v>
      </c>
      <c r="BB20"/>
      <c r="BC20"/>
      <c r="BD20" s="2">
        <v>2</v>
      </c>
      <c r="BE20" s="2">
        <v>3</v>
      </c>
      <c r="BF20" s="2">
        <v>4</v>
      </c>
      <c r="BG20" s="2">
        <v>5</v>
      </c>
      <c r="BH20" s="2">
        <v>6</v>
      </c>
      <c r="BI20" s="2">
        <v>7</v>
      </c>
      <c r="BJ20" s="2">
        <v>8</v>
      </c>
      <c r="BK20"/>
      <c r="BL20"/>
      <c r="BM20" s="2">
        <v>6</v>
      </c>
      <c r="BN20" s="2">
        <v>7</v>
      </c>
      <c r="BO20" s="2">
        <v>8</v>
      </c>
      <c r="BP20" s="2">
        <v>9</v>
      </c>
      <c r="BQ20" s="2">
        <v>10</v>
      </c>
      <c r="BR20" s="2">
        <v>11</v>
      </c>
      <c r="BS20" s="2">
        <v>12</v>
      </c>
      <c r="BT20"/>
      <c r="BU20"/>
      <c r="BV20" s="2">
        <v>3</v>
      </c>
      <c r="BW20" s="2">
        <v>4</v>
      </c>
      <c r="BX20" s="2">
        <v>5</v>
      </c>
      <c r="BY20" s="2">
        <v>6</v>
      </c>
      <c r="BZ20" s="2">
        <v>7</v>
      </c>
      <c r="CA20" s="2">
        <v>8</v>
      </c>
      <c r="CB20" s="2">
        <v>9</v>
      </c>
      <c r="CC20"/>
      <c r="CD20"/>
      <c r="CE20" s="2">
        <v>8</v>
      </c>
      <c r="CF20" s="2">
        <v>9</v>
      </c>
      <c r="CG20" s="2">
        <v>10</v>
      </c>
      <c r="CH20" s="2">
        <v>11</v>
      </c>
      <c r="CI20" s="2">
        <v>12</v>
      </c>
      <c r="CJ20" s="2">
        <v>13</v>
      </c>
      <c r="CK20" s="2">
        <v>14</v>
      </c>
      <c r="CL20"/>
      <c r="CM20"/>
      <c r="CN20" s="2">
        <v>5</v>
      </c>
      <c r="CO20" s="2">
        <v>6</v>
      </c>
      <c r="CP20" s="2">
        <v>7</v>
      </c>
      <c r="CQ20" s="2">
        <v>8</v>
      </c>
      <c r="CR20" s="2">
        <v>9</v>
      </c>
      <c r="CS20" s="2">
        <v>10</v>
      </c>
      <c r="CT20" s="2">
        <v>11</v>
      </c>
      <c r="CU20"/>
      <c r="CV20"/>
      <c r="CW20" s="2">
        <v>3</v>
      </c>
      <c r="CX20" s="2">
        <v>4</v>
      </c>
      <c r="CY20" s="2">
        <v>5</v>
      </c>
      <c r="CZ20" s="2">
        <v>6</v>
      </c>
      <c r="DA20" s="2">
        <v>7</v>
      </c>
      <c r="DB20" s="2">
        <v>8</v>
      </c>
      <c r="DC20" s="2">
        <v>9</v>
      </c>
    </row>
    <row r="21" spans="1:107" x14ac:dyDescent="0.35">
      <c r="A21" s="3">
        <v>8</v>
      </c>
      <c r="B21" s="4"/>
      <c r="C21" s="4"/>
      <c r="D21" s="4"/>
      <c r="E21" s="4" t="s">
        <v>12208</v>
      </c>
      <c r="F21" s="4" t="s">
        <v>12208</v>
      </c>
      <c r="G21" s="4"/>
      <c r="H21" s="4"/>
      <c r="I21"/>
      <c r="J21" s="3">
        <v>8</v>
      </c>
      <c r="K21" s="4"/>
      <c r="L21" s="4"/>
      <c r="M21" s="4"/>
      <c r="N21" s="4"/>
      <c r="O21" s="4" t="s">
        <v>25</v>
      </c>
      <c r="P21" s="4"/>
      <c r="Q21" s="4"/>
      <c r="R21"/>
      <c r="S21" s="3">
        <v>8</v>
      </c>
      <c r="T21" s="4"/>
      <c r="U21" s="4"/>
      <c r="V21" s="4"/>
      <c r="W21" s="4"/>
      <c r="X21" s="4" t="s">
        <v>25</v>
      </c>
      <c r="Y21" s="4"/>
      <c r="Z21" s="4"/>
      <c r="AA21"/>
      <c r="AB21" s="3">
        <v>8</v>
      </c>
      <c r="AC21" s="4"/>
      <c r="AD21" s="4"/>
      <c r="AE21" s="4"/>
      <c r="AF21" s="4" t="s">
        <v>12569</v>
      </c>
      <c r="AG21" s="4" t="s">
        <v>12576</v>
      </c>
      <c r="AH21" s="4"/>
      <c r="AI21" s="36"/>
      <c r="AJ21"/>
      <c r="AK21" s="3">
        <v>8</v>
      </c>
      <c r="AL21" s="4" t="s">
        <v>12738</v>
      </c>
      <c r="AM21" s="4"/>
      <c r="AN21" s="4" t="s">
        <v>12738</v>
      </c>
      <c r="AO21" s="4"/>
      <c r="AP21" s="4" t="s">
        <v>25</v>
      </c>
      <c r="AQ21" s="4" t="s">
        <v>12751</v>
      </c>
      <c r="AR21" s="4"/>
      <c r="AS21"/>
      <c r="AT21" s="4">
        <v>8</v>
      </c>
      <c r="AU21" s="4"/>
      <c r="AV21" s="4"/>
      <c r="AW21" s="4"/>
      <c r="AX21" s="4"/>
      <c r="AY21" s="4" t="s">
        <v>12874</v>
      </c>
      <c r="AZ21" s="4" t="s">
        <v>12885</v>
      </c>
      <c r="BA21" s="4"/>
      <c r="BB21"/>
      <c r="BC21" s="4">
        <v>8</v>
      </c>
      <c r="BD21" s="4"/>
      <c r="BE21" s="4"/>
      <c r="BF21" s="4"/>
      <c r="BG21" s="4"/>
      <c r="BH21" s="4" t="s">
        <v>25</v>
      </c>
      <c r="BI21" s="4"/>
      <c r="BJ21" s="4"/>
      <c r="BK21"/>
      <c r="BL21" s="4">
        <v>8</v>
      </c>
      <c r="BM21" s="4"/>
      <c r="BN21" s="4"/>
      <c r="BO21" s="4"/>
      <c r="BP21" s="4"/>
      <c r="BQ21" s="4"/>
      <c r="BR21" s="4" t="s">
        <v>13182</v>
      </c>
      <c r="BS21" s="4"/>
      <c r="BT21"/>
      <c r="BU21" s="4">
        <v>8</v>
      </c>
      <c r="BV21" s="4" t="s">
        <v>13296</v>
      </c>
      <c r="BW21" s="4" t="s">
        <v>13295</v>
      </c>
      <c r="BX21" s="4"/>
      <c r="BY21" s="4"/>
      <c r="BZ21" s="4" t="s">
        <v>25</v>
      </c>
      <c r="CA21" s="4" t="s">
        <v>13309</v>
      </c>
      <c r="CB21" s="4"/>
      <c r="CC21"/>
      <c r="CD21" s="4">
        <v>8</v>
      </c>
      <c r="CE21" s="4"/>
      <c r="CF21" s="4"/>
      <c r="CG21" s="4"/>
      <c r="CH21" s="4"/>
      <c r="CI21" s="4" t="s">
        <v>25</v>
      </c>
      <c r="CJ21" s="4"/>
      <c r="CK21" s="4"/>
      <c r="CL21"/>
      <c r="CM21" s="4">
        <v>8</v>
      </c>
      <c r="CN21" s="4"/>
      <c r="CO21" s="4"/>
      <c r="CP21" s="4"/>
      <c r="CQ21" s="4"/>
      <c r="CR21" s="4" t="s">
        <v>25</v>
      </c>
      <c r="CS21" s="4"/>
      <c r="CT21" s="4"/>
      <c r="CU21"/>
      <c r="CV21" s="4">
        <v>8</v>
      </c>
      <c r="CW21" s="4"/>
      <c r="CX21" s="4"/>
      <c r="CY21" s="4"/>
      <c r="CZ21" s="4"/>
      <c r="DA21" s="4" t="s">
        <v>25</v>
      </c>
      <c r="DB21" s="4"/>
      <c r="DC21" s="4"/>
    </row>
    <row r="22" spans="1:107" x14ac:dyDescent="0.35">
      <c r="A22" s="2"/>
      <c r="B22" s="5"/>
      <c r="C22" s="5"/>
      <c r="D22" s="5"/>
      <c r="E22" s="5"/>
      <c r="F22" s="5" t="s">
        <v>25</v>
      </c>
      <c r="G22" s="5"/>
      <c r="H22" s="5"/>
      <c r="I22"/>
      <c r="J22" s="2"/>
      <c r="K22" s="5"/>
      <c r="L22" s="5" t="s">
        <v>7073</v>
      </c>
      <c r="M22" s="5" t="s">
        <v>12311</v>
      </c>
      <c r="N22" s="5" t="s">
        <v>7073</v>
      </c>
      <c r="O22" s="5" t="s">
        <v>7073</v>
      </c>
      <c r="P22" s="5" t="s">
        <v>7073</v>
      </c>
      <c r="Q22" s="5" t="s">
        <v>12327</v>
      </c>
      <c r="R22"/>
      <c r="S22" s="2"/>
      <c r="T22" s="5"/>
      <c r="U22" s="5"/>
      <c r="V22" s="5" t="s">
        <v>11859</v>
      </c>
      <c r="W22" s="5" t="s">
        <v>349</v>
      </c>
      <c r="X22" s="5" t="s">
        <v>12462</v>
      </c>
      <c r="Y22" s="5"/>
      <c r="Z22" s="5" t="s">
        <v>12468</v>
      </c>
      <c r="AA22"/>
      <c r="AB22" s="2"/>
      <c r="AC22" s="5"/>
      <c r="AD22" s="5" t="s">
        <v>12563</v>
      </c>
      <c r="AE22" s="5" t="s">
        <v>12562</v>
      </c>
      <c r="AF22" s="5" t="s">
        <v>12570</v>
      </c>
      <c r="AG22" s="5"/>
      <c r="AH22" s="5"/>
      <c r="AI22" s="5"/>
      <c r="AJ22"/>
      <c r="AK22" s="2"/>
      <c r="AL22" s="5"/>
      <c r="AM22" s="5"/>
      <c r="AN22" s="5"/>
      <c r="AO22" s="5"/>
      <c r="AP22" s="5" t="s">
        <v>12751</v>
      </c>
      <c r="AQ22" s="5" t="s">
        <v>12752</v>
      </c>
      <c r="AR22" s="5" t="s">
        <v>12768</v>
      </c>
      <c r="AS22"/>
      <c r="AT22" s="5"/>
      <c r="AU22" s="5"/>
      <c r="AV22" s="5" t="s">
        <v>38</v>
      </c>
      <c r="AW22" s="5"/>
      <c r="AX22" s="5"/>
      <c r="AY22" s="5" t="s">
        <v>14399</v>
      </c>
      <c r="AZ22" s="5"/>
      <c r="BA22" s="5"/>
      <c r="BB22"/>
      <c r="BC22" s="5"/>
      <c r="BD22" s="5"/>
      <c r="BE22" s="5"/>
      <c r="BF22" s="5" t="s">
        <v>1109</v>
      </c>
      <c r="BG22" s="5" t="s">
        <v>13034</v>
      </c>
      <c r="BH22" s="5"/>
      <c r="BI22" s="5" t="s">
        <v>13039</v>
      </c>
      <c r="BJ22" s="5"/>
      <c r="BK22"/>
      <c r="BL22" s="5"/>
      <c r="BM22" s="5"/>
      <c r="BN22" s="5"/>
      <c r="BO22" s="5"/>
      <c r="BP22" s="5"/>
      <c r="BQ22" s="5"/>
      <c r="BR22" s="5" t="s">
        <v>13181</v>
      </c>
      <c r="BS22" s="5" t="s">
        <v>38</v>
      </c>
      <c r="BT22"/>
      <c r="BU22" s="5"/>
      <c r="BV22" s="5" t="s">
        <v>13292</v>
      </c>
      <c r="BW22" s="5"/>
      <c r="BX22" s="5"/>
      <c r="BY22" s="5"/>
      <c r="BZ22" s="5"/>
      <c r="CA22" s="5" t="s">
        <v>13310</v>
      </c>
      <c r="CB22" s="5"/>
      <c r="CC22"/>
      <c r="CD22" s="5"/>
      <c r="CE22" s="5"/>
      <c r="CF22" s="5"/>
      <c r="CG22" s="5"/>
      <c r="CH22" s="5"/>
      <c r="CI22" s="5"/>
      <c r="CJ22" s="5"/>
      <c r="CK22" s="5"/>
      <c r="CL22"/>
      <c r="CM22" s="5"/>
      <c r="CN22" s="5" t="s">
        <v>13597</v>
      </c>
      <c r="CO22" s="5" t="s">
        <v>13601</v>
      </c>
      <c r="CP22" s="5" t="s">
        <v>13608</v>
      </c>
      <c r="CQ22" s="5"/>
      <c r="CR22" s="5" t="s">
        <v>13616</v>
      </c>
      <c r="CS22" s="7"/>
      <c r="CT22" s="7"/>
      <c r="CU22"/>
      <c r="CV22" s="5"/>
      <c r="CW22" s="5" t="s">
        <v>13738</v>
      </c>
      <c r="CX22" s="5" t="s">
        <v>13726</v>
      </c>
      <c r="CY22" s="5"/>
      <c r="CZ22" s="5" t="s">
        <v>13752</v>
      </c>
      <c r="DA22" s="5" t="s">
        <v>13740</v>
      </c>
      <c r="DB22" s="5"/>
      <c r="DC22" s="5"/>
    </row>
    <row r="23" spans="1:107" x14ac:dyDescent="0.35">
      <c r="A23" s="3">
        <v>10</v>
      </c>
      <c r="B23" s="4" t="s">
        <v>12201</v>
      </c>
      <c r="C23" s="4" t="s">
        <v>615</v>
      </c>
      <c r="D23" s="4" t="s">
        <v>12187</v>
      </c>
      <c r="E23" s="4"/>
      <c r="F23" s="4"/>
      <c r="G23" s="4"/>
      <c r="H23" s="4"/>
      <c r="I23"/>
      <c r="J23" s="3">
        <v>10</v>
      </c>
      <c r="K23" s="4"/>
      <c r="L23" s="4"/>
      <c r="M23" s="4" t="s">
        <v>195</v>
      </c>
      <c r="N23" s="4"/>
      <c r="O23" s="4" t="s">
        <v>1607</v>
      </c>
      <c r="P23" s="4"/>
      <c r="Q23" s="4" t="s">
        <v>12328</v>
      </c>
      <c r="R23"/>
      <c r="S23" s="3">
        <v>10</v>
      </c>
      <c r="T23" s="4" t="s">
        <v>12431</v>
      </c>
      <c r="U23" s="4" t="s">
        <v>12439</v>
      </c>
      <c r="V23" s="4" t="s">
        <v>12449</v>
      </c>
      <c r="W23" s="4" t="s">
        <v>12455</v>
      </c>
      <c r="X23" s="4" t="s">
        <v>12466</v>
      </c>
      <c r="Y23" s="4"/>
      <c r="Z23" s="4" t="s">
        <v>12469</v>
      </c>
      <c r="AA23"/>
      <c r="AB23" s="3">
        <v>10</v>
      </c>
      <c r="AC23" s="4"/>
      <c r="AD23" s="4"/>
      <c r="AE23" s="4" t="s">
        <v>12564</v>
      </c>
      <c r="AF23" s="4" t="s">
        <v>12557</v>
      </c>
      <c r="AG23" s="4" t="s">
        <v>12295</v>
      </c>
      <c r="AH23" s="4" t="s">
        <v>12578</v>
      </c>
      <c r="AI23" s="4"/>
      <c r="AJ23"/>
      <c r="AK23" s="3">
        <v>10</v>
      </c>
      <c r="AL23" s="4" t="s">
        <v>12726</v>
      </c>
      <c r="AM23" s="4" t="s">
        <v>12723</v>
      </c>
      <c r="AN23" s="4" t="s">
        <v>12739</v>
      </c>
      <c r="AO23" s="4" t="s">
        <v>12744</v>
      </c>
      <c r="AP23" s="4" t="s">
        <v>12761</v>
      </c>
      <c r="AQ23" s="4" t="s">
        <v>12753</v>
      </c>
      <c r="AR23" s="4" t="s">
        <v>12766</v>
      </c>
      <c r="AS23"/>
      <c r="AT23" s="4">
        <v>10</v>
      </c>
      <c r="AU23" s="4"/>
      <c r="AV23" s="4"/>
      <c r="AW23" s="4"/>
      <c r="AX23" s="4"/>
      <c r="AY23" s="4"/>
      <c r="AZ23" s="4" t="s">
        <v>13020</v>
      </c>
      <c r="BA23" s="4"/>
      <c r="BB23"/>
      <c r="BC23" s="4">
        <v>10</v>
      </c>
      <c r="BD23" s="4"/>
      <c r="BE23" s="4" t="s">
        <v>38</v>
      </c>
      <c r="BF23" s="4" t="s">
        <v>13027</v>
      </c>
      <c r="BG23" s="4" t="s">
        <v>13032</v>
      </c>
      <c r="BH23" s="4"/>
      <c r="BI23" s="4" t="s">
        <v>13038</v>
      </c>
      <c r="BJ23" s="4"/>
      <c r="BK23"/>
      <c r="BL23" s="4">
        <v>10</v>
      </c>
      <c r="BM23" s="4"/>
      <c r="BN23" s="4" t="s">
        <v>13173</v>
      </c>
      <c r="BO23" s="4"/>
      <c r="BP23" s="4" t="s">
        <v>13192</v>
      </c>
      <c r="BQ23" s="4" t="s">
        <v>719</v>
      </c>
      <c r="BR23" s="4" t="s">
        <v>13180</v>
      </c>
      <c r="BS23" s="4"/>
      <c r="BT23"/>
      <c r="BU23" s="4">
        <v>10</v>
      </c>
      <c r="BV23" s="4"/>
      <c r="BW23" s="4"/>
      <c r="BX23" s="4" t="s">
        <v>13272</v>
      </c>
      <c r="BY23" s="4" t="s">
        <v>13304</v>
      </c>
      <c r="BZ23" s="4"/>
      <c r="CA23" s="4" t="s">
        <v>13320</v>
      </c>
      <c r="CB23" s="4" t="s">
        <v>13324</v>
      </c>
      <c r="CC23"/>
      <c r="CD23" s="4">
        <v>10</v>
      </c>
      <c r="CE23" s="4"/>
      <c r="CF23" s="4" t="s">
        <v>13470</v>
      </c>
      <c r="CG23" s="4" t="s">
        <v>11680</v>
      </c>
      <c r="CH23" s="4"/>
      <c r="CI23" s="4" t="s">
        <v>13484</v>
      </c>
      <c r="CJ23" s="4"/>
      <c r="CK23" s="4"/>
      <c r="CL23"/>
      <c r="CM23" s="4">
        <v>10</v>
      </c>
      <c r="CN23" s="4"/>
      <c r="CO23" s="4" t="s">
        <v>615</v>
      </c>
      <c r="CP23" s="4" t="s">
        <v>11859</v>
      </c>
      <c r="CQ23" s="4" t="s">
        <v>13613</v>
      </c>
      <c r="CR23" s="4"/>
      <c r="CS23" s="4" t="s">
        <v>15334</v>
      </c>
      <c r="CT23" s="4"/>
      <c r="CU23"/>
      <c r="CV23" s="4">
        <v>10</v>
      </c>
      <c r="CW23" s="4"/>
      <c r="CX23" s="4" t="s">
        <v>13744</v>
      </c>
      <c r="CY23" s="4" t="s">
        <v>13749</v>
      </c>
      <c r="CZ23" s="4"/>
      <c r="DA23" s="4" t="s">
        <v>13758</v>
      </c>
      <c r="DB23" s="4" t="s">
        <v>13766</v>
      </c>
      <c r="DC23" s="4"/>
    </row>
    <row r="24" spans="1:107" x14ac:dyDescent="0.35">
      <c r="A24" s="6"/>
      <c r="B24" s="7" t="s">
        <v>11980</v>
      </c>
      <c r="C24" s="7"/>
      <c r="D24" s="7"/>
      <c r="E24" s="7" t="s">
        <v>38</v>
      </c>
      <c r="F24" s="7" t="s">
        <v>12221</v>
      </c>
      <c r="G24" s="7"/>
      <c r="H24" s="7"/>
      <c r="I24"/>
      <c r="J24" s="6"/>
      <c r="K24" s="7" t="s">
        <v>11980</v>
      </c>
      <c r="L24" s="7"/>
      <c r="M24" s="7" t="s">
        <v>12312</v>
      </c>
      <c r="N24" s="7"/>
      <c r="O24" s="7" t="s">
        <v>12314</v>
      </c>
      <c r="P24" s="7"/>
      <c r="Q24" s="7"/>
      <c r="R24"/>
      <c r="S24" s="6"/>
      <c r="T24" s="7" t="s">
        <v>12441</v>
      </c>
      <c r="U24" s="7"/>
      <c r="V24" s="7" t="s">
        <v>12438</v>
      </c>
      <c r="W24" s="7" t="s">
        <v>12456</v>
      </c>
      <c r="X24" s="7" t="s">
        <v>12463</v>
      </c>
      <c r="Y24" s="7" t="s">
        <v>1607</v>
      </c>
      <c r="Z24" s="7"/>
      <c r="AA24"/>
      <c r="AB24" s="6"/>
      <c r="AC24" s="7" t="s">
        <v>38</v>
      </c>
      <c r="AD24" s="7" t="s">
        <v>8969</v>
      </c>
      <c r="AE24" s="7" t="s">
        <v>12565</v>
      </c>
      <c r="AF24" s="7" t="s">
        <v>12488</v>
      </c>
      <c r="AG24" s="7" t="s">
        <v>12296</v>
      </c>
      <c r="AH24" s="7"/>
      <c r="AI24" s="7" t="s">
        <v>12581</v>
      </c>
      <c r="AJ24"/>
      <c r="AK24" s="6"/>
      <c r="AL24" s="7" t="s">
        <v>11980</v>
      </c>
      <c r="AM24" s="7"/>
      <c r="AN24" s="7" t="s">
        <v>12740</v>
      </c>
      <c r="AO24" s="7" t="s">
        <v>3715</v>
      </c>
      <c r="AP24" s="7" t="s">
        <v>12754</v>
      </c>
      <c r="AQ24" s="7" t="s">
        <v>12754</v>
      </c>
      <c r="AR24" s="7"/>
      <c r="AS24"/>
      <c r="AT24" s="7"/>
      <c r="AU24" s="7"/>
      <c r="AV24" s="7" t="s">
        <v>12870</v>
      </c>
      <c r="AW24" s="7"/>
      <c r="AX24" s="7" t="s">
        <v>12877</v>
      </c>
      <c r="AY24" s="7"/>
      <c r="AZ24" s="7"/>
      <c r="BA24" s="7" t="s">
        <v>13021</v>
      </c>
      <c r="BB24"/>
      <c r="BC24" s="7"/>
      <c r="BD24" s="7" t="s">
        <v>12776</v>
      </c>
      <c r="BE24" s="7"/>
      <c r="BF24" s="7" t="s">
        <v>13028</v>
      </c>
      <c r="BG24" s="7"/>
      <c r="BH24" s="7"/>
      <c r="BI24" s="7" t="s">
        <v>13043</v>
      </c>
      <c r="BJ24" s="7" t="s">
        <v>7713</v>
      </c>
      <c r="BK24"/>
      <c r="BL24" s="7"/>
      <c r="BM24" s="7" t="s">
        <v>7713</v>
      </c>
      <c r="BN24" s="7"/>
      <c r="BO24" s="7"/>
      <c r="BP24" s="7"/>
      <c r="BQ24" s="7" t="s">
        <v>13187</v>
      </c>
      <c r="BR24" s="7" t="s">
        <v>13179</v>
      </c>
      <c r="BS24" s="7"/>
      <c r="BT24"/>
      <c r="BU24" s="7"/>
      <c r="BV24" s="7"/>
      <c r="BW24" s="7"/>
      <c r="BX24" s="7" t="s">
        <v>8877</v>
      </c>
      <c r="BY24" s="7" t="s">
        <v>13305</v>
      </c>
      <c r="BZ24" s="7" t="s">
        <v>13311</v>
      </c>
      <c r="CA24" s="7"/>
      <c r="CB24" s="7"/>
      <c r="CC24"/>
      <c r="CD24" s="7"/>
      <c r="CE24" s="7"/>
      <c r="CF24" s="7"/>
      <c r="CG24" s="7" t="s">
        <v>13477</v>
      </c>
      <c r="CH24" s="7" t="s">
        <v>13478</v>
      </c>
      <c r="CI24" s="7" t="s">
        <v>13485</v>
      </c>
      <c r="CJ24" s="7" t="s">
        <v>10290</v>
      </c>
      <c r="CK24" s="7" t="s">
        <v>13493</v>
      </c>
      <c r="CL24"/>
      <c r="CM24" s="7"/>
      <c r="CN24" s="7"/>
      <c r="CO24" s="7"/>
      <c r="CP24" s="7" t="s">
        <v>13609</v>
      </c>
      <c r="CQ24" s="7"/>
      <c r="CR24" s="7" t="s">
        <v>13603</v>
      </c>
      <c r="CS24" s="7"/>
      <c r="CT24" s="7"/>
      <c r="CU24"/>
      <c r="CV24" s="7"/>
      <c r="CW24" s="7"/>
      <c r="CX24" s="7" t="s">
        <v>38</v>
      </c>
      <c r="CY24" s="7" t="s">
        <v>13753</v>
      </c>
      <c r="CZ24" s="7" t="s">
        <v>13754</v>
      </c>
      <c r="DA24" s="7" t="s">
        <v>13760</v>
      </c>
      <c r="DB24" s="7"/>
      <c r="DC24" s="7" t="s">
        <v>38</v>
      </c>
    </row>
    <row r="25" spans="1:107" x14ac:dyDescent="0.35">
      <c r="A25" s="2">
        <v>12</v>
      </c>
      <c r="B25" s="5"/>
      <c r="C25" s="5" t="s">
        <v>89</v>
      </c>
      <c r="D25" s="5" t="s">
        <v>12211</v>
      </c>
      <c r="E25" s="5" t="s">
        <v>12218</v>
      </c>
      <c r="F25" s="5" t="s">
        <v>12218</v>
      </c>
      <c r="G25" s="5" t="s">
        <v>11393</v>
      </c>
      <c r="H25" s="5"/>
      <c r="I25"/>
      <c r="J25" s="2">
        <v>12</v>
      </c>
      <c r="K25" s="5"/>
      <c r="L25" s="5" t="s">
        <v>89</v>
      </c>
      <c r="M25" s="5"/>
      <c r="N25" s="5"/>
      <c r="O25" s="5"/>
      <c r="P25" s="5"/>
      <c r="Q25" s="5" t="s">
        <v>1173</v>
      </c>
      <c r="R25"/>
      <c r="S25" s="2">
        <v>12</v>
      </c>
      <c r="T25" s="5" t="s">
        <v>12434</v>
      </c>
      <c r="U25" s="5" t="s">
        <v>89</v>
      </c>
      <c r="V25" s="5"/>
      <c r="W25" s="5" t="s">
        <v>12457</v>
      </c>
      <c r="X25" s="5" t="s">
        <v>12286</v>
      </c>
      <c r="Y25" s="5" t="s">
        <v>12286</v>
      </c>
      <c r="Z25" s="5"/>
      <c r="AA25"/>
      <c r="AB25" s="2">
        <v>12</v>
      </c>
      <c r="AC25" s="5" t="s">
        <v>11393</v>
      </c>
      <c r="AD25" s="5"/>
      <c r="AE25" s="5"/>
      <c r="AF25" s="5"/>
      <c r="AG25" s="5"/>
      <c r="AH25" s="5" t="s">
        <v>10965</v>
      </c>
      <c r="AI25" s="5" t="s">
        <v>12580</v>
      </c>
      <c r="AJ25"/>
      <c r="AK25" s="2">
        <v>12</v>
      </c>
      <c r="AL25" s="5" t="s">
        <v>12727</v>
      </c>
      <c r="AM25" s="5"/>
      <c r="AN25" s="5" t="s">
        <v>12727</v>
      </c>
      <c r="AO25" s="5" t="s">
        <v>12745</v>
      </c>
      <c r="AP25" s="5" t="s">
        <v>12762</v>
      </c>
      <c r="AQ25" s="5" t="s">
        <v>12755</v>
      </c>
      <c r="AR25" s="5"/>
      <c r="AS25"/>
      <c r="AT25" s="5">
        <v>12</v>
      </c>
      <c r="AU25" s="5"/>
      <c r="AV25" s="5" t="s">
        <v>89</v>
      </c>
      <c r="AW25" s="5" t="s">
        <v>11418</v>
      </c>
      <c r="AX25" s="5" t="s">
        <v>12876</v>
      </c>
      <c r="AY25" s="5" t="s">
        <v>11311</v>
      </c>
      <c r="AZ25" s="5" t="s">
        <v>12886</v>
      </c>
      <c r="BA25" s="5" t="s">
        <v>13022</v>
      </c>
      <c r="BB25"/>
      <c r="BC25" s="5">
        <v>12</v>
      </c>
      <c r="BD25" s="5"/>
      <c r="BE25" s="5" t="s">
        <v>89</v>
      </c>
      <c r="BF25" s="5"/>
      <c r="BG25" s="5"/>
      <c r="BH25" s="5"/>
      <c r="BI25" s="5" t="s">
        <v>11903</v>
      </c>
      <c r="BJ25" s="5" t="s">
        <v>13050</v>
      </c>
      <c r="BK25"/>
      <c r="BL25" s="5">
        <v>12</v>
      </c>
      <c r="BM25" s="5"/>
      <c r="BN25" s="5" t="s">
        <v>13205</v>
      </c>
      <c r="BO25" s="5" t="s">
        <v>13188</v>
      </c>
      <c r="BP25" s="5" t="s">
        <v>13193</v>
      </c>
      <c r="BQ25" s="5" t="s">
        <v>13186</v>
      </c>
      <c r="BR25" s="5" t="s">
        <v>13178</v>
      </c>
      <c r="BS25" s="5" t="s">
        <v>13197</v>
      </c>
      <c r="BT25"/>
      <c r="BU25" s="5">
        <v>12</v>
      </c>
      <c r="BV25" s="5"/>
      <c r="BW25" s="5" t="s">
        <v>89</v>
      </c>
      <c r="BX25" s="5"/>
      <c r="BY25" s="5"/>
      <c r="BZ25" s="5"/>
      <c r="CA25" s="5"/>
      <c r="CB25" s="5"/>
      <c r="CC25"/>
      <c r="CD25" s="5">
        <v>12</v>
      </c>
      <c r="CE25" s="5"/>
      <c r="CF25" s="5" t="s">
        <v>89</v>
      </c>
      <c r="CG25" s="5"/>
      <c r="CH25" s="4" t="s">
        <v>13479</v>
      </c>
      <c r="CI25" s="5"/>
      <c r="CJ25" s="5"/>
      <c r="CK25" s="5" t="s">
        <v>13496</v>
      </c>
      <c r="CL25"/>
      <c r="CM25" s="5">
        <v>12</v>
      </c>
      <c r="CN25" s="5" t="s">
        <v>11165</v>
      </c>
      <c r="CO25" s="5" t="s">
        <v>89</v>
      </c>
      <c r="CP25" s="5" t="s">
        <v>13563</v>
      </c>
      <c r="CQ25" s="5" t="s">
        <v>13563</v>
      </c>
      <c r="CR25" s="5" t="s">
        <v>13617</v>
      </c>
      <c r="CS25" s="5" t="s">
        <v>13619</v>
      </c>
      <c r="CT25" s="5" t="s">
        <v>13623</v>
      </c>
      <c r="CU25"/>
      <c r="CV25" s="5">
        <v>12</v>
      </c>
      <c r="CW25" s="5"/>
      <c r="CX25" s="5" t="s">
        <v>89</v>
      </c>
      <c r="CY25" s="5" t="s">
        <v>13748</v>
      </c>
      <c r="CZ25" s="5"/>
      <c r="DA25" s="5" t="s">
        <v>13759</v>
      </c>
      <c r="DB25" s="5" t="s">
        <v>13767</v>
      </c>
      <c r="DC25" s="5" t="s">
        <v>13768</v>
      </c>
    </row>
    <row r="26" spans="1:107" x14ac:dyDescent="0.35">
      <c r="A26" s="2"/>
      <c r="B26" s="5" t="s">
        <v>1173</v>
      </c>
      <c r="C26" s="5" t="s">
        <v>12205</v>
      </c>
      <c r="D26" s="5"/>
      <c r="E26" s="5" t="s">
        <v>38</v>
      </c>
      <c r="F26" s="5" t="s">
        <v>12222</v>
      </c>
      <c r="G26" s="5" t="s">
        <v>8261</v>
      </c>
      <c r="H26" s="5"/>
      <c r="I26"/>
      <c r="J26" s="2"/>
      <c r="K26" s="5"/>
      <c r="L26" s="5"/>
      <c r="M26" s="5"/>
      <c r="N26" s="5"/>
      <c r="O26" s="5"/>
      <c r="P26" s="5"/>
      <c r="Q26" s="5" t="s">
        <v>12321</v>
      </c>
      <c r="R26"/>
      <c r="S26" s="2"/>
      <c r="T26" s="5" t="s">
        <v>38</v>
      </c>
      <c r="U26" s="5" t="s">
        <v>12444</v>
      </c>
      <c r="V26" s="5"/>
      <c r="W26" s="5" t="s">
        <v>12451</v>
      </c>
      <c r="X26" s="5"/>
      <c r="Y26" s="5"/>
      <c r="Z26" s="5"/>
      <c r="AA26"/>
      <c r="AB26" s="2"/>
      <c r="AC26" s="5"/>
      <c r="AD26" s="5" t="s">
        <v>12558</v>
      </c>
      <c r="AE26" s="5" t="s">
        <v>12566</v>
      </c>
      <c r="AF26" s="5" t="s">
        <v>12487</v>
      </c>
      <c r="AG26" s="5"/>
      <c r="AH26" s="5"/>
      <c r="AI26" s="5"/>
      <c r="AJ26"/>
      <c r="AK26" s="2"/>
      <c r="AL26" s="5"/>
      <c r="AM26" s="5"/>
      <c r="AN26" s="5"/>
      <c r="AO26" s="5"/>
      <c r="AP26" s="5"/>
      <c r="AQ26" s="5"/>
      <c r="AR26" s="5" t="s">
        <v>12767</v>
      </c>
      <c r="AS26"/>
      <c r="AT26" s="5"/>
      <c r="AU26" s="5"/>
      <c r="AV26" s="5"/>
      <c r="AW26" s="5" t="s">
        <v>12872</v>
      </c>
      <c r="AX26" s="5" t="s">
        <v>7763</v>
      </c>
      <c r="AY26" s="5"/>
      <c r="AZ26" s="5" t="s">
        <v>12887</v>
      </c>
      <c r="BA26" s="5"/>
      <c r="BB26"/>
      <c r="BC26" s="5"/>
      <c r="BD26" s="5"/>
      <c r="BE26" s="5"/>
      <c r="BF26" s="5"/>
      <c r="BG26" s="5"/>
      <c r="BH26" s="5"/>
      <c r="BI26" s="5"/>
      <c r="BJ26" s="5"/>
      <c r="BK26"/>
      <c r="BL26" s="5"/>
      <c r="BM26" s="5" t="s">
        <v>13169</v>
      </c>
      <c r="BN26" s="5" t="s">
        <v>3203</v>
      </c>
      <c r="BO26" s="5"/>
      <c r="BP26" s="5"/>
      <c r="BQ26" s="5" t="s">
        <v>3732</v>
      </c>
      <c r="BR26" s="5"/>
      <c r="BS26" s="5"/>
      <c r="BT26"/>
      <c r="BU26" s="5"/>
      <c r="BV26" s="5"/>
      <c r="BW26" s="5" t="s">
        <v>11698</v>
      </c>
      <c r="BX26" s="5"/>
      <c r="BY26" s="5"/>
      <c r="BZ26" s="5" t="s">
        <v>13313</v>
      </c>
      <c r="CA26" s="5"/>
      <c r="CB26" s="5" t="s">
        <v>13325</v>
      </c>
      <c r="CC26"/>
      <c r="CD26" s="5"/>
      <c r="CE26" s="5"/>
      <c r="CF26" s="5"/>
      <c r="CG26" s="5"/>
      <c r="CH26" s="7"/>
      <c r="CI26" s="5"/>
      <c r="CJ26" s="5"/>
      <c r="CK26" s="5" t="s">
        <v>13494</v>
      </c>
      <c r="CL26"/>
      <c r="CM26" s="5"/>
      <c r="CN26" s="5" t="s">
        <v>8261</v>
      </c>
      <c r="CO26" s="5" t="s">
        <v>11695</v>
      </c>
      <c r="CP26" s="5" t="s">
        <v>13614</v>
      </c>
      <c r="CQ26" s="5"/>
      <c r="CR26" s="5"/>
      <c r="CS26" s="7" t="s">
        <v>13620</v>
      </c>
      <c r="CT26" s="5"/>
      <c r="CU26"/>
      <c r="CV26" s="5"/>
      <c r="CW26" s="5"/>
      <c r="CX26" s="11" t="s">
        <v>13746</v>
      </c>
      <c r="CY26" s="5"/>
      <c r="CZ26" s="5"/>
      <c r="DA26" s="5"/>
      <c r="DB26" s="5"/>
      <c r="DC26" s="5"/>
    </row>
    <row r="27" spans="1:107" x14ac:dyDescent="0.35">
      <c r="A27" s="3">
        <v>14</v>
      </c>
      <c r="B27" s="4"/>
      <c r="C27" s="4"/>
      <c r="D27" s="4" t="s">
        <v>12210</v>
      </c>
      <c r="E27" s="4" t="s">
        <v>12216</v>
      </c>
      <c r="F27" s="4"/>
      <c r="G27" s="4"/>
      <c r="H27" s="4"/>
      <c r="I27"/>
      <c r="J27" s="3">
        <v>14</v>
      </c>
      <c r="K27" s="4"/>
      <c r="L27" s="4"/>
      <c r="M27" s="4"/>
      <c r="N27" s="4"/>
      <c r="O27" s="4" t="s">
        <v>11741</v>
      </c>
      <c r="P27" s="4" t="s">
        <v>12318</v>
      </c>
      <c r="Q27" s="4"/>
      <c r="R27"/>
      <c r="S27" s="3">
        <v>14</v>
      </c>
      <c r="T27" s="4" t="s">
        <v>12435</v>
      </c>
      <c r="U27" s="4" t="s">
        <v>12445</v>
      </c>
      <c r="V27" s="4" t="s">
        <v>12410</v>
      </c>
      <c r="W27" s="4" t="s">
        <v>12454</v>
      </c>
      <c r="X27" s="4"/>
      <c r="Y27" s="4" t="s">
        <v>12450</v>
      </c>
      <c r="Z27" s="4"/>
      <c r="AA27"/>
      <c r="AB27" s="3">
        <v>14</v>
      </c>
      <c r="AC27" s="4"/>
      <c r="AD27" s="4" t="s">
        <v>12559</v>
      </c>
      <c r="AE27" s="4"/>
      <c r="AF27" s="4" t="s">
        <v>12571</v>
      </c>
      <c r="AG27" s="4" t="s">
        <v>12297</v>
      </c>
      <c r="AH27" s="4"/>
      <c r="AI27" s="4" t="s">
        <v>12687</v>
      </c>
      <c r="AJ27"/>
      <c r="AK27" s="3">
        <v>14</v>
      </c>
      <c r="AL27" s="4" t="s">
        <v>12728</v>
      </c>
      <c r="AM27" s="4" t="s">
        <v>12732</v>
      </c>
      <c r="AN27" s="4" t="s">
        <v>12711</v>
      </c>
      <c r="AO27" s="4" t="s">
        <v>12750</v>
      </c>
      <c r="AP27" s="4" t="s">
        <v>12763</v>
      </c>
      <c r="AQ27" s="4" t="s">
        <v>12756</v>
      </c>
      <c r="AR27" s="4"/>
      <c r="AS27"/>
      <c r="AT27" s="4">
        <v>14</v>
      </c>
      <c r="AU27" s="4"/>
      <c r="AV27" s="4"/>
      <c r="AW27" s="4" t="s">
        <v>12873</v>
      </c>
      <c r="AX27" s="4" t="s">
        <v>12956</v>
      </c>
      <c r="AY27" s="4"/>
      <c r="AZ27" s="4"/>
      <c r="BA27" s="4"/>
      <c r="BB27"/>
      <c r="BC27" s="4">
        <v>14</v>
      </c>
      <c r="BD27" s="4" t="s">
        <v>13019</v>
      </c>
      <c r="BE27" s="4" t="s">
        <v>13048</v>
      </c>
      <c r="BF27" s="4" t="s">
        <v>12995</v>
      </c>
      <c r="BG27" s="4" t="s">
        <v>13041</v>
      </c>
      <c r="BH27" s="4" t="s">
        <v>13044</v>
      </c>
      <c r="BI27" s="4"/>
      <c r="BJ27" s="4" t="s">
        <v>13051</v>
      </c>
      <c r="BK27"/>
      <c r="BL27" s="4">
        <v>14</v>
      </c>
      <c r="BM27" s="4" t="s">
        <v>13170</v>
      </c>
      <c r="BN27" s="4"/>
      <c r="BO27" s="4" t="s">
        <v>13189</v>
      </c>
      <c r="BP27" s="4" t="s">
        <v>13194</v>
      </c>
      <c r="BQ27" s="4" t="s">
        <v>13185</v>
      </c>
      <c r="BR27" s="4"/>
      <c r="BS27" s="4" t="s">
        <v>13198</v>
      </c>
      <c r="BT27"/>
      <c r="BU27" s="4">
        <v>14</v>
      </c>
      <c r="BV27" s="4" t="s">
        <v>13294</v>
      </c>
      <c r="BW27" s="4" t="s">
        <v>10892</v>
      </c>
      <c r="BX27" s="4" t="s">
        <v>13277</v>
      </c>
      <c r="BY27" s="4" t="s">
        <v>13307</v>
      </c>
      <c r="BZ27" s="4"/>
      <c r="CA27" s="4" t="s">
        <v>13319</v>
      </c>
      <c r="CB27" s="4"/>
      <c r="CC27"/>
      <c r="CD27" s="4">
        <v>14</v>
      </c>
      <c r="CE27" s="4"/>
      <c r="CF27" s="4" t="s">
        <v>13475</v>
      </c>
      <c r="CG27" s="4" t="s">
        <v>13464</v>
      </c>
      <c r="CH27" s="4"/>
      <c r="CI27" s="4" t="s">
        <v>13491</v>
      </c>
      <c r="CJ27" s="4"/>
      <c r="CK27" s="4" t="s">
        <v>13495</v>
      </c>
      <c r="CL27"/>
      <c r="CM27" s="4">
        <v>14</v>
      </c>
      <c r="CN27" s="4" t="s">
        <v>11638</v>
      </c>
      <c r="CO27" s="4"/>
      <c r="CP27" s="4" t="s">
        <v>13607</v>
      </c>
      <c r="CQ27" s="4"/>
      <c r="CR27" s="4"/>
      <c r="CS27" s="5"/>
      <c r="CT27" s="4" t="s">
        <v>13624</v>
      </c>
      <c r="CU27"/>
      <c r="CV27" s="4">
        <v>14</v>
      </c>
      <c r="CW27" s="4" t="s">
        <v>13742</v>
      </c>
      <c r="CX27" s="4" t="s">
        <v>13745</v>
      </c>
      <c r="CY27" s="4" t="s">
        <v>1236</v>
      </c>
      <c r="CZ27" s="4"/>
      <c r="DA27" s="4" t="s">
        <v>13764</v>
      </c>
      <c r="DB27" s="4"/>
      <c r="DC27" s="4" t="s">
        <v>13769</v>
      </c>
    </row>
    <row r="28" spans="1:107" x14ac:dyDescent="0.35">
      <c r="A28" s="6"/>
      <c r="B28" s="7" t="s">
        <v>12202</v>
      </c>
      <c r="C28" s="7" t="s">
        <v>566</v>
      </c>
      <c r="D28" s="7" t="s">
        <v>12213</v>
      </c>
      <c r="E28" s="7" t="s">
        <v>12215</v>
      </c>
      <c r="F28" s="7" t="s">
        <v>12223</v>
      </c>
      <c r="G28" s="7"/>
      <c r="H28" s="7" t="s">
        <v>12233</v>
      </c>
      <c r="I28"/>
      <c r="J28" s="6"/>
      <c r="K28" s="7" t="s">
        <v>11638</v>
      </c>
      <c r="L28" s="7"/>
      <c r="M28" s="7" t="s">
        <v>12317</v>
      </c>
      <c r="N28" s="7" t="s">
        <v>38</v>
      </c>
      <c r="O28" s="7" t="s">
        <v>12316</v>
      </c>
      <c r="P28" s="7" t="s">
        <v>12319</v>
      </c>
      <c r="Q28" s="7"/>
      <c r="R28"/>
      <c r="S28" s="6"/>
      <c r="T28" s="7" t="s">
        <v>11638</v>
      </c>
      <c r="U28" s="7"/>
      <c r="V28" s="7"/>
      <c r="W28" s="7" t="s">
        <v>12460</v>
      </c>
      <c r="X28" s="7"/>
      <c r="Y28" s="7"/>
      <c r="Z28" s="7" t="s">
        <v>130</v>
      </c>
      <c r="AA28"/>
      <c r="AB28" s="6"/>
      <c r="AC28" s="7" t="s">
        <v>12553</v>
      </c>
      <c r="AD28" s="7" t="s">
        <v>38</v>
      </c>
      <c r="AE28" s="7" t="s">
        <v>12520</v>
      </c>
      <c r="AF28" s="7" t="s">
        <v>12572</v>
      </c>
      <c r="AG28" s="7"/>
      <c r="AH28" s="7"/>
      <c r="AI28" s="7"/>
      <c r="AJ28"/>
      <c r="AK28" s="6"/>
      <c r="AL28" s="7" t="s">
        <v>38</v>
      </c>
      <c r="AM28" s="7" t="s">
        <v>12733</v>
      </c>
      <c r="AN28" s="7" t="s">
        <v>12741</v>
      </c>
      <c r="AO28" s="7"/>
      <c r="AP28" s="7" t="s">
        <v>12757</v>
      </c>
      <c r="AQ28" s="7" t="s">
        <v>12757</v>
      </c>
      <c r="AR28" s="7"/>
      <c r="AS28"/>
      <c r="AT28" s="7"/>
      <c r="AU28" s="7"/>
      <c r="AV28" s="7" t="s">
        <v>12866</v>
      </c>
      <c r="AW28" s="7"/>
      <c r="AX28" s="7" t="s">
        <v>12878</v>
      </c>
      <c r="AY28" s="7"/>
      <c r="AZ28" s="7"/>
      <c r="BA28" s="7" t="s">
        <v>13046</v>
      </c>
      <c r="BB28"/>
      <c r="BC28" s="7"/>
      <c r="BD28" s="7"/>
      <c r="BE28" s="7"/>
      <c r="BF28" s="7" t="s">
        <v>13029</v>
      </c>
      <c r="BG28" s="7"/>
      <c r="BH28" s="7" t="s">
        <v>13037</v>
      </c>
      <c r="BI28" s="7"/>
      <c r="BJ28" s="7"/>
      <c r="BK28"/>
      <c r="BL28" s="7"/>
      <c r="BM28" s="7"/>
      <c r="BN28" s="7"/>
      <c r="BO28" s="7" t="s">
        <v>13168</v>
      </c>
      <c r="BP28" s="7"/>
      <c r="BQ28" s="7"/>
      <c r="BR28" s="7" t="s">
        <v>13177</v>
      </c>
      <c r="BS28" s="7"/>
      <c r="BT28"/>
      <c r="BU28" s="7"/>
      <c r="BV28" s="7"/>
      <c r="BW28" s="7" t="s">
        <v>13297</v>
      </c>
      <c r="BX28" s="7" t="s">
        <v>13301</v>
      </c>
      <c r="BY28" s="7" t="s">
        <v>13301</v>
      </c>
      <c r="BZ28" s="7" t="s">
        <v>13314</v>
      </c>
      <c r="CA28" s="7" t="s">
        <v>13321</v>
      </c>
      <c r="CB28" s="7" t="s">
        <v>13329</v>
      </c>
      <c r="CC28"/>
      <c r="CD28" s="7"/>
      <c r="CE28" s="7" t="s">
        <v>13463</v>
      </c>
      <c r="CF28" s="7" t="s">
        <v>8801</v>
      </c>
      <c r="CG28" s="7" t="s">
        <v>13469</v>
      </c>
      <c r="CH28" s="7"/>
      <c r="CI28" s="7" t="s">
        <v>13488</v>
      </c>
      <c r="CJ28" s="7"/>
      <c r="CK28" s="7"/>
      <c r="CL28"/>
      <c r="CM28" s="7"/>
      <c r="CN28" s="7" t="s">
        <v>13598</v>
      </c>
      <c r="CO28" s="7"/>
      <c r="CP28" s="7"/>
      <c r="CQ28" s="7" t="s">
        <v>4457</v>
      </c>
      <c r="CR28" s="7" t="s">
        <v>13540</v>
      </c>
      <c r="CS28" s="7" t="s">
        <v>13621</v>
      </c>
      <c r="CT28" s="7" t="s">
        <v>130</v>
      </c>
      <c r="CU28"/>
      <c r="CV28" s="7"/>
      <c r="CW28" s="7" t="s">
        <v>13739</v>
      </c>
      <c r="CX28" s="7"/>
      <c r="CY28" s="7" t="s">
        <v>13750</v>
      </c>
      <c r="CZ28" s="7"/>
      <c r="DA28" s="7" t="s">
        <v>13761</v>
      </c>
      <c r="DB28" s="7" t="s">
        <v>38</v>
      </c>
      <c r="DC28" s="7"/>
    </row>
    <row r="29" spans="1:107" x14ac:dyDescent="0.35">
      <c r="A29" s="2">
        <v>16</v>
      </c>
      <c r="B29" s="5" t="s">
        <v>8771</v>
      </c>
      <c r="C29" s="5" t="s">
        <v>12212</v>
      </c>
      <c r="D29" s="5" t="s">
        <v>11695</v>
      </c>
      <c r="E29" s="5" t="s">
        <v>2450</v>
      </c>
      <c r="F29" s="5" t="s">
        <v>12224</v>
      </c>
      <c r="G29" s="5" t="s">
        <v>12227</v>
      </c>
      <c r="H29" s="5" t="s">
        <v>12232</v>
      </c>
      <c r="I29"/>
      <c r="J29" s="2">
        <v>16</v>
      </c>
      <c r="K29" s="5" t="s">
        <v>38</v>
      </c>
      <c r="L29" s="5"/>
      <c r="M29" s="5" t="s">
        <v>12313</v>
      </c>
      <c r="N29" s="5" t="s">
        <v>179</v>
      </c>
      <c r="O29" s="5"/>
      <c r="P29" s="5" t="s">
        <v>12320</v>
      </c>
      <c r="Q29" s="5" t="s">
        <v>12322</v>
      </c>
      <c r="R29"/>
      <c r="S29" s="2">
        <v>16</v>
      </c>
      <c r="T29" s="5"/>
      <c r="U29" s="5" t="s">
        <v>11176</v>
      </c>
      <c r="V29" s="5"/>
      <c r="W29" s="5" t="s">
        <v>12458</v>
      </c>
      <c r="X29" s="5"/>
      <c r="Y29" s="5" t="s">
        <v>12467</v>
      </c>
      <c r="Z29" s="5"/>
      <c r="AA29"/>
      <c r="AB29" s="2">
        <v>16</v>
      </c>
      <c r="AC29" s="5"/>
      <c r="AD29" s="5" t="s">
        <v>12560</v>
      </c>
      <c r="AE29" s="5" t="s">
        <v>12567</v>
      </c>
      <c r="AF29" s="5" t="s">
        <v>12492</v>
      </c>
      <c r="AG29" s="5" t="s">
        <v>12577</v>
      </c>
      <c r="AH29" s="5" t="s">
        <v>12579</v>
      </c>
      <c r="AI29" s="5"/>
      <c r="AJ29"/>
      <c r="AK29" s="2">
        <v>16</v>
      </c>
      <c r="AL29" s="5" t="s">
        <v>12729</v>
      </c>
      <c r="AM29" s="5"/>
      <c r="AN29" s="5"/>
      <c r="AO29" s="5" t="s">
        <v>12746</v>
      </c>
      <c r="AP29" s="5" t="s">
        <v>12764</v>
      </c>
      <c r="AQ29" s="5" t="s">
        <v>12758</v>
      </c>
      <c r="AR29" s="5"/>
      <c r="AS29"/>
      <c r="AT29" s="5">
        <v>16</v>
      </c>
      <c r="AU29" s="5" t="s">
        <v>12820</v>
      </c>
      <c r="AV29" s="5" t="s">
        <v>12867</v>
      </c>
      <c r="AW29" s="5" t="s">
        <v>12869</v>
      </c>
      <c r="AX29" s="5" t="s">
        <v>12879</v>
      </c>
      <c r="AY29" s="5" t="s">
        <v>12882</v>
      </c>
      <c r="AZ29" s="5" t="s">
        <v>12888</v>
      </c>
      <c r="BA29" s="5"/>
      <c r="BB29" s="1"/>
      <c r="BC29" s="5">
        <v>16</v>
      </c>
      <c r="BD29" s="5"/>
      <c r="BE29" s="5"/>
      <c r="BF29" s="5" t="s">
        <v>13030</v>
      </c>
      <c r="BG29" s="5" t="s">
        <v>13045</v>
      </c>
      <c r="BH29" s="5"/>
      <c r="BI29" s="5" t="s">
        <v>13049</v>
      </c>
      <c r="BJ29" s="5"/>
      <c r="BK29"/>
      <c r="BL29" s="5">
        <v>16</v>
      </c>
      <c r="BM29" s="5" t="s">
        <v>13171</v>
      </c>
      <c r="BN29" s="5" t="s">
        <v>13174</v>
      </c>
      <c r="BO29" s="5"/>
      <c r="BP29" s="5" t="s">
        <v>13195</v>
      </c>
      <c r="BQ29" s="5"/>
      <c r="BR29" s="5"/>
      <c r="BS29" s="5" t="s">
        <v>13199</v>
      </c>
      <c r="BT29"/>
      <c r="BU29" s="5">
        <v>16</v>
      </c>
      <c r="BV29" s="5"/>
      <c r="BW29" s="5"/>
      <c r="BX29" s="5" t="s">
        <v>13302</v>
      </c>
      <c r="BY29" s="5"/>
      <c r="BZ29" s="5" t="s">
        <v>13315</v>
      </c>
      <c r="CA29" s="5" t="s">
        <v>13322</v>
      </c>
      <c r="CB29" s="5" t="s">
        <v>13326</v>
      </c>
      <c r="CC29"/>
      <c r="CD29" s="5">
        <v>16</v>
      </c>
      <c r="CE29" s="5" t="s">
        <v>13462</v>
      </c>
      <c r="CF29" s="5" t="s">
        <v>13472</v>
      </c>
      <c r="CG29" s="5"/>
      <c r="CH29" s="5" t="s">
        <v>13481</v>
      </c>
      <c r="CI29" s="5" t="s">
        <v>13486</v>
      </c>
      <c r="CJ29" s="5"/>
      <c r="CK29" s="5"/>
      <c r="CL29"/>
      <c r="CM29" s="5">
        <v>16</v>
      </c>
      <c r="CN29" s="5" t="s">
        <v>13600</v>
      </c>
      <c r="CO29" s="5" t="s">
        <v>13604</v>
      </c>
      <c r="CP29" s="5" t="s">
        <v>13611</v>
      </c>
      <c r="CQ29" s="5" t="s">
        <v>13615</v>
      </c>
      <c r="CR29" s="5" t="s">
        <v>13567</v>
      </c>
      <c r="CS29" s="5" t="s">
        <v>1034</v>
      </c>
      <c r="CT29" s="5"/>
      <c r="CU29"/>
      <c r="CV29" s="5">
        <v>16</v>
      </c>
      <c r="CW29" s="5" t="s">
        <v>13714</v>
      </c>
      <c r="CX29" s="5"/>
      <c r="CY29" s="5"/>
      <c r="CZ29" s="5" t="s">
        <v>13755</v>
      </c>
      <c r="DA29" s="5"/>
      <c r="DB29" s="5" t="s">
        <v>13766</v>
      </c>
      <c r="DC29" s="5" t="s">
        <v>13770</v>
      </c>
    </row>
    <row r="30" spans="1:107" x14ac:dyDescent="0.35">
      <c r="A30" s="2"/>
      <c r="B30" s="5"/>
      <c r="C30" s="5" t="s">
        <v>12206</v>
      </c>
      <c r="D30" s="5"/>
      <c r="E30" s="5"/>
      <c r="F30" s="5" t="s">
        <v>12225</v>
      </c>
      <c r="G30" s="5"/>
      <c r="H30" s="5" t="s">
        <v>12230</v>
      </c>
      <c r="I30"/>
      <c r="J30" s="2"/>
      <c r="K30" s="5" t="s">
        <v>179</v>
      </c>
      <c r="L30" s="5"/>
      <c r="M30" s="5"/>
      <c r="N30" s="5"/>
      <c r="O30" s="5"/>
      <c r="P30" s="5" t="s">
        <v>9668</v>
      </c>
      <c r="Q30" s="5"/>
      <c r="R30"/>
      <c r="S30" s="2"/>
      <c r="T30" s="5" t="s">
        <v>12437</v>
      </c>
      <c r="U30" s="5" t="s">
        <v>12448</v>
      </c>
      <c r="V30" s="5" t="s">
        <v>12453</v>
      </c>
      <c r="W30" s="5" t="s">
        <v>12459</v>
      </c>
      <c r="X30" s="5" t="s">
        <v>12464</v>
      </c>
      <c r="Y30" s="5"/>
      <c r="Z30" s="5"/>
      <c r="AA30"/>
      <c r="AB30" s="2"/>
      <c r="AC30" s="5" t="s">
        <v>12554</v>
      </c>
      <c r="AD30" s="5" t="s">
        <v>12561</v>
      </c>
      <c r="AE30" s="5" t="s">
        <v>12568</v>
      </c>
      <c r="AF30" s="5" t="s">
        <v>12573</v>
      </c>
      <c r="AG30" s="5"/>
      <c r="AH30" s="5"/>
      <c r="AI30" s="5"/>
      <c r="AJ30"/>
      <c r="AK30" s="2"/>
      <c r="AL30" s="5" t="s">
        <v>12730</v>
      </c>
      <c r="AM30" s="5"/>
      <c r="AN30" s="5" t="s">
        <v>12742</v>
      </c>
      <c r="AO30" s="5" t="s">
        <v>12747</v>
      </c>
      <c r="AP30" s="5"/>
      <c r="AQ30" s="5" t="s">
        <v>12759</v>
      </c>
      <c r="AR30" s="5" t="s">
        <v>12769</v>
      </c>
      <c r="AS30"/>
      <c r="AT30" s="5"/>
      <c r="AU30" s="5"/>
      <c r="AV30" s="5" t="s">
        <v>11940</v>
      </c>
      <c r="AW30" s="5" t="s">
        <v>12871</v>
      </c>
      <c r="AX30" s="5"/>
      <c r="AY30" s="5" t="s">
        <v>12875</v>
      </c>
      <c r="AZ30" s="5" t="s">
        <v>12889</v>
      </c>
      <c r="BA30" s="5"/>
      <c r="BB30"/>
      <c r="BC30" s="5"/>
      <c r="BD30" s="5" t="s">
        <v>12968</v>
      </c>
      <c r="BE30" s="5" t="s">
        <v>13026</v>
      </c>
      <c r="BF30" s="5" t="s">
        <v>13031</v>
      </c>
      <c r="BG30" s="5" t="s">
        <v>13035</v>
      </c>
      <c r="BH30" s="5" t="s">
        <v>13040</v>
      </c>
      <c r="BI30" s="5"/>
      <c r="BJ30" s="5" t="s">
        <v>13052</v>
      </c>
      <c r="BK30"/>
      <c r="BL30" s="5"/>
      <c r="BM30" s="5"/>
      <c r="BN30" s="5" t="s">
        <v>13175</v>
      </c>
      <c r="BO30" s="5" t="s">
        <v>13190</v>
      </c>
      <c r="BP30" s="5"/>
      <c r="BQ30" s="5" t="s">
        <v>13201</v>
      </c>
      <c r="BR30" s="5"/>
      <c r="BS30" s="5" t="s">
        <v>13200</v>
      </c>
      <c r="BT30"/>
      <c r="BU30" s="5"/>
      <c r="BV30" s="5" t="s">
        <v>13287</v>
      </c>
      <c r="BW30" s="5" t="s">
        <v>13299</v>
      </c>
      <c r="BX30" s="5" t="s">
        <v>13312</v>
      </c>
      <c r="BY30" s="5" t="s">
        <v>13308</v>
      </c>
      <c r="BZ30" s="5" t="s">
        <v>13316</v>
      </c>
      <c r="CA30" s="5" t="s">
        <v>13323</v>
      </c>
      <c r="CB30" s="5" t="s">
        <v>13327</v>
      </c>
      <c r="CC30"/>
      <c r="CD30" s="5"/>
      <c r="CE30" s="5" t="s">
        <v>13465</v>
      </c>
      <c r="CF30" s="5" t="s">
        <v>13473</v>
      </c>
      <c r="CG30" s="5" t="s">
        <v>13468</v>
      </c>
      <c r="CH30" s="5" t="s">
        <v>13480</v>
      </c>
      <c r="CI30" s="5" t="s">
        <v>13500</v>
      </c>
      <c r="CJ30" s="5" t="s">
        <v>13489</v>
      </c>
      <c r="CK30" s="5" t="s">
        <v>13497</v>
      </c>
      <c r="CL30"/>
      <c r="CM30" s="5"/>
      <c r="CN30" s="5" t="s">
        <v>13599</v>
      </c>
      <c r="CO30" s="5"/>
      <c r="CP30" s="5"/>
      <c r="CQ30" s="5" t="s">
        <v>38</v>
      </c>
      <c r="CR30" s="5" t="s">
        <v>13541</v>
      </c>
      <c r="CS30" s="5"/>
      <c r="CT30" s="5"/>
      <c r="CU30"/>
      <c r="CV30" s="5"/>
      <c r="CW30" s="5"/>
      <c r="CX30" s="5" t="s">
        <v>13747</v>
      </c>
      <c r="CY30" s="5"/>
      <c r="CZ30" s="5"/>
      <c r="DA30" s="5" t="s">
        <v>13751</v>
      </c>
      <c r="DB30" s="5"/>
      <c r="DC30" s="5"/>
    </row>
    <row r="31" spans="1:107" x14ac:dyDescent="0.35">
      <c r="A31" s="3">
        <v>18</v>
      </c>
      <c r="B31" s="4"/>
      <c r="C31" s="4" t="s">
        <v>12207</v>
      </c>
      <c r="D31" s="4" t="s">
        <v>223</v>
      </c>
      <c r="E31" s="4" t="s">
        <v>12217</v>
      </c>
      <c r="F31" s="4" t="s">
        <v>12226</v>
      </c>
      <c r="G31" s="4"/>
      <c r="H31" s="4" t="s">
        <v>12231</v>
      </c>
      <c r="I31"/>
      <c r="J31" s="3">
        <v>18</v>
      </c>
      <c r="K31" s="4"/>
      <c r="L31" s="4"/>
      <c r="M31" s="4" t="s">
        <v>223</v>
      </c>
      <c r="N31" s="4" t="s">
        <v>12267</v>
      </c>
      <c r="O31" s="4" t="s">
        <v>12315</v>
      </c>
      <c r="P31" s="4"/>
      <c r="Q31" s="4"/>
      <c r="R31"/>
      <c r="S31" s="3">
        <v>18</v>
      </c>
      <c r="T31" s="4" t="s">
        <v>12440</v>
      </c>
      <c r="U31" s="4" t="s">
        <v>12447</v>
      </c>
      <c r="V31" s="4" t="s">
        <v>223</v>
      </c>
      <c r="W31" s="4" t="s">
        <v>12461</v>
      </c>
      <c r="X31" s="4"/>
      <c r="Y31" s="4"/>
      <c r="Z31" s="4"/>
      <c r="AA31"/>
      <c r="AB31" s="3">
        <v>18</v>
      </c>
      <c r="AC31" s="4" t="s">
        <v>12555</v>
      </c>
      <c r="AD31" s="4" t="s">
        <v>12533</v>
      </c>
      <c r="AE31" s="4" t="s">
        <v>223</v>
      </c>
      <c r="AF31" s="4" t="s">
        <v>12574</v>
      </c>
      <c r="AG31" s="4"/>
      <c r="AH31" s="4"/>
      <c r="AI31" s="4" t="s">
        <v>12582</v>
      </c>
      <c r="AJ31"/>
      <c r="AK31" s="3">
        <v>18</v>
      </c>
      <c r="AL31" s="4" t="s">
        <v>12731</v>
      </c>
      <c r="AM31" s="4" t="s">
        <v>12734</v>
      </c>
      <c r="AN31" s="4" t="s">
        <v>12743</v>
      </c>
      <c r="AO31" s="4" t="s">
        <v>12748</v>
      </c>
      <c r="AP31" s="4" t="s">
        <v>9793</v>
      </c>
      <c r="AQ31" s="4"/>
      <c r="AR31" s="4" t="s">
        <v>12771</v>
      </c>
      <c r="AS31"/>
      <c r="AT31" s="4">
        <v>18</v>
      </c>
      <c r="AU31" s="4" t="s">
        <v>995</v>
      </c>
      <c r="AV31" s="4" t="s">
        <v>12798</v>
      </c>
      <c r="AW31" s="4" t="s">
        <v>223</v>
      </c>
      <c r="AX31" s="4" t="s">
        <v>12880</v>
      </c>
      <c r="AY31" s="4" t="s">
        <v>12883</v>
      </c>
      <c r="AZ31" s="4" t="s">
        <v>12890</v>
      </c>
      <c r="BA31" s="4" t="s">
        <v>13047</v>
      </c>
      <c r="BB31"/>
      <c r="BC31" s="4">
        <v>18</v>
      </c>
      <c r="BD31" s="4" t="s">
        <v>13025</v>
      </c>
      <c r="BE31" s="4"/>
      <c r="BF31" s="4"/>
      <c r="BG31" s="4"/>
      <c r="BH31" s="4" t="s">
        <v>38</v>
      </c>
      <c r="BI31" s="4"/>
      <c r="BJ31" s="4" t="s">
        <v>13053</v>
      </c>
      <c r="BK31"/>
      <c r="BL31" s="4">
        <v>18</v>
      </c>
      <c r="BM31" s="4"/>
      <c r="BN31" s="4" t="s">
        <v>5280</v>
      </c>
      <c r="BO31" s="4"/>
      <c r="BP31" s="4" t="s">
        <v>13196</v>
      </c>
      <c r="BQ31" s="4" t="s">
        <v>13184</v>
      </c>
      <c r="BR31" s="4"/>
      <c r="BS31" s="4" t="s">
        <v>9010</v>
      </c>
      <c r="BT31"/>
      <c r="BU31" s="4">
        <v>18</v>
      </c>
      <c r="BV31" s="4"/>
      <c r="BW31" s="4" t="s">
        <v>13298</v>
      </c>
      <c r="BX31" s="4" t="s">
        <v>13306</v>
      </c>
      <c r="BY31" s="4" t="s">
        <v>13244</v>
      </c>
      <c r="BZ31" s="4" t="s">
        <v>13317</v>
      </c>
      <c r="CA31" s="4"/>
      <c r="CB31" s="4" t="s">
        <v>13328</v>
      </c>
      <c r="CC31"/>
      <c r="CD31" s="4">
        <v>18</v>
      </c>
      <c r="CE31" s="4" t="s">
        <v>13466</v>
      </c>
      <c r="CF31" s="4" t="s">
        <v>13474</v>
      </c>
      <c r="CG31" s="4" t="s">
        <v>223</v>
      </c>
      <c r="CH31" s="4" t="s">
        <v>2838</v>
      </c>
      <c r="CI31" s="4" t="s">
        <v>13487</v>
      </c>
      <c r="CJ31" s="4" t="s">
        <v>1435</v>
      </c>
      <c r="CK31" s="4" t="s">
        <v>8283</v>
      </c>
      <c r="CL31"/>
      <c r="CM31" s="4">
        <v>18</v>
      </c>
      <c r="CN31" s="4" t="s">
        <v>2390</v>
      </c>
      <c r="CO31" s="4" t="s">
        <v>13605</v>
      </c>
      <c r="CP31" s="4" t="s">
        <v>223</v>
      </c>
      <c r="CQ31" s="4" t="s">
        <v>995</v>
      </c>
      <c r="CR31" s="4" t="s">
        <v>1137</v>
      </c>
      <c r="CS31" s="4"/>
      <c r="CT31" s="4" t="s">
        <v>13618</v>
      </c>
      <c r="CU31"/>
      <c r="CV31" s="4">
        <v>18</v>
      </c>
      <c r="CW31" s="4"/>
      <c r="CX31" s="4"/>
      <c r="CY31" s="4" t="s">
        <v>223</v>
      </c>
      <c r="CZ31" s="4"/>
      <c r="DA31" s="4" t="s">
        <v>13765</v>
      </c>
      <c r="DB31" s="4"/>
      <c r="DC31" s="4"/>
    </row>
    <row r="32" spans="1:107" x14ac:dyDescent="0.35">
      <c r="A32" s="6"/>
      <c r="B32" s="7" t="s">
        <v>1959</v>
      </c>
      <c r="C32" s="7"/>
      <c r="D32" s="7" t="s">
        <v>12072</v>
      </c>
      <c r="E32" s="7"/>
      <c r="F32" s="7"/>
      <c r="G32" s="7" t="s">
        <v>12228</v>
      </c>
      <c r="H32" s="7"/>
      <c r="I32"/>
      <c r="J32" s="6"/>
      <c r="K32" s="7"/>
      <c r="L32" s="7"/>
      <c r="M32" s="7"/>
      <c r="N32" s="7"/>
      <c r="O32" s="7"/>
      <c r="P32" s="7"/>
      <c r="Q32" s="7" t="s">
        <v>12330</v>
      </c>
      <c r="R32"/>
      <c r="S32" s="6"/>
      <c r="T32" s="7"/>
      <c r="U32" s="7"/>
      <c r="V32" s="7" t="s">
        <v>12452</v>
      </c>
      <c r="W32" s="7"/>
      <c r="X32" s="7" t="s">
        <v>12465</v>
      </c>
      <c r="Y32" s="7" t="s">
        <v>12465</v>
      </c>
      <c r="Z32" s="7" t="s">
        <v>12471</v>
      </c>
      <c r="AA32"/>
      <c r="AB32" s="6"/>
      <c r="AC32" s="7"/>
      <c r="AD32" s="7"/>
      <c r="AE32" s="7"/>
      <c r="AF32" s="23" t="s">
        <v>12575</v>
      </c>
      <c r="AG32" s="7" t="s">
        <v>1673</v>
      </c>
      <c r="AH32" s="7"/>
      <c r="AI32" s="7"/>
      <c r="AJ32"/>
      <c r="AK32" s="6"/>
      <c r="AL32" s="7"/>
      <c r="AM32" s="7" t="s">
        <v>12737</v>
      </c>
      <c r="AN32" s="7"/>
      <c r="AO32" s="7" t="s">
        <v>12749</v>
      </c>
      <c r="AP32" s="7" t="s">
        <v>12765</v>
      </c>
      <c r="AQ32" s="7"/>
      <c r="AR32" s="7"/>
      <c r="AS32"/>
      <c r="AT32" s="7"/>
      <c r="AU32" s="7" t="s">
        <v>12856</v>
      </c>
      <c r="AV32" s="7" t="s">
        <v>12868</v>
      </c>
      <c r="AW32" s="7"/>
      <c r="AX32" s="7" t="s">
        <v>12881</v>
      </c>
      <c r="AY32" s="7" t="s">
        <v>12884</v>
      </c>
      <c r="AZ32" s="7" t="s">
        <v>12891</v>
      </c>
      <c r="BA32" s="7"/>
      <c r="BB32"/>
      <c r="BC32" s="7"/>
      <c r="BD32" s="7" t="s">
        <v>11680</v>
      </c>
      <c r="BE32" s="7"/>
      <c r="BF32" s="7"/>
      <c r="BG32" s="7" t="s">
        <v>13036</v>
      </c>
      <c r="BH32" s="7"/>
      <c r="BI32" s="7" t="s">
        <v>12555</v>
      </c>
      <c r="BJ32" s="7" t="s">
        <v>11857</v>
      </c>
      <c r="BK32"/>
      <c r="BL32" s="7"/>
      <c r="BM32" s="7" t="s">
        <v>2147</v>
      </c>
      <c r="BN32" s="7"/>
      <c r="BO32" s="7"/>
      <c r="BP32" s="7" t="s">
        <v>13202</v>
      </c>
      <c r="BQ32" s="7" t="s">
        <v>13203</v>
      </c>
      <c r="BR32" s="7"/>
      <c r="BS32" s="7"/>
      <c r="BT32"/>
      <c r="BU32" s="7"/>
      <c r="BV32" s="7"/>
      <c r="BW32" s="7"/>
      <c r="BX32" s="7"/>
      <c r="BY32" s="7" t="s">
        <v>8044</v>
      </c>
      <c r="BZ32" s="7" t="s">
        <v>13318</v>
      </c>
      <c r="CA32" s="7"/>
      <c r="CB32" s="7" t="s">
        <v>13331</v>
      </c>
      <c r="CC32"/>
      <c r="CD32" s="7"/>
      <c r="CE32" s="7" t="s">
        <v>13467</v>
      </c>
      <c r="CF32" s="7"/>
      <c r="CG32" s="7"/>
      <c r="CH32" s="7" t="s">
        <v>13482</v>
      </c>
      <c r="CI32" s="7"/>
      <c r="CJ32" s="7"/>
      <c r="CK32" s="7"/>
      <c r="CL32"/>
      <c r="CM32" s="7"/>
      <c r="CN32" s="7" t="s">
        <v>13580</v>
      </c>
      <c r="CO32" s="7"/>
      <c r="CP32" s="7"/>
      <c r="CQ32" s="7"/>
      <c r="CR32" s="7"/>
      <c r="CS32" s="7"/>
      <c r="CT32" s="7" t="s">
        <v>2390</v>
      </c>
      <c r="CU32"/>
      <c r="CV32" s="7"/>
      <c r="CW32" s="7"/>
      <c r="CX32" s="7"/>
      <c r="CY32" s="7"/>
      <c r="CZ32" s="7"/>
      <c r="DA32" s="7" t="s">
        <v>13756</v>
      </c>
      <c r="DB32" s="7" t="s">
        <v>67</v>
      </c>
      <c r="DC32" s="7"/>
    </row>
    <row r="33" spans="1:108" x14ac:dyDescent="0.35">
      <c r="A33" s="2">
        <v>20</v>
      </c>
      <c r="B33" s="5" t="s">
        <v>12204</v>
      </c>
      <c r="C33" s="5" t="s">
        <v>12204</v>
      </c>
      <c r="D33" s="5"/>
      <c r="E33" s="5" t="s">
        <v>12219</v>
      </c>
      <c r="F33" s="5"/>
      <c r="G33" s="5"/>
      <c r="H33" s="5"/>
      <c r="I33" t="s">
        <v>3203</v>
      </c>
      <c r="J33" s="2">
        <v>20</v>
      </c>
      <c r="K33" s="5"/>
      <c r="L33" s="5"/>
      <c r="M33" s="5"/>
      <c r="N33" s="5"/>
      <c r="O33" s="5"/>
      <c r="P33" s="5"/>
      <c r="Q33" s="5" t="s">
        <v>12329</v>
      </c>
      <c r="R33"/>
      <c r="S33" s="2">
        <v>20</v>
      </c>
      <c r="T33" s="5" t="s">
        <v>12442</v>
      </c>
      <c r="U33" s="5"/>
      <c r="V33" s="5" t="s">
        <v>12432</v>
      </c>
      <c r="W33" s="5"/>
      <c r="X33" s="5" t="s">
        <v>1039</v>
      </c>
      <c r="Y33" s="5"/>
      <c r="Z33" s="5" t="s">
        <v>12472</v>
      </c>
      <c r="AA33"/>
      <c r="AB33" s="2">
        <v>20</v>
      </c>
      <c r="AC33" s="5" t="s">
        <v>12556</v>
      </c>
      <c r="AD33" s="5"/>
      <c r="AE33" s="5"/>
      <c r="AF33" s="5" t="s">
        <v>12623</v>
      </c>
      <c r="AG33" s="5"/>
      <c r="AH33" s="5" t="s">
        <v>12583</v>
      </c>
      <c r="AI33" s="5" t="s">
        <v>1673</v>
      </c>
      <c r="AJ33"/>
      <c r="AK33" s="2">
        <v>20</v>
      </c>
      <c r="AL33" s="5"/>
      <c r="AM33" s="5" t="s">
        <v>12735</v>
      </c>
      <c r="AN33" s="5"/>
      <c r="AO33" s="5"/>
      <c r="AP33" s="5"/>
      <c r="AQ33" s="5" t="s">
        <v>12770</v>
      </c>
      <c r="AR33" s="5"/>
      <c r="AS33"/>
      <c r="AT33" s="5">
        <v>20</v>
      </c>
      <c r="AU33" s="5"/>
      <c r="AV33" s="5" t="s">
        <v>12831</v>
      </c>
      <c r="AW33" s="5"/>
      <c r="AX33" s="5"/>
      <c r="AY33" s="5"/>
      <c r="AZ33" s="5" t="s">
        <v>8337</v>
      </c>
      <c r="BA33" s="5" t="s">
        <v>8337</v>
      </c>
      <c r="BB33"/>
      <c r="BC33" s="5">
        <v>20</v>
      </c>
      <c r="BD33" s="5" t="s">
        <v>13024</v>
      </c>
      <c r="BE33" s="5"/>
      <c r="BF33" s="5" t="s">
        <v>13033</v>
      </c>
      <c r="BG33" s="5"/>
      <c r="BH33" s="5"/>
      <c r="BI33" s="5"/>
      <c r="BJ33" s="5"/>
      <c r="BK33"/>
      <c r="BL33" s="5">
        <v>20</v>
      </c>
      <c r="BM33" s="5" t="s">
        <v>13172</v>
      </c>
      <c r="BN33" s="5" t="s">
        <v>13176</v>
      </c>
      <c r="BO33" s="5" t="s">
        <v>13191</v>
      </c>
      <c r="BP33" s="5"/>
      <c r="BQ33" s="5" t="s">
        <v>13183</v>
      </c>
      <c r="BR33" s="5"/>
      <c r="BS33" s="5"/>
      <c r="BT33"/>
      <c r="BU33" s="5">
        <v>20</v>
      </c>
      <c r="BV33" s="5"/>
      <c r="BW33" s="5"/>
      <c r="BX33" s="5" t="s">
        <v>13303</v>
      </c>
      <c r="BY33" s="5"/>
      <c r="BZ33" s="5"/>
      <c r="CA33" s="5"/>
      <c r="CB33" s="5" t="s">
        <v>13330</v>
      </c>
      <c r="CC33"/>
      <c r="CD33" s="5">
        <v>20</v>
      </c>
      <c r="CE33" s="5"/>
      <c r="CF33" s="5" t="s">
        <v>13476</v>
      </c>
      <c r="CG33" s="5"/>
      <c r="CH33" s="5"/>
      <c r="CI33" s="5" t="s">
        <v>9497</v>
      </c>
      <c r="CJ33" s="5" t="s">
        <v>13490</v>
      </c>
      <c r="CK33" s="5"/>
      <c r="CL33"/>
      <c r="CM33" s="5">
        <v>20</v>
      </c>
      <c r="CN33" s="5" t="s">
        <v>13606</v>
      </c>
      <c r="CO33" s="5"/>
      <c r="CP33" s="5" t="s">
        <v>13612</v>
      </c>
      <c r="CQ33" s="5"/>
      <c r="CR33" s="5"/>
      <c r="CS33" s="5" t="s">
        <v>13622</v>
      </c>
      <c r="CT33" s="5"/>
      <c r="CU33"/>
      <c r="CV33" s="5">
        <v>20</v>
      </c>
      <c r="CW33" s="5" t="s">
        <v>7119</v>
      </c>
      <c r="CX33" s="5"/>
      <c r="CY33" s="5"/>
      <c r="CZ33" s="5"/>
      <c r="DA33" s="5"/>
      <c r="DB33" s="5" t="s">
        <v>7018</v>
      </c>
      <c r="DC33" s="5" t="s">
        <v>10172</v>
      </c>
    </row>
    <row r="34" spans="1:108" x14ac:dyDescent="0.35">
      <c r="A34" s="6"/>
      <c r="B34" s="7"/>
      <c r="C34" s="7" t="s">
        <v>12209</v>
      </c>
      <c r="D34" s="7" t="s">
        <v>12214</v>
      </c>
      <c r="E34" s="7" t="s">
        <v>12220</v>
      </c>
      <c r="F34" s="7"/>
      <c r="G34" s="7"/>
      <c r="H34" s="7"/>
      <c r="I34"/>
      <c r="J34" s="6"/>
      <c r="K34" s="7"/>
      <c r="L34" s="7"/>
      <c r="M34" s="7"/>
      <c r="N34" s="7"/>
      <c r="O34" s="7"/>
      <c r="P34" s="7"/>
      <c r="Q34" s="7"/>
      <c r="R34"/>
      <c r="S34" s="6"/>
      <c r="T34" s="7" t="s">
        <v>12443</v>
      </c>
      <c r="U34" s="7"/>
      <c r="V34" s="7"/>
      <c r="W34" s="7"/>
      <c r="X34" s="7" t="s">
        <v>11169</v>
      </c>
      <c r="Y34" s="7" t="s">
        <v>11169</v>
      </c>
      <c r="Z34" s="7"/>
      <c r="AA34"/>
      <c r="AB34" s="6"/>
      <c r="AC34" s="7"/>
      <c r="AD34" s="7"/>
      <c r="AE34" s="7"/>
      <c r="AF34" s="7"/>
      <c r="AG34" s="7"/>
      <c r="AH34" s="7"/>
      <c r="AI34" s="7"/>
      <c r="AJ34"/>
      <c r="AK34" s="6"/>
      <c r="AL34" s="7"/>
      <c r="AM34" s="7" t="s">
        <v>12736</v>
      </c>
      <c r="AN34" s="7"/>
      <c r="AO34" s="7" t="s">
        <v>137</v>
      </c>
      <c r="AP34" s="7" t="s">
        <v>137</v>
      </c>
      <c r="AQ34" s="7" t="s">
        <v>12760</v>
      </c>
      <c r="AR34" s="7"/>
      <c r="AS34"/>
      <c r="AT34" s="7"/>
      <c r="AU34" s="7"/>
      <c r="AV34" s="7"/>
      <c r="AW34" s="7"/>
      <c r="AX34" s="7"/>
      <c r="AY34" s="7"/>
      <c r="AZ34" s="7"/>
      <c r="BA34" s="7"/>
      <c r="BB34"/>
      <c r="BC34" s="7"/>
      <c r="BD34" s="7"/>
      <c r="BE34" s="7"/>
      <c r="BF34" s="7"/>
      <c r="BG34" s="7"/>
      <c r="BH34" s="7"/>
      <c r="BI34" s="7" t="s">
        <v>13042</v>
      </c>
      <c r="BJ34" s="7"/>
      <c r="BK34"/>
      <c r="BL34" s="7"/>
      <c r="BM34" s="7"/>
      <c r="BN34" s="7"/>
      <c r="BO34" s="7"/>
      <c r="BP34" s="7"/>
      <c r="BQ34" s="7"/>
      <c r="BR34" s="7"/>
      <c r="BS34" s="7"/>
      <c r="BT34"/>
      <c r="BU34" s="7"/>
      <c r="BV34" s="7"/>
      <c r="BW34" s="7"/>
      <c r="BX34" s="7"/>
      <c r="BY34" s="7"/>
      <c r="BZ34" s="7"/>
      <c r="CA34" s="7"/>
      <c r="CB34" s="7"/>
      <c r="CC34"/>
      <c r="CD34" s="7"/>
      <c r="CE34" s="7"/>
      <c r="CF34" s="7"/>
      <c r="CG34" s="7"/>
      <c r="CH34" s="7" t="s">
        <v>13483</v>
      </c>
      <c r="CI34" s="7"/>
      <c r="CJ34" s="7"/>
      <c r="CK34" s="7"/>
      <c r="CL34"/>
      <c r="CM34" s="7"/>
      <c r="CN34" s="7" t="s">
        <v>13602</v>
      </c>
      <c r="CO34" s="7"/>
      <c r="CP34" s="7"/>
      <c r="CQ34" s="7"/>
      <c r="CR34" s="7"/>
      <c r="CS34" s="7"/>
      <c r="CT34" s="7"/>
      <c r="CU34"/>
      <c r="CV34" s="7"/>
      <c r="CW34" s="7" t="s">
        <v>13743</v>
      </c>
      <c r="CX34" s="7"/>
      <c r="CY34" s="7"/>
      <c r="CZ34" s="7"/>
      <c r="DA34" s="7"/>
      <c r="DB34" s="7"/>
      <c r="DC34" s="7"/>
    </row>
    <row r="35" spans="1:108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 t="s">
        <v>11178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8" x14ac:dyDescent="0.35">
      <c r="A36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I36"/>
      <c r="J36"/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/>
      <c r="S36"/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A36"/>
      <c r="AB36"/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J36"/>
      <c r="AK36"/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S36"/>
      <c r="AT36"/>
      <c r="AU36" s="3" t="s">
        <v>12</v>
      </c>
      <c r="AV36" s="3" t="s">
        <v>13</v>
      </c>
      <c r="AW36" s="3"/>
      <c r="AX36" s="3" t="s">
        <v>15</v>
      </c>
      <c r="AY36" s="3" t="s">
        <v>16</v>
      </c>
      <c r="AZ36" s="3" t="s">
        <v>17</v>
      </c>
      <c r="BA36" s="3" t="s">
        <v>18</v>
      </c>
      <c r="BB36"/>
      <c r="BC36"/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K36"/>
      <c r="BL36"/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T36"/>
      <c r="BU36"/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C36"/>
      <c r="CD36"/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L36"/>
      <c r="CM36"/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U36"/>
      <c r="CV36"/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8" x14ac:dyDescent="0.35">
      <c r="A37"/>
      <c r="B37" s="2">
        <v>15</v>
      </c>
      <c r="C37" s="2">
        <v>16</v>
      </c>
      <c r="D37" s="2">
        <v>17</v>
      </c>
      <c r="E37" s="2">
        <v>18</v>
      </c>
      <c r="F37" s="2">
        <v>19</v>
      </c>
      <c r="G37" s="2">
        <v>20</v>
      </c>
      <c r="H37" s="2">
        <v>21</v>
      </c>
      <c r="I37"/>
      <c r="J37"/>
      <c r="K37" s="2">
        <v>12</v>
      </c>
      <c r="L37" s="2">
        <v>13</v>
      </c>
      <c r="M37" s="2">
        <v>14</v>
      </c>
      <c r="N37" s="2">
        <v>15</v>
      </c>
      <c r="O37" s="2">
        <v>16</v>
      </c>
      <c r="P37" s="2">
        <v>17</v>
      </c>
      <c r="Q37" s="2">
        <v>18</v>
      </c>
      <c r="R37"/>
      <c r="S37"/>
      <c r="T37" s="2">
        <v>12</v>
      </c>
      <c r="U37" s="2">
        <v>13</v>
      </c>
      <c r="V37" s="2">
        <v>14</v>
      </c>
      <c r="W37" s="2">
        <v>15</v>
      </c>
      <c r="X37" s="2">
        <v>16</v>
      </c>
      <c r="Y37" s="2">
        <v>17</v>
      </c>
      <c r="Z37" s="2">
        <v>18</v>
      </c>
      <c r="AA37"/>
      <c r="AB37"/>
      <c r="AC37" s="2">
        <v>9</v>
      </c>
      <c r="AD37" s="2">
        <v>10</v>
      </c>
      <c r="AE37" s="2">
        <v>11</v>
      </c>
      <c r="AF37" s="2">
        <v>12</v>
      </c>
      <c r="AG37" s="2">
        <v>13</v>
      </c>
      <c r="AH37" s="2">
        <v>14</v>
      </c>
      <c r="AI37" s="2">
        <v>15</v>
      </c>
      <c r="AJ37"/>
      <c r="AK37"/>
      <c r="AL37" s="2">
        <v>14</v>
      </c>
      <c r="AM37" s="2">
        <v>15</v>
      </c>
      <c r="AN37" s="2">
        <v>16</v>
      </c>
      <c r="AO37" s="2">
        <v>17</v>
      </c>
      <c r="AP37" s="2">
        <v>18</v>
      </c>
      <c r="AQ37" s="2">
        <v>19</v>
      </c>
      <c r="AR37" s="2">
        <v>20</v>
      </c>
      <c r="AS37"/>
      <c r="AT37"/>
      <c r="AU37" s="2">
        <v>11</v>
      </c>
      <c r="AV37" s="2">
        <v>12</v>
      </c>
      <c r="AW37" s="2">
        <v>13</v>
      </c>
      <c r="AX37" s="2">
        <v>14</v>
      </c>
      <c r="AY37" s="2">
        <v>15</v>
      </c>
      <c r="AZ37" s="2">
        <v>16</v>
      </c>
      <c r="BA37" s="2">
        <v>17</v>
      </c>
      <c r="BB37"/>
      <c r="BC37"/>
      <c r="BD37" s="2">
        <v>9</v>
      </c>
      <c r="BE37" s="2">
        <v>10</v>
      </c>
      <c r="BF37" s="2">
        <v>11</v>
      </c>
      <c r="BG37" s="2">
        <v>12</v>
      </c>
      <c r="BH37" s="2">
        <v>13</v>
      </c>
      <c r="BI37" s="2">
        <v>14</v>
      </c>
      <c r="BJ37" s="2">
        <v>15</v>
      </c>
      <c r="BK37"/>
      <c r="BL37"/>
      <c r="BM37" s="2">
        <v>13</v>
      </c>
      <c r="BN37" s="2">
        <v>14</v>
      </c>
      <c r="BO37" s="2">
        <v>15</v>
      </c>
      <c r="BP37" s="2">
        <v>16</v>
      </c>
      <c r="BQ37" s="2">
        <v>17</v>
      </c>
      <c r="BR37" s="2">
        <v>18</v>
      </c>
      <c r="BS37" s="2">
        <v>19</v>
      </c>
      <c r="BT37"/>
      <c r="BU37"/>
      <c r="BV37" s="2">
        <v>10</v>
      </c>
      <c r="BW37" s="2">
        <v>11</v>
      </c>
      <c r="BX37" s="2">
        <v>12</v>
      </c>
      <c r="BY37" s="2">
        <v>13</v>
      </c>
      <c r="BZ37" s="2">
        <v>14</v>
      </c>
      <c r="CA37" s="2">
        <v>15</v>
      </c>
      <c r="CB37" s="2">
        <v>16</v>
      </c>
      <c r="CC37"/>
      <c r="CD37"/>
      <c r="CE37" s="2">
        <v>15</v>
      </c>
      <c r="CF37" s="2">
        <v>16</v>
      </c>
      <c r="CG37" s="2">
        <v>17</v>
      </c>
      <c r="CH37" s="2">
        <v>18</v>
      </c>
      <c r="CI37" s="2">
        <v>19</v>
      </c>
      <c r="CJ37" s="2">
        <v>20</v>
      </c>
      <c r="CK37" s="2">
        <v>21</v>
      </c>
      <c r="CL37"/>
      <c r="CM37"/>
      <c r="CN37" s="2">
        <v>12</v>
      </c>
      <c r="CO37" s="2">
        <v>13</v>
      </c>
      <c r="CP37" s="2">
        <v>14</v>
      </c>
      <c r="CQ37" s="2">
        <v>15</v>
      </c>
      <c r="CR37" s="2">
        <v>16</v>
      </c>
      <c r="CS37" s="2">
        <v>17</v>
      </c>
      <c r="CT37" s="2">
        <v>18</v>
      </c>
      <c r="CU37"/>
      <c r="CV37"/>
      <c r="CW37" s="2">
        <v>10</v>
      </c>
      <c r="CX37" s="2">
        <v>11</v>
      </c>
      <c r="CY37" s="2">
        <v>12</v>
      </c>
      <c r="CZ37" s="2">
        <v>13</v>
      </c>
      <c r="DA37" s="2">
        <v>14</v>
      </c>
      <c r="DB37" s="2">
        <v>15</v>
      </c>
      <c r="DC37" s="2">
        <v>16</v>
      </c>
    </row>
    <row r="38" spans="1:108" x14ac:dyDescent="0.35">
      <c r="A38" s="3">
        <v>8</v>
      </c>
      <c r="B38" s="4"/>
      <c r="C38" s="4"/>
      <c r="D38" s="4"/>
      <c r="E38" s="4"/>
      <c r="F38" s="4" t="s">
        <v>25</v>
      </c>
      <c r="G38" s="4"/>
      <c r="H38" s="4"/>
      <c r="I38"/>
      <c r="J38" s="3">
        <v>8</v>
      </c>
      <c r="K38" s="4"/>
      <c r="L38" s="4"/>
      <c r="M38" s="4"/>
      <c r="N38" s="4"/>
      <c r="O38" s="4" t="s">
        <v>25</v>
      </c>
      <c r="P38" s="4"/>
      <c r="Q38" s="4"/>
      <c r="R38"/>
      <c r="S38" s="3">
        <v>8</v>
      </c>
      <c r="T38" s="4"/>
      <c r="U38" s="4"/>
      <c r="V38" s="4" t="s">
        <v>12476</v>
      </c>
      <c r="W38" s="4"/>
      <c r="X38" s="4" t="s">
        <v>25</v>
      </c>
      <c r="Y38" s="4"/>
      <c r="Z38" s="4" t="s">
        <v>12495</v>
      </c>
      <c r="AA38"/>
      <c r="AB38" s="3">
        <v>8</v>
      </c>
      <c r="AC38" s="4" t="s">
        <v>12837</v>
      </c>
      <c r="AD38" s="4"/>
      <c r="AE38" s="4" t="s">
        <v>615</v>
      </c>
      <c r="AF38" s="4"/>
      <c r="AG38" s="4"/>
      <c r="AH38" s="4" t="s">
        <v>12610</v>
      </c>
      <c r="AI38" s="4"/>
      <c r="AJ38"/>
      <c r="AK38" s="3">
        <v>8</v>
      </c>
      <c r="AL38" s="4"/>
      <c r="AM38" s="4"/>
      <c r="AN38" s="4"/>
      <c r="AO38" s="4"/>
      <c r="AP38" s="4" t="s">
        <v>25</v>
      </c>
      <c r="AQ38" s="4"/>
      <c r="AR38" s="4"/>
      <c r="AS38"/>
      <c r="AT38" s="4">
        <v>8</v>
      </c>
      <c r="AU38" s="4" t="s">
        <v>12892</v>
      </c>
      <c r="AV38" s="4"/>
      <c r="AW38" s="4"/>
      <c r="AX38" s="4"/>
      <c r="AY38" s="4" t="s">
        <v>12927</v>
      </c>
      <c r="AZ38" s="4" t="s">
        <v>12935</v>
      </c>
      <c r="BA38" s="4"/>
      <c r="BB38"/>
      <c r="BC38" s="4">
        <v>8</v>
      </c>
      <c r="BD38" s="4"/>
      <c r="BE38" s="4" t="s">
        <v>615</v>
      </c>
      <c r="BF38" s="4" t="s">
        <v>13061</v>
      </c>
      <c r="BG38" s="4"/>
      <c r="BH38" s="4" t="s">
        <v>25</v>
      </c>
      <c r="BI38" s="4"/>
      <c r="BJ38" s="4"/>
      <c r="BK38"/>
      <c r="BL38" s="4">
        <v>8</v>
      </c>
      <c r="BM38" s="4"/>
      <c r="BN38" s="4"/>
      <c r="BO38" s="4"/>
      <c r="BP38" s="4"/>
      <c r="BQ38" s="4"/>
      <c r="BR38" s="4"/>
      <c r="BS38" s="4"/>
      <c r="BT38"/>
      <c r="BU38" s="4">
        <v>8</v>
      </c>
      <c r="BV38" s="4"/>
      <c r="BW38" s="4"/>
      <c r="BX38" s="4"/>
      <c r="BY38" s="4"/>
      <c r="BZ38" s="4" t="s">
        <v>25</v>
      </c>
      <c r="CA38" s="4"/>
      <c r="CB38" s="4"/>
      <c r="CC38"/>
      <c r="CD38" s="4">
        <v>8</v>
      </c>
      <c r="CE38" s="4"/>
      <c r="CF38" s="4"/>
      <c r="CG38" s="4"/>
      <c r="CH38" s="4" t="s">
        <v>13526</v>
      </c>
      <c r="CI38" s="4" t="s">
        <v>25</v>
      </c>
      <c r="CJ38" s="4"/>
      <c r="CK38" s="4"/>
      <c r="CL38"/>
      <c r="CM38" s="4">
        <v>8</v>
      </c>
      <c r="CN38" s="4"/>
      <c r="CO38" s="4"/>
      <c r="CP38" s="4"/>
      <c r="CQ38" s="4" t="s">
        <v>13636</v>
      </c>
      <c r="CR38" s="4" t="s">
        <v>25</v>
      </c>
      <c r="CS38" s="4" t="s">
        <v>13644</v>
      </c>
      <c r="CT38" s="4"/>
      <c r="CU38"/>
      <c r="CV38" s="4">
        <v>8</v>
      </c>
      <c r="CW38" s="4" t="s">
        <v>13772</v>
      </c>
      <c r="CX38" s="4" t="s">
        <v>38</v>
      </c>
      <c r="CY38" s="4"/>
      <c r="CZ38" s="4"/>
      <c r="DA38" s="4" t="s">
        <v>8942</v>
      </c>
      <c r="DB38" s="4"/>
      <c r="DC38" s="4"/>
    </row>
    <row r="39" spans="1:108" x14ac:dyDescent="0.35">
      <c r="A39" s="2"/>
      <c r="B39" s="5"/>
      <c r="C39" s="5"/>
      <c r="D39" s="5"/>
      <c r="E39" s="5" t="s">
        <v>12245</v>
      </c>
      <c r="F39" s="5"/>
      <c r="G39" s="5"/>
      <c r="H39" s="5"/>
      <c r="I39"/>
      <c r="J39" s="2"/>
      <c r="K39" s="5" t="s">
        <v>615</v>
      </c>
      <c r="L39" s="5" t="s">
        <v>12331</v>
      </c>
      <c r="M39" s="5"/>
      <c r="N39" s="5"/>
      <c r="O39" s="5"/>
      <c r="P39" s="5"/>
      <c r="Q39" s="5"/>
      <c r="R39"/>
      <c r="S39" s="2"/>
      <c r="T39" s="5"/>
      <c r="U39" s="5" t="s">
        <v>12477</v>
      </c>
      <c r="V39" s="5" t="s">
        <v>11859</v>
      </c>
      <c r="W39" s="5" t="s">
        <v>12480</v>
      </c>
      <c r="X39" s="5"/>
      <c r="Y39" s="5"/>
      <c r="Z39" s="5" t="s">
        <v>2418</v>
      </c>
      <c r="AA39"/>
      <c r="AB39" s="2"/>
      <c r="AC39" s="5" t="s">
        <v>12584</v>
      </c>
      <c r="AD39" s="5" t="s">
        <v>615</v>
      </c>
      <c r="AE39" s="5" t="s">
        <v>12592</v>
      </c>
      <c r="AF39" s="5"/>
      <c r="AG39" s="5"/>
      <c r="AH39" s="5"/>
      <c r="AI39" s="5"/>
      <c r="AJ39"/>
      <c r="AK39" s="2"/>
      <c r="AL39" s="5" t="s">
        <v>504</v>
      </c>
      <c r="AM39" s="5"/>
      <c r="AN39" s="5" t="s">
        <v>2919</v>
      </c>
      <c r="AO39" s="5" t="s">
        <v>12795</v>
      </c>
      <c r="AP39" s="5" t="s">
        <v>12800</v>
      </c>
      <c r="AQ39" s="5" t="s">
        <v>12800</v>
      </c>
      <c r="AR39" s="5" t="s">
        <v>12800</v>
      </c>
      <c r="AS39"/>
      <c r="AT39" s="5"/>
      <c r="AU39" s="5"/>
      <c r="AV39" s="5"/>
      <c r="AW39" s="5" t="s">
        <v>12907</v>
      </c>
      <c r="AX39" s="5" t="s">
        <v>12916</v>
      </c>
      <c r="AY39" s="5" t="s">
        <v>12925</v>
      </c>
      <c r="AZ39" s="5" t="s">
        <v>12936</v>
      </c>
      <c r="BA39" s="5" t="s">
        <v>12943</v>
      </c>
      <c r="BB39"/>
      <c r="BC39" s="5"/>
      <c r="BD39" s="5"/>
      <c r="BE39" s="5"/>
      <c r="BF39" s="5"/>
      <c r="BG39" s="5"/>
      <c r="BH39" s="5"/>
      <c r="BI39" s="5"/>
      <c r="BJ39" s="5"/>
      <c r="BK39"/>
      <c r="BL39" s="5"/>
      <c r="BM39" s="5"/>
      <c r="BN39" s="5" t="s">
        <v>13211</v>
      </c>
      <c r="BO39" s="5"/>
      <c r="BP39" s="5"/>
      <c r="BQ39" s="5" t="s">
        <v>13217</v>
      </c>
      <c r="BR39" s="5"/>
      <c r="BS39" s="5" t="s">
        <v>38</v>
      </c>
      <c r="BT39"/>
      <c r="BU39" s="5"/>
      <c r="BV39" s="5" t="s">
        <v>13333</v>
      </c>
      <c r="BW39" s="5" t="s">
        <v>38</v>
      </c>
      <c r="BX39" s="5" t="s">
        <v>13345</v>
      </c>
      <c r="BY39" s="5" t="s">
        <v>13352</v>
      </c>
      <c r="BZ39" s="5"/>
      <c r="CA39" s="5"/>
      <c r="CB39" s="5"/>
      <c r="CC39"/>
      <c r="CD39" s="5"/>
      <c r="CE39" s="5"/>
      <c r="CF39" s="5" t="s">
        <v>13501</v>
      </c>
      <c r="CG39" s="5" t="s">
        <v>13471</v>
      </c>
      <c r="CH39" s="5" t="s">
        <v>13505</v>
      </c>
      <c r="CI39" s="5" t="s">
        <v>13518</v>
      </c>
      <c r="CJ39" s="5"/>
      <c r="CK39" s="5"/>
      <c r="CL39"/>
      <c r="CM39" s="5"/>
      <c r="CN39" s="5" t="s">
        <v>13625</v>
      </c>
      <c r="CO39" s="5" t="s">
        <v>13543</v>
      </c>
      <c r="CP39" s="5" t="s">
        <v>13543</v>
      </c>
      <c r="CQ39" s="5" t="s">
        <v>13543</v>
      </c>
      <c r="CR39" s="5" t="s">
        <v>13543</v>
      </c>
      <c r="CS39" s="5"/>
      <c r="CT39" s="5"/>
      <c r="CU39"/>
      <c r="CV39" s="5"/>
      <c r="CW39" s="5" t="s">
        <v>3203</v>
      </c>
      <c r="CX39" s="5"/>
      <c r="CY39" s="5" t="s">
        <v>13777</v>
      </c>
      <c r="CZ39" s="5"/>
      <c r="DA39" s="5" t="s">
        <v>13627</v>
      </c>
      <c r="DB39" s="5"/>
      <c r="DC39" s="5"/>
    </row>
    <row r="40" spans="1:108" x14ac:dyDescent="0.35">
      <c r="A40" s="3">
        <v>10</v>
      </c>
      <c r="B40" s="4" t="s">
        <v>12234</v>
      </c>
      <c r="C40" s="4"/>
      <c r="D40" s="4"/>
      <c r="E40" s="4"/>
      <c r="F40" s="4" t="s">
        <v>12253</v>
      </c>
      <c r="G40" s="4"/>
      <c r="H40" s="4"/>
      <c r="I40"/>
      <c r="J40" s="3">
        <v>10</v>
      </c>
      <c r="K40" s="4" t="s">
        <v>12235</v>
      </c>
      <c r="L40" s="4" t="s">
        <v>12236</v>
      </c>
      <c r="M40" s="4" t="s">
        <v>38</v>
      </c>
      <c r="N40" s="4"/>
      <c r="O40" s="4"/>
      <c r="P40" s="4" t="s">
        <v>12353</v>
      </c>
      <c r="Q40" s="4" t="s">
        <v>12358</v>
      </c>
      <c r="R40"/>
      <c r="S40" s="3">
        <v>10</v>
      </c>
      <c r="T40" s="4"/>
      <c r="U40" s="4"/>
      <c r="V40" s="4" t="s">
        <v>12446</v>
      </c>
      <c r="W40" s="4"/>
      <c r="X40" s="4"/>
      <c r="Y40" s="4"/>
      <c r="Z40" s="4" t="s">
        <v>12376</v>
      </c>
      <c r="AA40"/>
      <c r="AB40" s="3">
        <v>10</v>
      </c>
      <c r="AC40" s="4"/>
      <c r="AD40" s="4"/>
      <c r="AE40" s="4" t="s">
        <v>12590</v>
      </c>
      <c r="AF40" s="4"/>
      <c r="AG40" s="4"/>
      <c r="AH40" s="4" t="s">
        <v>12611</v>
      </c>
      <c r="AI40" s="4" t="s">
        <v>12616</v>
      </c>
      <c r="AJ40"/>
      <c r="AK40" s="3">
        <v>10</v>
      </c>
      <c r="AL40" s="4" t="s">
        <v>12775</v>
      </c>
      <c r="AM40" s="4" t="s">
        <v>12783</v>
      </c>
      <c r="AN40" s="4" t="s">
        <v>9363</v>
      </c>
      <c r="AO40" s="4"/>
      <c r="AP40" s="4"/>
      <c r="AQ40" s="4" t="s">
        <v>3912</v>
      </c>
      <c r="AR40" s="4"/>
      <c r="AS40"/>
      <c r="AT40" s="4">
        <v>10</v>
      </c>
      <c r="AU40" s="4"/>
      <c r="AV40" s="4" t="s">
        <v>12901</v>
      </c>
      <c r="AW40" s="4" t="s">
        <v>12908</v>
      </c>
      <c r="AX40" s="4" t="s">
        <v>12917</v>
      </c>
      <c r="AY40" s="4"/>
      <c r="AZ40" s="4"/>
      <c r="BA40" s="4" t="s">
        <v>12944</v>
      </c>
      <c r="BB40"/>
      <c r="BC40" s="4">
        <v>10</v>
      </c>
      <c r="BD40" s="4"/>
      <c r="BE40" s="4" t="s">
        <v>51</v>
      </c>
      <c r="BF40" s="4"/>
      <c r="BG40" s="4"/>
      <c r="BH40" s="4"/>
      <c r="BI40" s="4"/>
      <c r="BJ40" s="4"/>
      <c r="BK40"/>
      <c r="BL40" s="4">
        <v>10</v>
      </c>
      <c r="BM40" s="4" t="s">
        <v>13204</v>
      </c>
      <c r="BN40" s="4" t="s">
        <v>13210</v>
      </c>
      <c r="BO40" s="4"/>
      <c r="BP40" s="4"/>
      <c r="BQ40" s="4" t="s">
        <v>38</v>
      </c>
      <c r="BR40" s="4"/>
      <c r="BS40" s="4" t="s">
        <v>13224</v>
      </c>
      <c r="BT40"/>
      <c r="BU40" s="4">
        <v>10</v>
      </c>
      <c r="BV40" s="4" t="s">
        <v>13335</v>
      </c>
      <c r="BW40" s="4" t="s">
        <v>39</v>
      </c>
      <c r="BX40" s="4" t="s">
        <v>13346</v>
      </c>
      <c r="BY40" s="4" t="s">
        <v>13353</v>
      </c>
      <c r="BZ40" s="4"/>
      <c r="CA40" s="4" t="s">
        <v>13365</v>
      </c>
      <c r="CB40" s="4"/>
      <c r="CC40"/>
      <c r="CD40" s="4">
        <v>10</v>
      </c>
      <c r="CE40" s="4"/>
      <c r="CF40" s="4" t="s">
        <v>13488</v>
      </c>
      <c r="CG40" s="4"/>
      <c r="CH40" s="4" t="s">
        <v>13512</v>
      </c>
      <c r="CI40" s="4"/>
      <c r="CJ40" s="4" t="s">
        <v>13520</v>
      </c>
      <c r="CK40" s="4"/>
      <c r="CL40"/>
      <c r="CM40" s="4">
        <v>10</v>
      </c>
      <c r="CN40" s="4" t="s">
        <v>13626</v>
      </c>
      <c r="CO40" s="4"/>
      <c r="CP40" s="4" t="s">
        <v>8877</v>
      </c>
      <c r="CQ40" s="4" t="s">
        <v>195</v>
      </c>
      <c r="CR40" s="4" t="s">
        <v>13627</v>
      </c>
      <c r="CS40" s="4"/>
      <c r="CT40" s="4"/>
      <c r="CU40"/>
      <c r="CV40" s="4">
        <v>10</v>
      </c>
      <c r="CW40" s="4"/>
      <c r="CX40" s="4" t="s">
        <v>13762</v>
      </c>
      <c r="CY40" s="4" t="s">
        <v>13778</v>
      </c>
      <c r="CZ40" s="4" t="s">
        <v>13788</v>
      </c>
      <c r="DA40" s="4"/>
      <c r="DB40" s="4"/>
      <c r="DC40" s="4"/>
    </row>
    <row r="41" spans="1:108" x14ac:dyDescent="0.35">
      <c r="A41" s="6"/>
      <c r="B41" s="7" t="s">
        <v>11980</v>
      </c>
      <c r="C41" s="7"/>
      <c r="D41" s="7"/>
      <c r="E41" s="7" t="s">
        <v>38</v>
      </c>
      <c r="F41" s="7"/>
      <c r="G41" s="7"/>
      <c r="H41" s="7"/>
      <c r="I41"/>
      <c r="J41" s="6"/>
      <c r="K41" s="7" t="s">
        <v>12323</v>
      </c>
      <c r="L41" s="7" t="s">
        <v>8527</v>
      </c>
      <c r="M41" s="7" t="s">
        <v>10407</v>
      </c>
      <c r="N41" s="7" t="s">
        <v>12338</v>
      </c>
      <c r="O41" s="7" t="s">
        <v>12346</v>
      </c>
      <c r="P41" s="7" t="s">
        <v>12365</v>
      </c>
      <c r="Q41" s="7" t="s">
        <v>12359</v>
      </c>
      <c r="R41"/>
      <c r="S41" s="6"/>
      <c r="T41" s="7" t="s">
        <v>3025</v>
      </c>
      <c r="U41" s="7" t="s">
        <v>12431</v>
      </c>
      <c r="V41" s="7"/>
      <c r="W41" s="7" t="s">
        <v>195</v>
      </c>
      <c r="X41" s="7"/>
      <c r="Y41" s="7"/>
      <c r="Z41" s="7"/>
      <c r="AA41"/>
      <c r="AB41" s="6"/>
      <c r="AC41" s="7"/>
      <c r="AD41" s="7"/>
      <c r="AE41" s="7" t="s">
        <v>12591</v>
      </c>
      <c r="AF41" s="7"/>
      <c r="AG41" s="7"/>
      <c r="AH41" s="7" t="s">
        <v>12612</v>
      </c>
      <c r="AI41" s="7" t="s">
        <v>12617</v>
      </c>
      <c r="AJ41"/>
      <c r="AK41" s="6"/>
      <c r="AL41" s="7" t="s">
        <v>11980</v>
      </c>
      <c r="AM41" s="7"/>
      <c r="AN41" s="7" t="s">
        <v>12776</v>
      </c>
      <c r="AO41" s="7" t="s">
        <v>12794</v>
      </c>
      <c r="AP41" s="7" t="s">
        <v>12801</v>
      </c>
      <c r="AQ41" s="7"/>
      <c r="AR41" s="7"/>
      <c r="AS41"/>
      <c r="AT41" s="7"/>
      <c r="AU41" s="7" t="s">
        <v>12894</v>
      </c>
      <c r="AV41" s="7" t="s">
        <v>11569</v>
      </c>
      <c r="AW41" s="7" t="s">
        <v>12909</v>
      </c>
      <c r="AX41" s="7" t="s">
        <v>12918</v>
      </c>
      <c r="AY41" s="7" t="s">
        <v>12926</v>
      </c>
      <c r="AZ41" s="7" t="s">
        <v>12937</v>
      </c>
      <c r="BA41" s="7" t="s">
        <v>12945</v>
      </c>
      <c r="BB41"/>
      <c r="BC41" s="7"/>
      <c r="BD41" s="7" t="s">
        <v>38</v>
      </c>
      <c r="BE41" s="7" t="s">
        <v>13058</v>
      </c>
      <c r="BF41" s="7" t="s">
        <v>13064</v>
      </c>
      <c r="BG41" s="7"/>
      <c r="BH41" s="7" t="s">
        <v>12776</v>
      </c>
      <c r="BI41" s="7"/>
      <c r="BJ41" s="7" t="s">
        <v>13073</v>
      </c>
      <c r="BK41"/>
      <c r="BL41" s="7"/>
      <c r="BM41" s="7" t="s">
        <v>38</v>
      </c>
      <c r="BN41" s="7"/>
      <c r="BO41" s="7" t="s">
        <v>11209</v>
      </c>
      <c r="BP41" s="7" t="s">
        <v>8969</v>
      </c>
      <c r="BQ41" s="7"/>
      <c r="BR41" s="7"/>
      <c r="BS41" s="7" t="s">
        <v>38</v>
      </c>
      <c r="BT41"/>
      <c r="BU41" s="7"/>
      <c r="BV41" s="7" t="s">
        <v>13334</v>
      </c>
      <c r="BW41" s="7"/>
      <c r="BX41" s="7" t="s">
        <v>13347</v>
      </c>
      <c r="BY41" s="7" t="s">
        <v>13354</v>
      </c>
      <c r="BZ41" s="7" t="s">
        <v>13360</v>
      </c>
      <c r="CA41" s="7" t="s">
        <v>8527</v>
      </c>
      <c r="CB41" s="7" t="s">
        <v>13370</v>
      </c>
      <c r="CC41"/>
      <c r="CD41" s="7"/>
      <c r="CE41" s="7" t="s">
        <v>13498</v>
      </c>
      <c r="CF41" s="7"/>
      <c r="CG41" s="7"/>
      <c r="CH41" s="7" t="s">
        <v>13510</v>
      </c>
      <c r="CI41" s="7"/>
      <c r="CJ41" s="7"/>
      <c r="CK41" s="7"/>
      <c r="CL41"/>
      <c r="CM41" s="5"/>
      <c r="CN41" s="7" t="s">
        <v>11980</v>
      </c>
      <c r="CO41" s="7"/>
      <c r="CP41" s="7"/>
      <c r="CQ41" s="7" t="s">
        <v>13637</v>
      </c>
      <c r="CR41" s="7" t="s">
        <v>13640</v>
      </c>
      <c r="CS41" s="7" t="s">
        <v>13641</v>
      </c>
      <c r="CT41" s="7" t="s">
        <v>13646</v>
      </c>
      <c r="CU41"/>
      <c r="CV41" s="7"/>
      <c r="CW41" s="7" t="s">
        <v>1631</v>
      </c>
      <c r="CX41" s="7" t="s">
        <v>13774</v>
      </c>
      <c r="CY41" s="7" t="s">
        <v>13763</v>
      </c>
      <c r="CZ41" s="7" t="s">
        <v>11980</v>
      </c>
      <c r="DA41" s="7" t="s">
        <v>13793</v>
      </c>
      <c r="DB41" s="7" t="s">
        <v>1435</v>
      </c>
      <c r="DC41" s="7"/>
    </row>
    <row r="42" spans="1:108" x14ac:dyDescent="0.35">
      <c r="A42" s="2">
        <v>12</v>
      </c>
      <c r="B42" s="5"/>
      <c r="C42" s="5" t="s">
        <v>89</v>
      </c>
      <c r="D42" s="5" t="s">
        <v>11789</v>
      </c>
      <c r="E42" s="5"/>
      <c r="F42" s="5" t="s">
        <v>12248</v>
      </c>
      <c r="G42" s="4"/>
      <c r="H42" s="5"/>
      <c r="I42"/>
      <c r="J42" s="2">
        <v>12</v>
      </c>
      <c r="K42" s="5" t="s">
        <v>12324</v>
      </c>
      <c r="L42" s="5" t="s">
        <v>12343</v>
      </c>
      <c r="M42" s="5"/>
      <c r="N42" s="5" t="s">
        <v>12339</v>
      </c>
      <c r="O42" s="5" t="s">
        <v>12347</v>
      </c>
      <c r="P42" s="5"/>
      <c r="Q42" s="5" t="s">
        <v>12360</v>
      </c>
      <c r="R42"/>
      <c r="S42" s="2">
        <v>12</v>
      </c>
      <c r="T42" s="5"/>
      <c r="U42" s="5" t="s">
        <v>89</v>
      </c>
      <c r="V42" s="5" t="s">
        <v>11789</v>
      </c>
      <c r="W42" s="5" t="s">
        <v>12483</v>
      </c>
      <c r="X42" s="5"/>
      <c r="Y42" s="5" t="s">
        <v>11418</v>
      </c>
      <c r="Z42" s="5" t="s">
        <v>12496</v>
      </c>
      <c r="AA42"/>
      <c r="AB42" s="2">
        <v>12</v>
      </c>
      <c r="AC42" s="5" t="s">
        <v>12339</v>
      </c>
      <c r="AD42" s="5" t="s">
        <v>12597</v>
      </c>
      <c r="AE42" s="5" t="s">
        <v>12339</v>
      </c>
      <c r="AF42" s="5" t="s">
        <v>12339</v>
      </c>
      <c r="AG42" s="5" t="s">
        <v>12339</v>
      </c>
      <c r="AH42" s="5" t="s">
        <v>12613</v>
      </c>
      <c r="AI42" s="5" t="s">
        <v>12618</v>
      </c>
      <c r="AJ42"/>
      <c r="AK42" s="2">
        <v>12</v>
      </c>
      <c r="AL42" s="5"/>
      <c r="AM42" s="5" t="s">
        <v>89</v>
      </c>
      <c r="AN42" s="5"/>
      <c r="AO42" s="5" t="s">
        <v>12809</v>
      </c>
      <c r="AP42" s="5"/>
      <c r="AQ42" s="5"/>
      <c r="AR42" s="5"/>
      <c r="AS42"/>
      <c r="AT42" s="5">
        <v>12</v>
      </c>
      <c r="AU42" s="5" t="s">
        <v>12893</v>
      </c>
      <c r="AV42" s="5" t="s">
        <v>12902</v>
      </c>
      <c r="AW42" s="5" t="s">
        <v>12910</v>
      </c>
      <c r="AX42" s="5" t="s">
        <v>12919</v>
      </c>
      <c r="AY42" s="5" t="s">
        <v>3728</v>
      </c>
      <c r="AZ42" s="5" t="s">
        <v>12938</v>
      </c>
      <c r="BA42" s="5" t="s">
        <v>12946</v>
      </c>
      <c r="BB42"/>
      <c r="BC42" s="5">
        <v>12</v>
      </c>
      <c r="BD42" s="5"/>
      <c r="BE42" s="5" t="s">
        <v>12969</v>
      </c>
      <c r="BF42" s="5" t="s">
        <v>13065</v>
      </c>
      <c r="BG42" s="5"/>
      <c r="BH42" s="5"/>
      <c r="BI42" s="5" t="s">
        <v>13070</v>
      </c>
      <c r="BJ42" s="5"/>
      <c r="BK42"/>
      <c r="BL42" s="5">
        <v>12</v>
      </c>
      <c r="BM42" s="5" t="s">
        <v>13208</v>
      </c>
      <c r="BN42" s="5"/>
      <c r="BO42" s="5" t="s">
        <v>38</v>
      </c>
      <c r="BP42" s="5"/>
      <c r="BQ42" s="5" t="s">
        <v>13218</v>
      </c>
      <c r="BR42" s="5" t="s">
        <v>12597</v>
      </c>
      <c r="BS42" s="5"/>
      <c r="BT42"/>
      <c r="BU42" s="5">
        <v>12</v>
      </c>
      <c r="BV42" s="5"/>
      <c r="BW42" s="5" t="s">
        <v>89</v>
      </c>
      <c r="BX42" s="5" t="s">
        <v>13348</v>
      </c>
      <c r="BY42" s="5"/>
      <c r="BZ42" s="5" t="s">
        <v>13355</v>
      </c>
      <c r="CA42" s="5"/>
      <c r="CB42" s="5" t="s">
        <v>13371</v>
      </c>
      <c r="CC42"/>
      <c r="CD42" s="5">
        <v>12</v>
      </c>
      <c r="CE42" s="5"/>
      <c r="CF42" s="5"/>
      <c r="CG42" s="5"/>
      <c r="CH42" s="4"/>
      <c r="CI42" s="5"/>
      <c r="CJ42" s="5"/>
      <c r="CK42" s="5"/>
      <c r="CL42"/>
      <c r="CM42" s="4">
        <v>12</v>
      </c>
      <c r="CN42" s="5" t="s">
        <v>13629</v>
      </c>
      <c r="CO42" s="5" t="s">
        <v>89</v>
      </c>
      <c r="CP42" s="5" t="s">
        <v>13563</v>
      </c>
      <c r="CQ42" s="5" t="s">
        <v>13563</v>
      </c>
      <c r="CR42" s="5" t="s">
        <v>13642</v>
      </c>
      <c r="CS42" s="5"/>
      <c r="CT42" s="5" t="s">
        <v>13563</v>
      </c>
      <c r="CU42"/>
      <c r="CV42" s="5">
        <v>12</v>
      </c>
      <c r="CW42" s="5"/>
      <c r="CX42" s="5" t="s">
        <v>89</v>
      </c>
      <c r="CY42" s="5"/>
      <c r="CZ42" s="5" t="s">
        <v>13783</v>
      </c>
      <c r="DA42" s="5"/>
      <c r="DB42" s="5" t="s">
        <v>11393</v>
      </c>
      <c r="DC42" s="5"/>
    </row>
    <row r="43" spans="1:108" x14ac:dyDescent="0.35">
      <c r="A43" s="2"/>
      <c r="B43" s="5"/>
      <c r="C43" s="5" t="s">
        <v>12241</v>
      </c>
      <c r="D43" s="5"/>
      <c r="E43" s="5"/>
      <c r="F43" s="5" t="s">
        <v>3640</v>
      </c>
      <c r="G43" s="5" t="s">
        <v>12254</v>
      </c>
      <c r="H43" s="5" t="s">
        <v>12259</v>
      </c>
      <c r="I43"/>
      <c r="J43" s="2"/>
      <c r="K43" s="5"/>
      <c r="L43" s="5"/>
      <c r="M43" s="5"/>
      <c r="N43" s="5"/>
      <c r="O43" s="5" t="s">
        <v>12348</v>
      </c>
      <c r="P43" s="5"/>
      <c r="Q43" s="5"/>
      <c r="R43"/>
      <c r="S43" s="2"/>
      <c r="T43" s="5"/>
      <c r="U43" s="5"/>
      <c r="V43" s="5"/>
      <c r="W43" s="5"/>
      <c r="X43" s="5"/>
      <c r="Y43" s="5" t="s">
        <v>8261</v>
      </c>
      <c r="Z43" s="5"/>
      <c r="AA43"/>
      <c r="AB43" s="2"/>
      <c r="AC43" s="5"/>
      <c r="AD43" s="5"/>
      <c r="AE43" s="5"/>
      <c r="AF43" s="5"/>
      <c r="AG43" s="5"/>
      <c r="AH43" s="5"/>
      <c r="AI43" s="5"/>
      <c r="AJ43"/>
      <c r="AK43" s="2"/>
      <c r="AL43" s="5"/>
      <c r="AM43" s="5" t="s">
        <v>12784</v>
      </c>
      <c r="AN43" s="5" t="s">
        <v>12790</v>
      </c>
      <c r="AO43" s="5"/>
      <c r="AP43" s="5"/>
      <c r="AQ43" s="5"/>
      <c r="AR43" s="5"/>
      <c r="AS43"/>
      <c r="AT43" s="5"/>
      <c r="AU43" s="5" t="s">
        <v>12895</v>
      </c>
      <c r="AV43" s="5" t="s">
        <v>12906</v>
      </c>
      <c r="AW43" s="5" t="s">
        <v>12912</v>
      </c>
      <c r="AX43" s="5"/>
      <c r="AY43" s="5"/>
      <c r="AZ43" s="5"/>
      <c r="BA43" s="5" t="s">
        <v>12949</v>
      </c>
      <c r="BB43"/>
      <c r="BC43" s="5"/>
      <c r="BD43" s="5"/>
      <c r="BE43" s="5" t="s">
        <v>13059</v>
      </c>
      <c r="BF43" s="5"/>
      <c r="BG43" s="5"/>
      <c r="BH43" s="5"/>
      <c r="BI43" s="5"/>
      <c r="BJ43" s="5"/>
      <c r="BK43"/>
      <c r="BL43" s="5"/>
      <c r="BM43" s="5" t="s">
        <v>13207</v>
      </c>
      <c r="BN43" s="5" t="s">
        <v>13207</v>
      </c>
      <c r="BO43" s="5" t="s">
        <v>13214</v>
      </c>
      <c r="BP43" s="5" t="s">
        <v>13212</v>
      </c>
      <c r="BQ43" s="5"/>
      <c r="BR43" s="5"/>
      <c r="BS43" s="5"/>
      <c r="BT43"/>
      <c r="BU43" s="5"/>
      <c r="BV43" s="5"/>
      <c r="BW43" s="5" t="s">
        <v>13339</v>
      </c>
      <c r="BX43" s="5" t="s">
        <v>13324</v>
      </c>
      <c r="BY43" s="5"/>
      <c r="BZ43" s="5"/>
      <c r="CA43" s="5" t="s">
        <v>13367</v>
      </c>
      <c r="CB43" s="5"/>
      <c r="CC43"/>
      <c r="CD43" s="5"/>
      <c r="CE43" s="5"/>
      <c r="CF43" s="5" t="s">
        <v>13492</v>
      </c>
      <c r="CG43" s="5"/>
      <c r="CH43" s="7"/>
      <c r="CI43" s="5"/>
      <c r="CJ43" s="5"/>
      <c r="CK43" s="5" t="s">
        <v>13522</v>
      </c>
      <c r="CL43"/>
      <c r="CM43" s="5"/>
      <c r="CN43" s="5" t="s">
        <v>13563</v>
      </c>
      <c r="CO43" s="11" t="s">
        <v>2174</v>
      </c>
      <c r="CP43" s="5"/>
      <c r="CQ43" s="5"/>
      <c r="CR43" s="5" t="s">
        <v>2390</v>
      </c>
      <c r="CS43" s="5" t="s">
        <v>11393</v>
      </c>
      <c r="CT43" s="5"/>
      <c r="CU43"/>
      <c r="CV43" s="5"/>
      <c r="CW43" s="5"/>
      <c r="CX43" s="5" t="s">
        <v>121</v>
      </c>
      <c r="CY43" s="5"/>
      <c r="CZ43" s="5"/>
      <c r="DA43" s="5"/>
      <c r="DB43" s="5"/>
      <c r="DC43" s="5"/>
    </row>
    <row r="44" spans="1:108" x14ac:dyDescent="0.35">
      <c r="A44" s="3">
        <v>14</v>
      </c>
      <c r="B44" s="4" t="s">
        <v>504</v>
      </c>
      <c r="C44" s="4" t="s">
        <v>12240</v>
      </c>
      <c r="D44" s="4" t="s">
        <v>12243</v>
      </c>
      <c r="E44" s="4" t="s">
        <v>12246</v>
      </c>
      <c r="F44" s="4" t="s">
        <v>12237</v>
      </c>
      <c r="G44" s="4" t="s">
        <v>11169</v>
      </c>
      <c r="H44" s="4" t="s">
        <v>12260</v>
      </c>
      <c r="I44"/>
      <c r="J44" s="3">
        <v>14</v>
      </c>
      <c r="K44" s="4" t="s">
        <v>12325</v>
      </c>
      <c r="L44" s="4"/>
      <c r="M44" s="4"/>
      <c r="N44" s="4" t="s">
        <v>12340</v>
      </c>
      <c r="O44" s="4"/>
      <c r="P44" s="4"/>
      <c r="Q44" s="4"/>
      <c r="R44"/>
      <c r="S44" s="3">
        <v>14</v>
      </c>
      <c r="T44" s="4"/>
      <c r="U44" s="4" t="s">
        <v>12478</v>
      </c>
      <c r="V44" s="4"/>
      <c r="W44" s="4" t="s">
        <v>12484</v>
      </c>
      <c r="X44" s="4" t="s">
        <v>12473</v>
      </c>
      <c r="Y44" s="4" t="s">
        <v>12500</v>
      </c>
      <c r="Z44" s="4"/>
      <c r="AA44"/>
      <c r="AB44" s="3">
        <v>14</v>
      </c>
      <c r="AC44" s="4"/>
      <c r="AD44" s="4"/>
      <c r="AE44" s="4" t="s">
        <v>12588</v>
      </c>
      <c r="AF44" s="4" t="s">
        <v>12598</v>
      </c>
      <c r="AG44" s="4"/>
      <c r="AH44" s="4"/>
      <c r="AI44" s="4" t="s">
        <v>12619</v>
      </c>
      <c r="AJ44"/>
      <c r="AK44" s="3">
        <v>14</v>
      </c>
      <c r="AL44" s="4" t="s">
        <v>12778</v>
      </c>
      <c r="AM44" s="4" t="s">
        <v>12785</v>
      </c>
      <c r="AN44" s="4" t="s">
        <v>9363</v>
      </c>
      <c r="AO44" s="4" t="s">
        <v>12777</v>
      </c>
      <c r="AP44" s="4" t="s">
        <v>12802</v>
      </c>
      <c r="AQ44" s="4"/>
      <c r="AR44" s="4" t="s">
        <v>12811</v>
      </c>
      <c r="AS44"/>
      <c r="AT44" s="4">
        <v>14</v>
      </c>
      <c r="AU44" s="4" t="s">
        <v>12896</v>
      </c>
      <c r="AV44" s="4" t="s">
        <v>12903</v>
      </c>
      <c r="AW44" s="4" t="s">
        <v>12911</v>
      </c>
      <c r="AX44" s="4" t="s">
        <v>12920</v>
      </c>
      <c r="AY44" s="4" t="s">
        <v>12928</v>
      </c>
      <c r="AZ44" s="4"/>
      <c r="BA44" s="4"/>
      <c r="BB44"/>
      <c r="BC44" s="4">
        <v>14</v>
      </c>
      <c r="BD44" s="4"/>
      <c r="BE44" s="4"/>
      <c r="BF44" s="4" t="s">
        <v>13063</v>
      </c>
      <c r="BG44" s="4"/>
      <c r="BH44" s="4"/>
      <c r="BI44" s="4" t="s">
        <v>8261</v>
      </c>
      <c r="BJ44" s="4" t="s">
        <v>12339</v>
      </c>
      <c r="BK44"/>
      <c r="BL44" s="4">
        <v>14</v>
      </c>
      <c r="BM44" s="4"/>
      <c r="BN44" s="4"/>
      <c r="BO44" s="4"/>
      <c r="BP44" s="4"/>
      <c r="BQ44" s="4"/>
      <c r="BR44" s="4" t="s">
        <v>12964</v>
      </c>
      <c r="BS44" s="4" t="s">
        <v>13332</v>
      </c>
      <c r="BT44"/>
      <c r="BU44" s="4">
        <v>14</v>
      </c>
      <c r="BV44" s="4"/>
      <c r="BW44" s="4" t="s">
        <v>13338</v>
      </c>
      <c r="BX44" s="4" t="s">
        <v>13349</v>
      </c>
      <c r="BY44" s="4"/>
      <c r="BZ44" s="4" t="s">
        <v>13361</v>
      </c>
      <c r="CA44" s="4" t="s">
        <v>13368</v>
      </c>
      <c r="CB44" s="4" t="s">
        <v>10357</v>
      </c>
      <c r="CC44"/>
      <c r="CD44" s="4">
        <v>14</v>
      </c>
      <c r="CE44" s="4" t="s">
        <v>13499</v>
      </c>
      <c r="CF44" s="4"/>
      <c r="CG44" s="4"/>
      <c r="CH44" s="4"/>
      <c r="CI44" s="4"/>
      <c r="CJ44" s="4" t="s">
        <v>13521</v>
      </c>
      <c r="CK44" s="4"/>
      <c r="CL44"/>
      <c r="CM44" s="4">
        <v>14</v>
      </c>
      <c r="CN44" s="4" t="s">
        <v>13632</v>
      </c>
      <c r="CO44" s="4" t="s">
        <v>13634</v>
      </c>
      <c r="CP44" s="4" t="s">
        <v>13464</v>
      </c>
      <c r="CQ44" s="4"/>
      <c r="CR44" s="4" t="s">
        <v>13643</v>
      </c>
      <c r="CS44" s="4" t="s">
        <v>38</v>
      </c>
      <c r="CT44" s="4"/>
      <c r="CU44"/>
      <c r="CV44" s="4">
        <v>14</v>
      </c>
      <c r="CW44" s="4" t="s">
        <v>13771</v>
      </c>
      <c r="CX44" s="4" t="s">
        <v>13775</v>
      </c>
      <c r="CY44" s="4" t="s">
        <v>13779</v>
      </c>
      <c r="CZ44" s="4" t="s">
        <v>13785</v>
      </c>
      <c r="DA44" s="4" t="s">
        <v>38</v>
      </c>
      <c r="DB44" s="4" t="s">
        <v>38</v>
      </c>
      <c r="DC44" s="4"/>
    </row>
    <row r="45" spans="1:108" x14ac:dyDescent="0.35">
      <c r="A45" s="6"/>
      <c r="B45" s="7" t="s">
        <v>11638</v>
      </c>
      <c r="C45" s="7" t="s">
        <v>12239</v>
      </c>
      <c r="D45" s="7"/>
      <c r="E45" s="7"/>
      <c r="F45" s="7" t="s">
        <v>12249</v>
      </c>
      <c r="G45" s="7"/>
      <c r="H45" s="7" t="s">
        <v>12261</v>
      </c>
      <c r="I45"/>
      <c r="J45" s="6"/>
      <c r="K45" s="7" t="s">
        <v>12326</v>
      </c>
      <c r="L45" s="7"/>
      <c r="M45" s="7"/>
      <c r="N45" s="7"/>
      <c r="O45" s="7"/>
      <c r="P45" s="7" t="s">
        <v>12354</v>
      </c>
      <c r="Q45" s="7"/>
      <c r="R45"/>
      <c r="S45" s="6"/>
      <c r="T45" s="7" t="s">
        <v>11638</v>
      </c>
      <c r="U45" s="7"/>
      <c r="V45" s="7" t="s">
        <v>12474</v>
      </c>
      <c r="W45" s="7" t="s">
        <v>12485</v>
      </c>
      <c r="X45" s="7"/>
      <c r="Y45" s="7"/>
      <c r="Z45" s="7"/>
      <c r="AA45"/>
      <c r="AB45" s="6"/>
      <c r="AC45" s="7" t="s">
        <v>12585</v>
      </c>
      <c r="AD45" s="7"/>
      <c r="AE45" s="7"/>
      <c r="AF45" s="7" t="s">
        <v>12602</v>
      </c>
      <c r="AG45" s="7"/>
      <c r="AH45" s="7"/>
      <c r="AI45" s="7"/>
      <c r="AJ45"/>
      <c r="AK45" s="6"/>
      <c r="AL45" s="7" t="s">
        <v>11638</v>
      </c>
      <c r="AM45" s="7" t="s">
        <v>12786</v>
      </c>
      <c r="AN45" s="7" t="s">
        <v>12792</v>
      </c>
      <c r="AO45" s="7" t="s">
        <v>12789</v>
      </c>
      <c r="AP45" s="7" t="s">
        <v>12804</v>
      </c>
      <c r="AQ45" s="7"/>
      <c r="AR45" s="7"/>
      <c r="AS45"/>
      <c r="AT45" s="7"/>
      <c r="AU45" s="7"/>
      <c r="AV45" s="7" t="s">
        <v>12904</v>
      </c>
      <c r="AW45" s="7"/>
      <c r="AX45" s="7" t="s">
        <v>12921</v>
      </c>
      <c r="AZ45" s="7" t="s">
        <v>12939</v>
      </c>
      <c r="BA45" s="7" t="s">
        <v>13054</v>
      </c>
      <c r="BB45"/>
      <c r="BC45" s="7"/>
      <c r="BD45" s="7" t="s">
        <v>13055</v>
      </c>
      <c r="BE45" s="7" t="s">
        <v>13060</v>
      </c>
      <c r="BF45" s="7"/>
      <c r="BG45" s="7" t="s">
        <v>38</v>
      </c>
      <c r="BH45" s="7" t="s">
        <v>13066</v>
      </c>
      <c r="BI45" s="7"/>
      <c r="BJ45" s="7" t="s">
        <v>13086</v>
      </c>
      <c r="BK45"/>
      <c r="BL45" s="7"/>
      <c r="BM45" s="7"/>
      <c r="BN45" s="7"/>
      <c r="BO45" s="7"/>
      <c r="BP45" s="7" t="s">
        <v>13213</v>
      </c>
      <c r="BQ45" s="7" t="s">
        <v>13219</v>
      </c>
      <c r="BR45" s="7"/>
      <c r="BS45" s="7"/>
      <c r="BT45"/>
      <c r="BU45" s="7"/>
      <c r="BV45" s="7" t="s">
        <v>13340</v>
      </c>
      <c r="BW45" s="7" t="s">
        <v>13341</v>
      </c>
      <c r="BX45" s="7" t="s">
        <v>13350</v>
      </c>
      <c r="BY45" s="7" t="s">
        <v>13356</v>
      </c>
      <c r="BZ45" s="7" t="s">
        <v>1631</v>
      </c>
      <c r="CA45" s="7" t="s">
        <v>38</v>
      </c>
      <c r="CB45" s="7" t="s">
        <v>13367</v>
      </c>
      <c r="CC45"/>
      <c r="CD45" s="7"/>
      <c r="CE45" s="7" t="s">
        <v>38</v>
      </c>
      <c r="CF45" s="7" t="s">
        <v>13502</v>
      </c>
      <c r="CG45" s="7"/>
      <c r="CH45" s="7" t="s">
        <v>13515</v>
      </c>
      <c r="CI45" s="7" t="s">
        <v>13517</v>
      </c>
      <c r="CJ45" s="7" t="s">
        <v>11741</v>
      </c>
      <c r="CK45" s="7"/>
      <c r="CL45"/>
      <c r="CM45" s="7"/>
      <c r="CN45" s="7" t="s">
        <v>13630</v>
      </c>
      <c r="CO45" s="7"/>
      <c r="CP45" s="7"/>
      <c r="CQ45" s="7" t="s">
        <v>13638</v>
      </c>
      <c r="CR45" s="7"/>
      <c r="CS45" s="7"/>
      <c r="CT45" s="7" t="s">
        <v>13647</v>
      </c>
      <c r="CU45"/>
      <c r="CV45" s="7"/>
      <c r="CW45" s="7" t="s">
        <v>11638</v>
      </c>
      <c r="CX45" s="7"/>
      <c r="CY45" s="7" t="s">
        <v>13780</v>
      </c>
      <c r="CZ45" s="7"/>
      <c r="DA45" s="7" t="s">
        <v>156</v>
      </c>
      <c r="DB45" s="7" t="s">
        <v>3789</v>
      </c>
      <c r="DC45" s="7" t="s">
        <v>6014</v>
      </c>
    </row>
    <row r="46" spans="1:108" x14ac:dyDescent="0.35">
      <c r="A46" s="2">
        <v>16</v>
      </c>
      <c r="B46" s="5" t="s">
        <v>11741</v>
      </c>
      <c r="C46" s="5"/>
      <c r="D46" s="5" t="s">
        <v>12242</v>
      </c>
      <c r="E46" s="5"/>
      <c r="F46" s="5" t="s">
        <v>12250</v>
      </c>
      <c r="G46" s="5"/>
      <c r="H46" s="5"/>
      <c r="I46"/>
      <c r="J46" s="2">
        <v>16</v>
      </c>
      <c r="K46" s="5" t="s">
        <v>12332</v>
      </c>
      <c r="L46" s="5" t="s">
        <v>12333</v>
      </c>
      <c r="M46" s="5"/>
      <c r="N46" s="5" t="s">
        <v>12341</v>
      </c>
      <c r="O46" s="5"/>
      <c r="P46" s="5"/>
      <c r="Q46" s="5" t="s">
        <v>12361</v>
      </c>
      <c r="R46"/>
      <c r="S46" s="2">
        <v>16</v>
      </c>
      <c r="T46" s="5" t="s">
        <v>12475</v>
      </c>
      <c r="U46" s="5"/>
      <c r="V46" s="5" t="s">
        <v>12499</v>
      </c>
      <c r="W46" s="5" t="s">
        <v>12486</v>
      </c>
      <c r="X46" s="4" t="s">
        <v>12493</v>
      </c>
      <c r="Y46" s="5"/>
      <c r="Z46" s="5" t="s">
        <v>12501</v>
      </c>
      <c r="AA46"/>
      <c r="AB46" s="2">
        <v>16</v>
      </c>
      <c r="AC46" s="5" t="s">
        <v>12595</v>
      </c>
      <c r="AD46" s="5" t="s">
        <v>12594</v>
      </c>
      <c r="AE46" s="5"/>
      <c r="AF46" s="5" t="s">
        <v>12600</v>
      </c>
      <c r="AG46" s="5"/>
      <c r="AH46" s="5"/>
      <c r="AI46" s="5" t="s">
        <v>12620</v>
      </c>
      <c r="AJ46"/>
      <c r="AK46" s="2">
        <v>16</v>
      </c>
      <c r="AL46" s="5" t="s">
        <v>12779</v>
      </c>
      <c r="AM46" s="5" t="s">
        <v>11041</v>
      </c>
      <c r="AN46" s="5"/>
      <c r="AO46" s="5"/>
      <c r="AP46" s="5" t="s">
        <v>12803</v>
      </c>
      <c r="AQ46" s="5" t="s">
        <v>12810</v>
      </c>
      <c r="AR46" s="5"/>
      <c r="AS46"/>
      <c r="AT46" s="5">
        <v>16</v>
      </c>
      <c r="AU46" s="5" t="s">
        <v>12897</v>
      </c>
      <c r="AV46" s="5" t="s">
        <v>12905</v>
      </c>
      <c r="AW46" s="5" t="s">
        <v>12913</v>
      </c>
      <c r="AX46" s="5" t="s">
        <v>12922</v>
      </c>
      <c r="AY46" s="4" t="s">
        <v>12929</v>
      </c>
      <c r="AZ46" s="5"/>
      <c r="BA46" s="5" t="s">
        <v>12947</v>
      </c>
      <c r="BB46"/>
      <c r="BC46" s="5">
        <v>16</v>
      </c>
      <c r="BD46" s="5"/>
      <c r="BE46" s="5"/>
      <c r="BF46" s="5"/>
      <c r="BG46" s="5"/>
      <c r="BH46" s="5" t="s">
        <v>13067</v>
      </c>
      <c r="BI46" s="5" t="s">
        <v>13071</v>
      </c>
      <c r="BJ46" s="5" t="s">
        <v>13074</v>
      </c>
      <c r="BK46"/>
      <c r="BL46" s="5">
        <v>16</v>
      </c>
      <c r="BM46" s="5" t="s">
        <v>13209</v>
      </c>
      <c r="BN46" s="5"/>
      <c r="BO46" s="5"/>
      <c r="BP46" s="5" t="s">
        <v>38</v>
      </c>
      <c r="BQ46" s="5"/>
      <c r="BR46" s="5" t="s">
        <v>38</v>
      </c>
      <c r="BS46" s="5" t="s">
        <v>13226</v>
      </c>
      <c r="BT46"/>
      <c r="BU46" s="5">
        <v>16</v>
      </c>
      <c r="BV46" s="5" t="s">
        <v>13336</v>
      </c>
      <c r="BW46" s="5" t="s">
        <v>13342</v>
      </c>
      <c r="BX46" s="5" t="s">
        <v>7006</v>
      </c>
      <c r="BY46" s="5" t="s">
        <v>13357</v>
      </c>
      <c r="BZ46" s="5" t="s">
        <v>13362</v>
      </c>
      <c r="CA46" s="5" t="s">
        <v>1631</v>
      </c>
      <c r="CB46" s="5" t="s">
        <v>8460</v>
      </c>
      <c r="CC46"/>
      <c r="CD46" s="5">
        <v>16</v>
      </c>
      <c r="CE46" s="5"/>
      <c r="CF46" s="5" t="s">
        <v>13504</v>
      </c>
      <c r="CG46" s="5" t="s">
        <v>13506</v>
      </c>
      <c r="CH46" s="5" t="s">
        <v>13513</v>
      </c>
      <c r="CI46" s="5" t="s">
        <v>13519</v>
      </c>
      <c r="CJ46" s="5" t="s">
        <v>1212</v>
      </c>
      <c r="CK46" s="5" t="s">
        <v>13524</v>
      </c>
      <c r="CL46"/>
      <c r="CM46" s="5">
        <v>16</v>
      </c>
      <c r="CN46" s="5" t="s">
        <v>11638</v>
      </c>
      <c r="CO46" s="5"/>
      <c r="CP46" s="5"/>
      <c r="CQ46" s="5" t="s">
        <v>38</v>
      </c>
      <c r="CR46" s="5"/>
      <c r="CS46" s="5"/>
      <c r="CT46" s="5"/>
      <c r="CU46"/>
      <c r="CV46" s="5">
        <v>16</v>
      </c>
      <c r="CW46" s="5"/>
      <c r="CX46" s="5"/>
      <c r="CY46" s="5" t="s">
        <v>8307</v>
      </c>
      <c r="CZ46" s="5" t="s">
        <v>13784</v>
      </c>
      <c r="DA46" s="5" t="s">
        <v>38</v>
      </c>
      <c r="DB46" s="5" t="s">
        <v>13795</v>
      </c>
      <c r="DC46" s="5"/>
      <c r="DD46"/>
    </row>
    <row r="47" spans="1:108" x14ac:dyDescent="0.35">
      <c r="A47" s="2"/>
      <c r="B47" s="5"/>
      <c r="C47" s="5" t="s">
        <v>11960</v>
      </c>
      <c r="D47" s="5"/>
      <c r="E47" s="5"/>
      <c r="F47" s="5" t="s">
        <v>12255</v>
      </c>
      <c r="G47" s="5" t="s">
        <v>12256</v>
      </c>
      <c r="H47" s="5"/>
      <c r="I47"/>
      <c r="J47" s="2"/>
      <c r="K47" s="5" t="s">
        <v>12310</v>
      </c>
      <c r="L47" s="5" t="s">
        <v>12334</v>
      </c>
      <c r="M47" s="5"/>
      <c r="N47" s="5" t="s">
        <v>12342</v>
      </c>
      <c r="O47" s="5" t="s">
        <v>12349</v>
      </c>
      <c r="P47" s="5"/>
      <c r="Q47" s="5" t="s">
        <v>12334</v>
      </c>
      <c r="R47"/>
      <c r="S47" s="2"/>
      <c r="T47" s="5"/>
      <c r="U47" s="5" t="s">
        <v>11940</v>
      </c>
      <c r="V47" s="5" t="s">
        <v>12482</v>
      </c>
      <c r="W47" s="5" t="s">
        <v>168</v>
      </c>
      <c r="X47" s="7"/>
      <c r="Y47" s="5"/>
      <c r="Z47" s="5"/>
      <c r="AA47"/>
      <c r="AB47" s="2"/>
      <c r="AC47" s="5"/>
      <c r="AD47" s="5" t="s">
        <v>10933</v>
      </c>
      <c r="AE47" s="5" t="s">
        <v>12596</v>
      </c>
      <c r="AF47" s="5" t="s">
        <v>12599</v>
      </c>
      <c r="AG47" s="5" t="s">
        <v>12606</v>
      </c>
      <c r="AH47" s="5" t="s">
        <v>12614</v>
      </c>
      <c r="AI47" s="5"/>
      <c r="AJ47"/>
      <c r="AK47" s="2"/>
      <c r="AL47" s="5" t="s">
        <v>12780</v>
      </c>
      <c r="AM47" s="5"/>
      <c r="AN47" s="5" t="s">
        <v>12791</v>
      </c>
      <c r="AO47" s="5" t="s">
        <v>12797</v>
      </c>
      <c r="AP47" s="5" t="s">
        <v>12805</v>
      </c>
      <c r="AQ47" s="5"/>
      <c r="AR47" s="5"/>
      <c r="AS47"/>
      <c r="AT47" s="5"/>
      <c r="AU47" s="5" t="s">
        <v>12898</v>
      </c>
      <c r="AV47" s="5"/>
      <c r="AW47" s="5" t="s">
        <v>12914</v>
      </c>
      <c r="AX47" s="5"/>
      <c r="AY47" s="5" t="s">
        <v>12930</v>
      </c>
      <c r="AZ47" s="5" t="s">
        <v>12940</v>
      </c>
      <c r="BA47" s="5"/>
      <c r="BB47"/>
      <c r="BC47" s="5"/>
      <c r="BD47" s="5" t="s">
        <v>8527</v>
      </c>
      <c r="BE47" s="5"/>
      <c r="BF47" s="5"/>
      <c r="BG47" s="5"/>
      <c r="BH47" s="5" t="s">
        <v>38</v>
      </c>
      <c r="BI47" s="5" t="s">
        <v>38</v>
      </c>
      <c r="BJ47" s="5" t="s">
        <v>13075</v>
      </c>
      <c r="BK47"/>
      <c r="BL47" s="5"/>
      <c r="BM47" s="5"/>
      <c r="BN47" s="5"/>
      <c r="BO47" s="5" t="s">
        <v>13216</v>
      </c>
      <c r="BP47" s="5" t="s">
        <v>13215</v>
      </c>
      <c r="BQ47" s="5" t="s">
        <v>13220</v>
      </c>
      <c r="BR47" s="5"/>
      <c r="BS47" s="5"/>
      <c r="BT47"/>
      <c r="BU47" s="5"/>
      <c r="BV47" s="5" t="s">
        <v>13337</v>
      </c>
      <c r="BW47" s="5" t="s">
        <v>13343</v>
      </c>
      <c r="BX47" s="5" t="s">
        <v>13351</v>
      </c>
      <c r="BY47" s="5" t="s">
        <v>13358</v>
      </c>
      <c r="BZ47" s="5" t="s">
        <v>13363</v>
      </c>
      <c r="CA47" s="5" t="s">
        <v>9933</v>
      </c>
      <c r="CB47" s="5"/>
      <c r="CC47"/>
      <c r="CD47" s="5"/>
      <c r="CE47" s="5"/>
      <c r="CF47" s="5" t="s">
        <v>13503</v>
      </c>
      <c r="CG47" s="5" t="s">
        <v>13511</v>
      </c>
      <c r="CH47" s="5" t="s">
        <v>13441</v>
      </c>
      <c r="CI47" s="5" t="s">
        <v>130</v>
      </c>
      <c r="CJ47" s="5"/>
      <c r="CK47" s="5" t="s">
        <v>13525</v>
      </c>
      <c r="CL47"/>
      <c r="CM47" s="5"/>
      <c r="CN47" s="5" t="s">
        <v>13631</v>
      </c>
      <c r="CO47" s="5" t="s">
        <v>13635</v>
      </c>
      <c r="CP47" s="5"/>
      <c r="CQ47" s="5"/>
      <c r="CR47" s="5"/>
      <c r="CS47" s="5" t="s">
        <v>13645</v>
      </c>
      <c r="CT47" s="5" t="s">
        <v>13648</v>
      </c>
      <c r="CU47"/>
      <c r="CV47" s="5"/>
      <c r="CW47" s="5" t="s">
        <v>13773</v>
      </c>
      <c r="CX47" s="5"/>
      <c r="CY47" s="5" t="s">
        <v>13782</v>
      </c>
      <c r="CZ47" s="5" t="s">
        <v>13787</v>
      </c>
      <c r="DA47" s="5" t="s">
        <v>13790</v>
      </c>
      <c r="DB47" s="5" t="s">
        <v>13794</v>
      </c>
      <c r="DC47" s="5"/>
    </row>
    <row r="48" spans="1:108" x14ac:dyDescent="0.35">
      <c r="A48" s="3">
        <v>18</v>
      </c>
      <c r="B48" s="4"/>
      <c r="C48" s="4"/>
      <c r="D48" s="4" t="s">
        <v>223</v>
      </c>
      <c r="E48" s="4" t="s">
        <v>12110</v>
      </c>
      <c r="F48" s="4" t="s">
        <v>12251</v>
      </c>
      <c r="G48" s="4" t="s">
        <v>12258</v>
      </c>
      <c r="H48" s="4" t="s">
        <v>12262</v>
      </c>
      <c r="I48"/>
      <c r="J48" s="3">
        <v>18</v>
      </c>
      <c r="K48" s="4"/>
      <c r="L48" s="4" t="s">
        <v>12335</v>
      </c>
      <c r="M48" s="4"/>
      <c r="N48" s="4"/>
      <c r="O48" s="4" t="s">
        <v>12350</v>
      </c>
      <c r="P48" s="4" t="s">
        <v>12355</v>
      </c>
      <c r="Q48" s="4" t="s">
        <v>12362</v>
      </c>
      <c r="R48"/>
      <c r="S48" s="3">
        <v>18</v>
      </c>
      <c r="T48" s="4" t="s">
        <v>1068</v>
      </c>
      <c r="U48" s="4"/>
      <c r="V48" s="4" t="s">
        <v>223</v>
      </c>
      <c r="W48" s="4"/>
      <c r="X48" s="4" t="s">
        <v>10664</v>
      </c>
      <c r="Y48" s="4"/>
      <c r="Z48" s="4"/>
      <c r="AA48"/>
      <c r="AB48" s="3">
        <v>18</v>
      </c>
      <c r="AC48" s="4"/>
      <c r="AD48" s="4"/>
      <c r="AE48" s="4"/>
      <c r="AF48" s="4"/>
      <c r="AG48" s="4" t="s">
        <v>12607</v>
      </c>
      <c r="AH48" s="4" t="s">
        <v>12615</v>
      </c>
      <c r="AI48" s="4" t="s">
        <v>12621</v>
      </c>
      <c r="AJ48"/>
      <c r="AK48" s="3">
        <v>18</v>
      </c>
      <c r="AL48" s="4" t="s">
        <v>12782</v>
      </c>
      <c r="AM48" s="4" t="s">
        <v>12806</v>
      </c>
      <c r="AN48" s="4" t="s">
        <v>223</v>
      </c>
      <c r="AO48" s="4"/>
      <c r="AP48" s="4"/>
      <c r="AQ48" s="4"/>
      <c r="AR48" s="4"/>
      <c r="AS48"/>
      <c r="AT48" s="4">
        <v>18</v>
      </c>
      <c r="AU48" s="4" t="s">
        <v>12899</v>
      </c>
      <c r="AV48" s="4"/>
      <c r="AW48" s="4" t="s">
        <v>12915</v>
      </c>
      <c r="AX48" s="4" t="s">
        <v>12924</v>
      </c>
      <c r="AY48" s="4" t="s">
        <v>12931</v>
      </c>
      <c r="AZ48" s="4"/>
      <c r="BA48" s="4" t="s">
        <v>12948</v>
      </c>
      <c r="BB48"/>
      <c r="BC48" s="4">
        <v>18</v>
      </c>
      <c r="BD48" s="4" t="s">
        <v>13056</v>
      </c>
      <c r="BE48" s="4" t="s">
        <v>8779</v>
      </c>
      <c r="BF48" s="4"/>
      <c r="BG48" s="4"/>
      <c r="BH48" s="4" t="s">
        <v>13069</v>
      </c>
      <c r="BI48" s="4" t="s">
        <v>13072</v>
      </c>
      <c r="BJ48" s="4"/>
      <c r="BK48"/>
      <c r="BL48" s="4">
        <v>18</v>
      </c>
      <c r="BM48" s="4" t="s">
        <v>13206</v>
      </c>
      <c r="BN48" s="4"/>
      <c r="BO48" s="4"/>
      <c r="BP48" s="4"/>
      <c r="BQ48" s="4"/>
      <c r="BR48" s="4" t="s">
        <v>13222</v>
      </c>
      <c r="BS48" s="4" t="s">
        <v>13227</v>
      </c>
      <c r="BT48"/>
      <c r="BU48" s="4">
        <v>18</v>
      </c>
      <c r="BV48" s="4"/>
      <c r="BW48" s="4" t="s">
        <v>13244</v>
      </c>
      <c r="BX48" s="4" t="s">
        <v>12045</v>
      </c>
      <c r="BY48" s="4" t="s">
        <v>10125</v>
      </c>
      <c r="BZ48" s="4" t="s">
        <v>38</v>
      </c>
      <c r="CA48" s="4"/>
      <c r="CB48" s="4" t="s">
        <v>975</v>
      </c>
      <c r="CC48"/>
      <c r="CD48" s="4">
        <v>18</v>
      </c>
      <c r="CE48" s="4"/>
      <c r="CF48" s="4" t="s">
        <v>13507</v>
      </c>
      <c r="CG48" s="4" t="s">
        <v>223</v>
      </c>
      <c r="CH48" s="4"/>
      <c r="CI48" s="4" t="s">
        <v>10846</v>
      </c>
      <c r="CJ48" s="4" t="s">
        <v>38</v>
      </c>
      <c r="CK48" s="4"/>
      <c r="CL48"/>
      <c r="CM48" s="4">
        <v>18</v>
      </c>
      <c r="CN48" s="4"/>
      <c r="CO48" s="4" t="s">
        <v>38</v>
      </c>
      <c r="CP48" s="4" t="s">
        <v>223</v>
      </c>
      <c r="CQ48" s="4" t="s">
        <v>5304</v>
      </c>
      <c r="CR48" s="4" t="s">
        <v>13449</v>
      </c>
      <c r="CS48" s="4"/>
      <c r="CT48" s="4"/>
      <c r="CU48"/>
      <c r="CV48" s="4">
        <v>18</v>
      </c>
      <c r="CW48" s="4" t="s">
        <v>13651</v>
      </c>
      <c r="CX48" s="4"/>
      <c r="CY48" s="4" t="s">
        <v>223</v>
      </c>
      <c r="CZ48" s="4" t="s">
        <v>8527</v>
      </c>
      <c r="DA48" s="4"/>
      <c r="DB48" s="4"/>
      <c r="DC48" s="4" t="s">
        <v>13796</v>
      </c>
    </row>
    <row r="49" spans="1:107" x14ac:dyDescent="0.35">
      <c r="A49" s="6"/>
      <c r="B49" s="7"/>
      <c r="C49" s="7" t="s">
        <v>8822</v>
      </c>
      <c r="D49" s="7"/>
      <c r="E49" s="7"/>
      <c r="F49" s="7" t="s">
        <v>12252</v>
      </c>
      <c r="G49" s="7" t="s">
        <v>756</v>
      </c>
      <c r="H49" s="7" t="s">
        <v>12263</v>
      </c>
      <c r="I49"/>
      <c r="J49" s="6"/>
      <c r="K49" s="7" t="s">
        <v>12330</v>
      </c>
      <c r="L49" s="7" t="s">
        <v>12336</v>
      </c>
      <c r="M49" s="7" t="s">
        <v>12330</v>
      </c>
      <c r="N49" s="7" t="s">
        <v>12344</v>
      </c>
      <c r="O49" s="7" t="s">
        <v>12351</v>
      </c>
      <c r="P49" s="7" t="s">
        <v>12357</v>
      </c>
      <c r="Q49" s="7"/>
      <c r="R49"/>
      <c r="S49" s="6"/>
      <c r="T49" s="7" t="s">
        <v>8255</v>
      </c>
      <c r="U49" s="7" t="s">
        <v>12479</v>
      </c>
      <c r="V49" s="7"/>
      <c r="W49" s="7"/>
      <c r="X49" s="7"/>
      <c r="Y49" s="7"/>
      <c r="Z49" s="7"/>
      <c r="AA49"/>
      <c r="AB49" s="6"/>
      <c r="AC49" s="7" t="s">
        <v>12586</v>
      </c>
      <c r="AD49" s="7" t="s">
        <v>12589</v>
      </c>
      <c r="AE49" s="7" t="s">
        <v>12593</v>
      </c>
      <c r="AF49" s="7" t="s">
        <v>12603</v>
      </c>
      <c r="AG49" s="7"/>
      <c r="AH49" s="7"/>
      <c r="AI49" s="7" t="s">
        <v>12622</v>
      </c>
      <c r="AJ49"/>
      <c r="AK49" s="6"/>
      <c r="AL49" s="7" t="s">
        <v>12808</v>
      </c>
      <c r="AM49" s="7" t="s">
        <v>12786</v>
      </c>
      <c r="AN49" s="7"/>
      <c r="AO49" s="7"/>
      <c r="AP49" s="7"/>
      <c r="AQ49" s="7"/>
      <c r="AR49" s="7"/>
      <c r="AS49"/>
      <c r="AT49" s="7"/>
      <c r="AU49" s="7" t="s">
        <v>8337</v>
      </c>
      <c r="AV49" s="7" t="s">
        <v>8337</v>
      </c>
      <c r="AW49" s="7" t="s">
        <v>8337</v>
      </c>
      <c r="AX49" s="7" t="s">
        <v>12923</v>
      </c>
      <c r="AY49" s="7" t="s">
        <v>12932</v>
      </c>
      <c r="AZ49" s="7" t="s">
        <v>12941</v>
      </c>
      <c r="BA49" s="7"/>
      <c r="BB49"/>
      <c r="BC49" s="7"/>
      <c r="BD49" s="7" t="s">
        <v>8779</v>
      </c>
      <c r="BE49" s="7" t="s">
        <v>1018</v>
      </c>
      <c r="BF49" s="7"/>
      <c r="BG49" s="7"/>
      <c r="BH49" s="7"/>
      <c r="BI49" s="7"/>
      <c r="BJ49" s="7" t="s">
        <v>13076</v>
      </c>
      <c r="BK49"/>
      <c r="BL49" s="7"/>
      <c r="BM49" s="7"/>
      <c r="BN49" s="7"/>
      <c r="BO49" s="7"/>
      <c r="BP49" s="7"/>
      <c r="BQ49" s="7" t="s">
        <v>13221</v>
      </c>
      <c r="BR49" s="7" t="s">
        <v>13223</v>
      </c>
      <c r="BS49" s="7"/>
      <c r="BT49"/>
      <c r="BU49" s="7"/>
      <c r="BV49" s="7"/>
      <c r="BW49" s="7"/>
      <c r="BX49" s="7" t="s">
        <v>12982</v>
      </c>
      <c r="BY49" s="7"/>
      <c r="BZ49" s="7" t="s">
        <v>13364</v>
      </c>
      <c r="CA49" s="7"/>
      <c r="CB49" s="7"/>
      <c r="CC49"/>
      <c r="CD49" s="7"/>
      <c r="CE49" s="7"/>
      <c r="CF49" s="7" t="s">
        <v>13508</v>
      </c>
      <c r="CG49" s="7"/>
      <c r="CH49" s="7" t="s">
        <v>13514</v>
      </c>
      <c r="CI49" s="7"/>
      <c r="CJ49" s="7"/>
      <c r="CK49" s="7"/>
      <c r="CL49"/>
      <c r="CM49" s="7"/>
      <c r="CN49" s="7"/>
      <c r="CO49" s="7" t="s">
        <v>2390</v>
      </c>
      <c r="CP49" s="7"/>
      <c r="CQ49" s="7"/>
      <c r="CR49" s="7" t="s">
        <v>1906</v>
      </c>
      <c r="CS49" s="7" t="s">
        <v>13633</v>
      </c>
      <c r="CT49" s="7" t="s">
        <v>13649</v>
      </c>
      <c r="CU49"/>
      <c r="CV49" s="7"/>
      <c r="CW49" s="7"/>
      <c r="CX49" s="7" t="s">
        <v>13789</v>
      </c>
      <c r="CY49" s="7" t="s">
        <v>13781</v>
      </c>
      <c r="CZ49" s="7" t="s">
        <v>13786</v>
      </c>
      <c r="DA49" s="7" t="s">
        <v>13791</v>
      </c>
      <c r="DB49" s="7"/>
      <c r="DC49" s="7"/>
    </row>
    <row r="50" spans="1:107" x14ac:dyDescent="0.35">
      <c r="A50" s="2">
        <v>20</v>
      </c>
      <c r="B50" s="5"/>
      <c r="C50" s="5"/>
      <c r="D50" s="5"/>
      <c r="E50" s="5" t="s">
        <v>12247</v>
      </c>
      <c r="F50" s="5" t="s">
        <v>1039</v>
      </c>
      <c r="G50" s="5" t="s">
        <v>12257</v>
      </c>
      <c r="H50" s="5"/>
      <c r="I50"/>
      <c r="J50" s="2">
        <v>20</v>
      </c>
      <c r="K50" s="5" t="s">
        <v>12329</v>
      </c>
      <c r="L50" s="5"/>
      <c r="M50" s="5" t="s">
        <v>12329</v>
      </c>
      <c r="N50" s="5" t="s">
        <v>2450</v>
      </c>
      <c r="O50" s="5"/>
      <c r="P50" s="5" t="s">
        <v>12356</v>
      </c>
      <c r="Q50" s="5"/>
      <c r="R50"/>
      <c r="S50" s="2">
        <v>20</v>
      </c>
      <c r="T50" s="5"/>
      <c r="U50" s="5"/>
      <c r="V50" s="5"/>
      <c r="W50" s="5"/>
      <c r="X50" s="5"/>
      <c r="Y50" s="5" t="s">
        <v>12141</v>
      </c>
      <c r="Z50" s="5"/>
      <c r="AA50"/>
      <c r="AB50" s="2">
        <v>20</v>
      </c>
      <c r="AC50" s="5" t="s">
        <v>12587</v>
      </c>
      <c r="AD50" s="5" t="s">
        <v>12605</v>
      </c>
      <c r="AE50" s="5" t="s">
        <v>12601</v>
      </c>
      <c r="AF50" s="5" t="s">
        <v>12604</v>
      </c>
      <c r="AG50" s="5" t="s">
        <v>12608</v>
      </c>
      <c r="AH50" s="5" t="s">
        <v>659</v>
      </c>
      <c r="AI50" s="5" t="s">
        <v>12613</v>
      </c>
      <c r="AJ50"/>
      <c r="AK50" s="2">
        <v>20</v>
      </c>
      <c r="AL50" s="5" t="s">
        <v>12781</v>
      </c>
      <c r="AM50" s="5" t="s">
        <v>12807</v>
      </c>
      <c r="AN50" s="5" t="s">
        <v>12793</v>
      </c>
      <c r="AO50" s="5" t="s">
        <v>1039</v>
      </c>
      <c r="AP50" s="5"/>
      <c r="AQ50" s="5"/>
      <c r="AR50" s="5"/>
      <c r="AS50"/>
      <c r="AT50" s="5">
        <v>20</v>
      </c>
      <c r="AU50" s="5" t="s">
        <v>12900</v>
      </c>
      <c r="AV50" s="5"/>
      <c r="AW50" s="5"/>
      <c r="AX50" s="5"/>
      <c r="AY50" s="5" t="s">
        <v>12933</v>
      </c>
      <c r="AZ50" s="5" t="s">
        <v>12942</v>
      </c>
      <c r="BA50" s="5" t="s">
        <v>12950</v>
      </c>
      <c r="BB50"/>
      <c r="BC50" s="5">
        <v>20</v>
      </c>
      <c r="BD50" s="5" t="s">
        <v>1018</v>
      </c>
      <c r="BE50" s="5" t="s">
        <v>13062</v>
      </c>
      <c r="BF50" s="5"/>
      <c r="BG50" s="5"/>
      <c r="BH50" s="5"/>
      <c r="BI50" s="5"/>
      <c r="BJ50" s="5" t="s">
        <v>13077</v>
      </c>
      <c r="BK50"/>
      <c r="BL50" s="5">
        <v>20</v>
      </c>
      <c r="BM50" s="5" t="s">
        <v>12366</v>
      </c>
      <c r="BN50" s="5" t="s">
        <v>12366</v>
      </c>
      <c r="BO50" s="5" t="s">
        <v>12366</v>
      </c>
      <c r="BP50" s="5" t="s">
        <v>12366</v>
      </c>
      <c r="BQ50" s="5"/>
      <c r="BR50" s="5"/>
      <c r="BS50" s="5"/>
      <c r="BT50"/>
      <c r="BU50" s="5">
        <v>20</v>
      </c>
      <c r="BV50" s="5"/>
      <c r="BW50" s="5" t="s">
        <v>13344</v>
      </c>
      <c r="BX50" s="5"/>
      <c r="BY50" s="5"/>
      <c r="BZ50" s="5"/>
      <c r="CA50" s="5" t="s">
        <v>13369</v>
      </c>
      <c r="CB50" s="5"/>
      <c r="CC50"/>
      <c r="CD50" s="5">
        <v>20</v>
      </c>
      <c r="CE50" s="5"/>
      <c r="CF50" s="5" t="s">
        <v>13509</v>
      </c>
      <c r="CG50" s="5"/>
      <c r="CH50" s="5" t="s">
        <v>13516</v>
      </c>
      <c r="CI50" s="5"/>
      <c r="CJ50" s="5"/>
      <c r="CK50" s="5"/>
      <c r="CL50"/>
      <c r="CM50" s="5">
        <v>20</v>
      </c>
      <c r="CN50" s="5"/>
      <c r="CO50" s="5"/>
      <c r="CP50" s="5" t="s">
        <v>2390</v>
      </c>
      <c r="CQ50" s="5" t="s">
        <v>13639</v>
      </c>
      <c r="CR50" s="5" t="s">
        <v>1039</v>
      </c>
      <c r="CS50" s="5"/>
      <c r="CT50" s="5" t="s">
        <v>13650</v>
      </c>
      <c r="CU50"/>
      <c r="CV50" s="5">
        <v>20</v>
      </c>
      <c r="CW50" s="5"/>
      <c r="CX50" s="5" t="s">
        <v>13776</v>
      </c>
      <c r="CY50" s="5"/>
      <c r="CZ50" s="5" t="s">
        <v>11182</v>
      </c>
      <c r="DA50" s="5" t="s">
        <v>13792</v>
      </c>
      <c r="DB50" s="5"/>
      <c r="DC50" s="5" t="s">
        <v>13797</v>
      </c>
    </row>
    <row r="51" spans="1:107" x14ac:dyDescent="0.35">
      <c r="A51" s="6"/>
      <c r="B51" s="7"/>
      <c r="C51" s="7"/>
      <c r="D51" s="7" t="s">
        <v>12244</v>
      </c>
      <c r="E51" s="7"/>
      <c r="F51" s="7"/>
      <c r="G51" s="7"/>
      <c r="H51" s="7"/>
      <c r="I51"/>
      <c r="J51" s="6"/>
      <c r="K51" s="7"/>
      <c r="L51" s="7"/>
      <c r="M51" s="7"/>
      <c r="N51" s="7" t="s">
        <v>12345</v>
      </c>
      <c r="O51" s="7" t="s">
        <v>12352</v>
      </c>
      <c r="P51" s="7" t="s">
        <v>12352</v>
      </c>
      <c r="Q51" s="7"/>
      <c r="R51"/>
      <c r="S51" s="6"/>
      <c r="T51" s="7"/>
      <c r="U51" s="7"/>
      <c r="V51" s="7"/>
      <c r="W51" s="7"/>
      <c r="X51" s="7"/>
      <c r="Y51" s="7"/>
      <c r="Z51" s="7"/>
      <c r="AA51"/>
      <c r="AB51" s="6"/>
      <c r="AC51" s="7"/>
      <c r="AD51" s="7"/>
      <c r="AE51" s="7"/>
      <c r="AF51" s="7"/>
      <c r="AG51" s="7" t="s">
        <v>12609</v>
      </c>
      <c r="AH51" s="7"/>
      <c r="AI51" s="7"/>
      <c r="AJ51"/>
      <c r="AK51" s="6"/>
      <c r="AL51" s="7"/>
      <c r="AM51" s="7"/>
      <c r="AN51" s="7"/>
      <c r="AO51" s="7"/>
      <c r="AP51" s="7"/>
      <c r="AQ51" s="7"/>
      <c r="AR51" s="7"/>
      <c r="AS51"/>
      <c r="AT51" s="7"/>
      <c r="AU51" s="7"/>
      <c r="AV51" s="7" t="s">
        <v>3203</v>
      </c>
      <c r="AW51" s="7"/>
      <c r="AX51" s="7"/>
      <c r="AY51" s="7" t="s">
        <v>12934</v>
      </c>
      <c r="AZ51" s="7"/>
      <c r="BA51" s="7"/>
      <c r="BB51"/>
      <c r="BC51" s="7"/>
      <c r="BD51" s="7" t="s">
        <v>13057</v>
      </c>
      <c r="BE51" s="7"/>
      <c r="BF51" s="7"/>
      <c r="BG51" s="7"/>
      <c r="BH51" s="7"/>
      <c r="BI51" s="7"/>
      <c r="BJ51" s="7"/>
      <c r="BK51"/>
      <c r="BL51" s="7"/>
      <c r="BM51" s="7"/>
      <c r="BN51" s="7"/>
      <c r="BO51" s="7"/>
      <c r="BP51" s="7"/>
      <c r="BQ51" s="7"/>
      <c r="BR51" s="7" t="s">
        <v>13225</v>
      </c>
      <c r="BS51" s="7"/>
      <c r="BT51"/>
      <c r="BU51" s="7"/>
      <c r="BV51" s="7"/>
      <c r="BW51" s="7"/>
      <c r="BX51" s="7"/>
      <c r="BY51" s="7"/>
      <c r="BZ51" s="7"/>
      <c r="CA51" s="7"/>
      <c r="CB51" s="7"/>
      <c r="CC51"/>
      <c r="CD51" s="7"/>
      <c r="CE51" s="7"/>
      <c r="CF51" s="7"/>
      <c r="CG51" s="7"/>
      <c r="CH51" s="7"/>
      <c r="CI51" s="7"/>
      <c r="CJ51" s="7"/>
      <c r="CK51" s="7"/>
      <c r="CL51"/>
      <c r="CM51" s="7"/>
      <c r="CN51" s="7"/>
      <c r="CO51" s="7"/>
      <c r="CP51" s="7"/>
      <c r="CQ51" s="7"/>
      <c r="CR51" s="7"/>
      <c r="CS51" s="7"/>
      <c r="CT51" s="7"/>
      <c r="CU51"/>
      <c r="CV51" s="7"/>
      <c r="CW51" s="7"/>
      <c r="CX51" s="7"/>
      <c r="CY51" s="7"/>
      <c r="CZ51" s="7"/>
      <c r="DA51" s="7"/>
      <c r="DB51" s="7"/>
      <c r="DC51" s="7"/>
    </row>
    <row r="53" spans="1:107" x14ac:dyDescent="0.35">
      <c r="A53"/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I53"/>
      <c r="J53"/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R53"/>
      <c r="S53"/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A53"/>
      <c r="AB53"/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J53"/>
      <c r="AK53"/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S53"/>
      <c r="AT53"/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B53"/>
      <c r="BC53"/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K53"/>
      <c r="BL53"/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T53"/>
      <c r="BU53"/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C53"/>
      <c r="CD53"/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L53"/>
      <c r="CM53"/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U53"/>
      <c r="CV53"/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A54"/>
      <c r="B54" s="2">
        <v>22</v>
      </c>
      <c r="C54" s="2">
        <v>23</v>
      </c>
      <c r="D54" s="2">
        <v>24</v>
      </c>
      <c r="E54" s="2">
        <v>25</v>
      </c>
      <c r="F54" s="2">
        <v>26</v>
      </c>
      <c r="G54" s="2">
        <v>27</v>
      </c>
      <c r="H54" s="2">
        <v>28</v>
      </c>
      <c r="I54"/>
      <c r="J54"/>
      <c r="K54" s="2">
        <v>19</v>
      </c>
      <c r="L54" s="2">
        <v>20</v>
      </c>
      <c r="M54" s="2">
        <v>21</v>
      </c>
      <c r="N54" s="2">
        <v>22</v>
      </c>
      <c r="O54" s="2">
        <v>23</v>
      </c>
      <c r="P54" s="2">
        <v>24</v>
      </c>
      <c r="Q54" s="2">
        <v>25</v>
      </c>
      <c r="R54"/>
      <c r="S54"/>
      <c r="T54" s="2">
        <v>19</v>
      </c>
      <c r="U54" s="2">
        <v>20</v>
      </c>
      <c r="V54" s="2">
        <v>21</v>
      </c>
      <c r="W54" s="2">
        <v>22</v>
      </c>
      <c r="X54" s="2">
        <v>23</v>
      </c>
      <c r="Y54" s="2">
        <v>24</v>
      </c>
      <c r="Z54" s="2">
        <v>25</v>
      </c>
      <c r="AA54"/>
      <c r="AB54"/>
      <c r="AC54" s="2">
        <v>16</v>
      </c>
      <c r="AD54" s="2">
        <v>17</v>
      </c>
      <c r="AE54" s="2">
        <v>18</v>
      </c>
      <c r="AF54" s="2">
        <v>19</v>
      </c>
      <c r="AG54" s="2">
        <v>20</v>
      </c>
      <c r="AH54" s="2">
        <v>21</v>
      </c>
      <c r="AI54" s="2">
        <v>22</v>
      </c>
      <c r="AJ54"/>
      <c r="AK54"/>
      <c r="AL54" s="2">
        <v>21</v>
      </c>
      <c r="AM54" s="2">
        <v>22</v>
      </c>
      <c r="AN54" s="2">
        <v>23</v>
      </c>
      <c r="AO54" s="2">
        <v>24</v>
      </c>
      <c r="AP54" s="2">
        <v>25</v>
      </c>
      <c r="AQ54" s="2">
        <v>26</v>
      </c>
      <c r="AR54" s="2">
        <v>27</v>
      </c>
      <c r="AS54"/>
      <c r="AT54"/>
      <c r="AU54" s="2">
        <v>18</v>
      </c>
      <c r="AV54" s="2">
        <v>19</v>
      </c>
      <c r="AW54" s="2">
        <v>20</v>
      </c>
      <c r="AX54" s="2">
        <v>21</v>
      </c>
      <c r="AY54" s="2">
        <v>22</v>
      </c>
      <c r="AZ54" s="2">
        <v>23</v>
      </c>
      <c r="BA54" s="2">
        <v>24</v>
      </c>
      <c r="BB54"/>
      <c r="BC54"/>
      <c r="BD54" s="2">
        <v>16</v>
      </c>
      <c r="BE54" s="2">
        <v>17</v>
      </c>
      <c r="BF54" s="2">
        <v>18</v>
      </c>
      <c r="BG54" s="2">
        <v>19</v>
      </c>
      <c r="BH54" s="2">
        <v>20</v>
      </c>
      <c r="BI54" s="2">
        <v>21</v>
      </c>
      <c r="BJ54" s="2">
        <v>22</v>
      </c>
      <c r="BK54"/>
      <c r="BL54"/>
      <c r="BM54" s="2">
        <v>20</v>
      </c>
      <c r="BN54" s="2">
        <v>21</v>
      </c>
      <c r="BO54" s="2">
        <v>22</v>
      </c>
      <c r="BP54" s="2">
        <v>23</v>
      </c>
      <c r="BQ54" s="2">
        <v>24</v>
      </c>
      <c r="BR54" s="2">
        <v>25</v>
      </c>
      <c r="BS54" s="2">
        <v>26</v>
      </c>
      <c r="BT54"/>
      <c r="BU54"/>
      <c r="BV54" s="2">
        <v>17</v>
      </c>
      <c r="BW54" s="2">
        <v>18</v>
      </c>
      <c r="BX54" s="2">
        <v>19</v>
      </c>
      <c r="BY54" s="2">
        <v>20</v>
      </c>
      <c r="BZ54" s="2">
        <v>21</v>
      </c>
      <c r="CA54" s="2">
        <v>22</v>
      </c>
      <c r="CB54" s="2">
        <v>23</v>
      </c>
      <c r="CC54"/>
      <c r="CD54"/>
      <c r="CE54" s="2">
        <v>22</v>
      </c>
      <c r="CF54" s="2">
        <v>23</v>
      </c>
      <c r="CG54" s="2">
        <v>24</v>
      </c>
      <c r="CH54" s="2">
        <v>25</v>
      </c>
      <c r="CI54" s="2">
        <v>26</v>
      </c>
      <c r="CJ54" s="2">
        <v>27</v>
      </c>
      <c r="CK54" s="2">
        <v>28</v>
      </c>
      <c r="CL54"/>
      <c r="CM54"/>
      <c r="CN54" s="2">
        <v>19</v>
      </c>
      <c r="CO54" s="2">
        <v>20</v>
      </c>
      <c r="CP54" s="2">
        <v>21</v>
      </c>
      <c r="CQ54" s="2">
        <v>22</v>
      </c>
      <c r="CR54" s="2">
        <v>23</v>
      </c>
      <c r="CS54" s="2">
        <v>24</v>
      </c>
      <c r="CT54" s="2">
        <v>25</v>
      </c>
      <c r="CU54"/>
      <c r="CV54"/>
      <c r="CW54" s="2">
        <v>17</v>
      </c>
      <c r="CX54" s="2">
        <v>18</v>
      </c>
      <c r="CY54" s="2">
        <v>19</v>
      </c>
      <c r="CZ54" s="2">
        <v>20</v>
      </c>
      <c r="DA54" s="2">
        <v>21</v>
      </c>
      <c r="DB54" s="2">
        <v>22</v>
      </c>
      <c r="DC54" s="2">
        <v>23</v>
      </c>
    </row>
    <row r="55" spans="1:107" x14ac:dyDescent="0.35">
      <c r="A55" s="3">
        <v>8</v>
      </c>
      <c r="B55" s="4"/>
      <c r="C55" s="4"/>
      <c r="D55" s="4"/>
      <c r="E55" s="4"/>
      <c r="F55" s="4" t="s">
        <v>25</v>
      </c>
      <c r="G55" s="4"/>
      <c r="H55" s="4"/>
      <c r="I55"/>
      <c r="J55" s="3">
        <v>8</v>
      </c>
      <c r="K55" s="4"/>
      <c r="L55" s="4"/>
      <c r="M55" s="4"/>
      <c r="N55" s="4"/>
      <c r="O55" s="4" t="s">
        <v>25</v>
      </c>
      <c r="P55" s="4"/>
      <c r="Q55" s="4" t="s">
        <v>12393</v>
      </c>
      <c r="R55"/>
      <c r="S55" s="3">
        <v>8</v>
      </c>
      <c r="T55" s="4"/>
      <c r="U55" s="4"/>
      <c r="V55" s="4"/>
      <c r="W55" s="4" t="s">
        <v>12508</v>
      </c>
      <c r="X55" s="4" t="s">
        <v>25</v>
      </c>
      <c r="Y55" s="4"/>
      <c r="Z55" s="4"/>
      <c r="AA55"/>
      <c r="AB55" s="3">
        <v>8</v>
      </c>
      <c r="AC55" s="4"/>
      <c r="AD55" s="4" t="s">
        <v>12628</v>
      </c>
      <c r="AE55" s="4"/>
      <c r="AF55" s="4" t="s">
        <v>12637</v>
      </c>
      <c r="AG55" s="4" t="s">
        <v>12644</v>
      </c>
      <c r="AH55" s="4" t="s">
        <v>12655</v>
      </c>
      <c r="AI55" s="4"/>
      <c r="AJ55"/>
      <c r="AK55" s="3">
        <v>8</v>
      </c>
      <c r="AL55" s="4"/>
      <c r="AM55" s="4" t="s">
        <v>1091</v>
      </c>
      <c r="AN55" s="4"/>
      <c r="AO55" s="4"/>
      <c r="AP55" s="4" t="s">
        <v>25</v>
      </c>
      <c r="AQ55" s="4"/>
      <c r="AR55" s="4" t="s">
        <v>12834</v>
      </c>
      <c r="AS55"/>
      <c r="AT55" s="4">
        <v>8</v>
      </c>
      <c r="AU55" s="4"/>
      <c r="AV55" s="4"/>
      <c r="AW55" s="4"/>
      <c r="AX55" s="4"/>
      <c r="AY55" s="4" t="s">
        <v>25</v>
      </c>
      <c r="AZ55" s="4"/>
      <c r="BA55" s="4"/>
      <c r="BB55"/>
      <c r="BC55" s="4">
        <v>8</v>
      </c>
      <c r="BD55" s="4"/>
      <c r="BE55" s="4"/>
      <c r="BF55" s="4"/>
      <c r="BG55" s="4"/>
      <c r="BH55" s="4" t="s">
        <v>25</v>
      </c>
      <c r="BI55" s="4"/>
      <c r="BJ55" s="4" t="s">
        <v>13116</v>
      </c>
      <c r="BK55"/>
      <c r="BL55" s="4">
        <v>8</v>
      </c>
      <c r="BM55" s="4"/>
      <c r="BN55" s="4"/>
      <c r="BO55" s="4"/>
      <c r="BP55" s="4"/>
      <c r="BQ55" s="4"/>
      <c r="BR55" s="4"/>
      <c r="BS55" s="4"/>
      <c r="BT55"/>
      <c r="BU55" s="4">
        <v>8</v>
      </c>
      <c r="BV55" s="4"/>
      <c r="BW55" s="4"/>
      <c r="BX55" s="4"/>
      <c r="BY55" s="4"/>
      <c r="BZ55" s="4" t="s">
        <v>25</v>
      </c>
      <c r="CA55" s="4"/>
      <c r="CB55" s="4"/>
      <c r="CC55"/>
      <c r="CD55" s="4">
        <v>8</v>
      </c>
      <c r="CE55" s="4"/>
      <c r="CF55" s="4" t="s">
        <v>13531</v>
      </c>
      <c r="CG55" s="4" t="s">
        <v>13542</v>
      </c>
      <c r="CH55" s="4" t="s">
        <v>13542</v>
      </c>
      <c r="CI55" s="4" t="s">
        <v>25</v>
      </c>
      <c r="CJ55" s="4" t="s">
        <v>13561</v>
      </c>
      <c r="CK55" s="4" t="s">
        <v>13564</v>
      </c>
      <c r="CL55"/>
      <c r="CM55" s="4">
        <v>8</v>
      </c>
      <c r="CN55" s="4"/>
      <c r="CO55" s="4"/>
      <c r="CP55" s="4"/>
      <c r="CQ55" s="4" t="s">
        <v>13663</v>
      </c>
      <c r="CR55" s="4" t="s">
        <v>13670</v>
      </c>
      <c r="CS55" s="4" t="s">
        <v>13677</v>
      </c>
      <c r="CT55" s="4"/>
      <c r="CU55"/>
      <c r="CV55" s="4">
        <v>8</v>
      </c>
      <c r="CW55" s="4"/>
      <c r="CX55" s="4"/>
      <c r="CY55" s="4"/>
      <c r="CZ55" s="4"/>
      <c r="DA55" s="4" t="s">
        <v>25</v>
      </c>
      <c r="DB55" s="4"/>
      <c r="DC55" s="4"/>
    </row>
    <row r="56" spans="1:107" x14ac:dyDescent="0.35">
      <c r="A56" s="2"/>
      <c r="B56" s="5"/>
      <c r="C56" s="5"/>
      <c r="D56" s="5"/>
      <c r="E56" s="5"/>
      <c r="F56" s="5"/>
      <c r="G56" s="5"/>
      <c r="H56" s="5"/>
      <c r="I56"/>
      <c r="J56" s="2"/>
      <c r="K56" s="5"/>
      <c r="L56" s="5"/>
      <c r="M56" s="5"/>
      <c r="N56" s="5"/>
      <c r="O56" s="5"/>
      <c r="P56" s="5"/>
      <c r="Q56" s="5" t="s">
        <v>12394</v>
      </c>
      <c r="R56"/>
      <c r="S56" s="2"/>
      <c r="T56" s="5"/>
      <c r="U56" s="5"/>
      <c r="V56" s="5" t="s">
        <v>11859</v>
      </c>
      <c r="W56" s="5"/>
      <c r="X56" s="5" t="s">
        <v>12512</v>
      </c>
      <c r="Y56" s="5"/>
      <c r="Z56" s="5"/>
      <c r="AA56"/>
      <c r="AB56" s="2"/>
      <c r="AC56" s="5"/>
      <c r="AD56" s="5"/>
      <c r="AE56" s="5" t="s">
        <v>12630</v>
      </c>
      <c r="AF56" s="5" t="s">
        <v>12638</v>
      </c>
      <c r="AG56" s="5" t="s">
        <v>12645</v>
      </c>
      <c r="AH56" s="5" t="s">
        <v>12773</v>
      </c>
      <c r="AI56" s="5" t="s">
        <v>12660</v>
      </c>
      <c r="AJ56"/>
      <c r="AK56" s="2"/>
      <c r="AL56" s="5" t="s">
        <v>12812</v>
      </c>
      <c r="AM56" s="5"/>
      <c r="AN56" s="5"/>
      <c r="AO56" s="5"/>
      <c r="AP56" s="5"/>
      <c r="AQ56" s="5"/>
      <c r="AR56" s="5" t="s">
        <v>38</v>
      </c>
      <c r="AS56"/>
      <c r="AT56" s="5"/>
      <c r="AU56" s="5" t="s">
        <v>12951</v>
      </c>
      <c r="AV56" s="5" t="s">
        <v>12960</v>
      </c>
      <c r="AW56" s="5"/>
      <c r="AX56" s="5"/>
      <c r="AY56" s="5"/>
      <c r="AZ56" s="5"/>
      <c r="BA56" s="5"/>
      <c r="BB56"/>
      <c r="BC56" s="5"/>
      <c r="BD56" s="5"/>
      <c r="BE56" s="5"/>
      <c r="BF56" s="5"/>
      <c r="BG56" s="5"/>
      <c r="BH56" s="5"/>
      <c r="BI56" s="5" t="s">
        <v>13100</v>
      </c>
      <c r="BJ56" s="5" t="s">
        <v>13237</v>
      </c>
      <c r="BK56"/>
      <c r="BL56" s="5"/>
      <c r="BM56" s="5"/>
      <c r="BN56" s="5"/>
      <c r="BO56" s="5"/>
      <c r="BP56" s="5" t="s">
        <v>11680</v>
      </c>
      <c r="BQ56" s="5" t="s">
        <v>13235</v>
      </c>
      <c r="BR56" s="5" t="s">
        <v>1236</v>
      </c>
      <c r="BS56" s="5"/>
      <c r="BT56"/>
      <c r="BU56" s="5"/>
      <c r="BV56" s="5"/>
      <c r="BW56" s="5"/>
      <c r="BX56" s="5" t="s">
        <v>13380</v>
      </c>
      <c r="BY56" s="5" t="s">
        <v>13387</v>
      </c>
      <c r="BZ56" s="5" t="s">
        <v>13390</v>
      </c>
      <c r="CA56" s="5" t="s">
        <v>13391</v>
      </c>
      <c r="CB56" s="5"/>
      <c r="CC56"/>
      <c r="CD56" s="5"/>
      <c r="CE56" s="5" t="s">
        <v>13523</v>
      </c>
      <c r="CF56" s="5" t="s">
        <v>9135</v>
      </c>
      <c r="CG56" s="5" t="s">
        <v>13543</v>
      </c>
      <c r="CH56" s="5" t="s">
        <v>13548</v>
      </c>
      <c r="CI56" s="5" t="s">
        <v>13554</v>
      </c>
      <c r="CJ56" s="5"/>
      <c r="CK56" s="5"/>
      <c r="CL56"/>
      <c r="CM56" s="5"/>
      <c r="CN56" s="5" t="s">
        <v>13543</v>
      </c>
      <c r="CO56" s="5" t="s">
        <v>13543</v>
      </c>
      <c r="CP56" s="5" t="s">
        <v>13608</v>
      </c>
      <c r="CQ56" s="5" t="s">
        <v>13664</v>
      </c>
      <c r="CR56" s="5" t="s">
        <v>13627</v>
      </c>
      <c r="CS56" s="5" t="s">
        <v>13678</v>
      </c>
      <c r="CT56" s="5"/>
      <c r="CU56"/>
      <c r="CV56" s="5"/>
      <c r="CW56" s="5"/>
      <c r="CX56" s="5" t="s">
        <v>38</v>
      </c>
      <c r="CY56" s="5" t="s">
        <v>13806</v>
      </c>
      <c r="CZ56" s="5"/>
      <c r="DA56" s="5" t="s">
        <v>13818</v>
      </c>
      <c r="DB56" s="5"/>
      <c r="DC56" s="5"/>
    </row>
    <row r="57" spans="1:107" x14ac:dyDescent="0.35">
      <c r="A57" s="3">
        <v>10</v>
      </c>
      <c r="B57" s="4"/>
      <c r="C57" s="4"/>
      <c r="D57" s="4"/>
      <c r="E57" s="4"/>
      <c r="F57" s="4" t="s">
        <v>12278</v>
      </c>
      <c r="G57" s="4"/>
      <c r="H57" s="4"/>
      <c r="I57"/>
      <c r="J57" s="3">
        <v>10</v>
      </c>
      <c r="K57" s="4"/>
      <c r="L57" s="4"/>
      <c r="M57" s="4" t="s">
        <v>8307</v>
      </c>
      <c r="N57" s="4" t="s">
        <v>12373</v>
      </c>
      <c r="O57" s="4" t="s">
        <v>38</v>
      </c>
      <c r="P57" s="4"/>
      <c r="Q57" s="4" t="s">
        <v>12395</v>
      </c>
      <c r="R57"/>
      <c r="S57" s="3">
        <v>10</v>
      </c>
      <c r="T57" s="4"/>
      <c r="U57" s="4"/>
      <c r="V57" s="4"/>
      <c r="W57" s="4" t="s">
        <v>10846</v>
      </c>
      <c r="X57" s="4"/>
      <c r="Y57" s="4"/>
      <c r="Z57" s="4"/>
      <c r="AA57"/>
      <c r="AB57" s="3">
        <v>10</v>
      </c>
      <c r="AC57" s="4" t="s">
        <v>12624</v>
      </c>
      <c r="AD57" s="4"/>
      <c r="AE57" s="4" t="s">
        <v>12631</v>
      </c>
      <c r="AF57" s="4" t="s">
        <v>12639</v>
      </c>
      <c r="AG57" s="4" t="s">
        <v>12646</v>
      </c>
      <c r="AH57" s="4" t="s">
        <v>12653</v>
      </c>
      <c r="AI57" s="4" t="s">
        <v>12661</v>
      </c>
      <c r="AJ57"/>
      <c r="AK57" s="3">
        <v>10</v>
      </c>
      <c r="AL57" s="4"/>
      <c r="AM57" s="4" t="s">
        <v>12817</v>
      </c>
      <c r="AN57" s="4"/>
      <c r="AO57" s="4" t="s">
        <v>11090</v>
      </c>
      <c r="AP57" s="4"/>
      <c r="AQ57" s="4"/>
      <c r="AR57" s="4"/>
      <c r="AS57"/>
      <c r="AT57" s="4">
        <v>10</v>
      </c>
      <c r="AU57" s="4"/>
      <c r="AV57" s="4" t="s">
        <v>12957</v>
      </c>
      <c r="AW57" s="4" t="s">
        <v>1588</v>
      </c>
      <c r="AX57" s="4"/>
      <c r="AY57" s="4" t="s">
        <v>10059</v>
      </c>
      <c r="AZ57" s="4" t="s">
        <v>12976</v>
      </c>
      <c r="BA57" s="4" t="s">
        <v>12977</v>
      </c>
      <c r="BB57"/>
      <c r="BC57" s="4">
        <v>10</v>
      </c>
      <c r="BD57" s="4" t="s">
        <v>13078</v>
      </c>
      <c r="BE57" s="4"/>
      <c r="BF57" s="4" t="s">
        <v>13087</v>
      </c>
      <c r="BG57" s="4"/>
      <c r="BH57" s="4" t="s">
        <v>13095</v>
      </c>
      <c r="BI57" s="4" t="s">
        <v>13099</v>
      </c>
      <c r="BJ57" s="4"/>
      <c r="BK57"/>
      <c r="BL57" s="4">
        <v>10</v>
      </c>
      <c r="BM57" s="4" t="s">
        <v>38</v>
      </c>
      <c r="BN57" s="4"/>
      <c r="BO57" s="4"/>
      <c r="BP57" s="4" t="s">
        <v>13241</v>
      </c>
      <c r="BQ57" s="4"/>
      <c r="BR57" s="4" t="s">
        <v>13253</v>
      </c>
      <c r="BS57" s="4" t="s">
        <v>13257</v>
      </c>
      <c r="BT57"/>
      <c r="BU57" s="4">
        <v>10</v>
      </c>
      <c r="BV57" s="4"/>
      <c r="BW57" s="4" t="s">
        <v>13293</v>
      </c>
      <c r="BX57" s="4" t="s">
        <v>13366</v>
      </c>
      <c r="BY57" s="4" t="s">
        <v>13388</v>
      </c>
      <c r="BZ57" s="4"/>
      <c r="CA57" s="4" t="s">
        <v>13394</v>
      </c>
      <c r="CB57" s="4"/>
      <c r="CC57"/>
      <c r="CD57" s="4">
        <v>10</v>
      </c>
      <c r="CE57" s="4" t="s">
        <v>13528</v>
      </c>
      <c r="CF57" s="4" t="s">
        <v>13546</v>
      </c>
      <c r="CG57" s="4" t="s">
        <v>13440</v>
      </c>
      <c r="CH57" s="4" t="s">
        <v>13549</v>
      </c>
      <c r="CI57" s="4" t="s">
        <v>13557</v>
      </c>
      <c r="CJ57" s="4"/>
      <c r="CK57" s="4"/>
      <c r="CL57"/>
      <c r="CM57" s="4">
        <v>10</v>
      </c>
      <c r="CN57" s="4" t="s">
        <v>13708</v>
      </c>
      <c r="CO57" s="4"/>
      <c r="CP57" s="4" t="s">
        <v>13657</v>
      </c>
      <c r="CQ57" s="4"/>
      <c r="CR57" s="4" t="s">
        <v>1089</v>
      </c>
      <c r="CS57" s="4"/>
      <c r="CT57" s="4"/>
      <c r="CU57"/>
      <c r="CV57" s="4">
        <v>10</v>
      </c>
      <c r="CW57" s="4"/>
      <c r="CX57" s="4"/>
      <c r="CY57" s="4" t="s">
        <v>13808</v>
      </c>
      <c r="CZ57" s="4"/>
      <c r="DA57" s="4"/>
      <c r="DB57" s="4"/>
      <c r="DC57" s="4"/>
    </row>
    <row r="58" spans="1:107" x14ac:dyDescent="0.35">
      <c r="A58" s="6"/>
      <c r="B58" s="7" t="s">
        <v>11980</v>
      </c>
      <c r="C58" s="7" t="s">
        <v>12265</v>
      </c>
      <c r="D58" s="7"/>
      <c r="E58" s="7" t="s">
        <v>12273</v>
      </c>
      <c r="F58" s="7" t="s">
        <v>8172</v>
      </c>
      <c r="G58" s="7"/>
      <c r="H58" s="7"/>
      <c r="I58"/>
      <c r="J58" s="6"/>
      <c r="K58" s="7"/>
      <c r="L58" s="7"/>
      <c r="M58" s="7" t="s">
        <v>12368</v>
      </c>
      <c r="N58" s="7"/>
      <c r="O58" s="7" t="s">
        <v>12378</v>
      </c>
      <c r="P58" s="7" t="s">
        <v>12337</v>
      </c>
      <c r="Q58" s="7" t="s">
        <v>12396</v>
      </c>
      <c r="R58"/>
      <c r="S58" s="6"/>
      <c r="T58" s="7" t="s">
        <v>11980</v>
      </c>
      <c r="U58" s="7"/>
      <c r="V58" s="7"/>
      <c r="W58" s="7" t="s">
        <v>12509</v>
      </c>
      <c r="X58" s="7" t="s">
        <v>12498</v>
      </c>
      <c r="Y58" s="7"/>
      <c r="Z58" s="7"/>
      <c r="AA58"/>
      <c r="AB58" s="6"/>
      <c r="AC58" s="7" t="s">
        <v>12625</v>
      </c>
      <c r="AD58" s="7"/>
      <c r="AE58" s="7"/>
      <c r="AF58" s="7"/>
      <c r="AG58" s="7" t="s">
        <v>12647</v>
      </c>
      <c r="AH58" s="7" t="s">
        <v>12654</v>
      </c>
      <c r="AI58" s="7"/>
      <c r="AJ58"/>
      <c r="AK58" s="6"/>
      <c r="AL58" s="7"/>
      <c r="AM58" s="7" t="s">
        <v>12787</v>
      </c>
      <c r="AN58" s="7" t="s">
        <v>12816</v>
      </c>
      <c r="AO58" s="7" t="s">
        <v>12824</v>
      </c>
      <c r="AP58" s="7" t="s">
        <v>12498</v>
      </c>
      <c r="AQ58" s="7" t="s">
        <v>12833</v>
      </c>
      <c r="AR58" s="7"/>
      <c r="AS58"/>
      <c r="AT58" s="7"/>
      <c r="AU58" s="7" t="s">
        <v>12952</v>
      </c>
      <c r="AV58" s="7"/>
      <c r="AW58" s="7" t="s">
        <v>8077</v>
      </c>
      <c r="AX58" s="7" t="s">
        <v>8969</v>
      </c>
      <c r="AY58" s="7" t="s">
        <v>12971</v>
      </c>
      <c r="AZ58" s="7" t="s">
        <v>12979</v>
      </c>
      <c r="BA58" s="7" t="s">
        <v>12978</v>
      </c>
      <c r="BB58"/>
      <c r="BC58" s="7"/>
      <c r="BD58" s="7" t="s">
        <v>13068</v>
      </c>
      <c r="BE58" s="7" t="s">
        <v>13082</v>
      </c>
      <c r="BF58" s="7"/>
      <c r="BG58" s="7" t="s">
        <v>8969</v>
      </c>
      <c r="BH58" s="7"/>
      <c r="BI58" s="7" t="s">
        <v>13102</v>
      </c>
      <c r="BJ58" s="7" t="s">
        <v>7713</v>
      </c>
      <c r="BK58"/>
      <c r="BL58" s="7"/>
      <c r="BM58" s="7"/>
      <c r="BN58" s="7" t="s">
        <v>13232</v>
      </c>
      <c r="BO58" s="7"/>
      <c r="BP58" s="7" t="s">
        <v>13242</v>
      </c>
      <c r="BQ58" s="7" t="s">
        <v>13246</v>
      </c>
      <c r="BR58" s="7" t="s">
        <v>13254</v>
      </c>
      <c r="BS58" s="7" t="s">
        <v>13256</v>
      </c>
      <c r="BT58"/>
      <c r="BU58" s="7"/>
      <c r="BV58" s="7" t="s">
        <v>13374</v>
      </c>
      <c r="BW58" s="7" t="s">
        <v>13373</v>
      </c>
      <c r="BX58" s="7" t="s">
        <v>13382</v>
      </c>
      <c r="BY58" s="7" t="s">
        <v>11680</v>
      </c>
      <c r="BZ58" s="7" t="s">
        <v>13385</v>
      </c>
      <c r="CA58" s="7" t="s">
        <v>1156</v>
      </c>
      <c r="CB58" s="7"/>
      <c r="CC58"/>
      <c r="CD58" s="7"/>
      <c r="CE58" s="7" t="s">
        <v>13527</v>
      </c>
      <c r="CF58" s="7" t="s">
        <v>13536</v>
      </c>
      <c r="CG58" s="7"/>
      <c r="CH58" s="7"/>
      <c r="CI58" s="7" t="s">
        <v>13555</v>
      </c>
      <c r="CJ58" s="7"/>
      <c r="CK58" s="7"/>
      <c r="CL58"/>
      <c r="CM58" s="7"/>
      <c r="CN58" s="7" t="s">
        <v>13628</v>
      </c>
      <c r="CO58" s="7"/>
      <c r="CP58" s="7" t="s">
        <v>13563</v>
      </c>
      <c r="CQ58" s="7" t="s">
        <v>11980</v>
      </c>
      <c r="CR58" s="7"/>
      <c r="CS58" s="7" t="s">
        <v>195</v>
      </c>
      <c r="CT58" s="7" t="s">
        <v>13696</v>
      </c>
      <c r="CU58"/>
      <c r="CV58" s="7"/>
      <c r="CW58" s="7" t="s">
        <v>11980</v>
      </c>
      <c r="CX58" s="7" t="s">
        <v>13811</v>
      </c>
      <c r="CY58" s="7" t="s">
        <v>13763</v>
      </c>
      <c r="CZ58" s="7"/>
      <c r="DA58" s="7" t="s">
        <v>13819</v>
      </c>
      <c r="DB58" s="7"/>
      <c r="DC58" s="7"/>
    </row>
    <row r="59" spans="1:107" x14ac:dyDescent="0.35">
      <c r="A59" s="2">
        <v>12</v>
      </c>
      <c r="B59" s="5"/>
      <c r="C59" s="5" t="s">
        <v>89</v>
      </c>
      <c r="D59" s="5"/>
      <c r="E59" s="5" t="s">
        <v>12272</v>
      </c>
      <c r="F59" s="5"/>
      <c r="G59" s="5"/>
      <c r="H59" s="5" t="s">
        <v>12273</v>
      </c>
      <c r="I59"/>
      <c r="J59" s="2">
        <v>12</v>
      </c>
      <c r="K59" s="5"/>
      <c r="L59" s="5"/>
      <c r="M59" s="5" t="s">
        <v>12369</v>
      </c>
      <c r="N59" s="5" t="s">
        <v>12371</v>
      </c>
      <c r="O59" s="5"/>
      <c r="P59" s="5" t="s">
        <v>12387</v>
      </c>
      <c r="Q59" s="5" t="s">
        <v>12397</v>
      </c>
      <c r="R59"/>
      <c r="S59" s="2">
        <v>12</v>
      </c>
      <c r="T59" s="5"/>
      <c r="U59" s="5" t="s">
        <v>89</v>
      </c>
      <c r="V59" s="5" t="s">
        <v>11789</v>
      </c>
      <c r="W59" s="5"/>
      <c r="X59" s="5"/>
      <c r="Y59" s="5"/>
      <c r="Z59" s="5" t="s">
        <v>12525</v>
      </c>
      <c r="AA59"/>
      <c r="AB59" s="2">
        <v>12</v>
      </c>
      <c r="AC59" s="5" t="s">
        <v>12685</v>
      </c>
      <c r="AD59" s="5"/>
      <c r="AE59" s="5" t="s">
        <v>12632</v>
      </c>
      <c r="AF59" s="5" t="s">
        <v>12640</v>
      </c>
      <c r="AG59" s="5" t="s">
        <v>12648</v>
      </c>
      <c r="AH59" s="5" t="s">
        <v>12657</v>
      </c>
      <c r="AI59" s="5" t="s">
        <v>12662</v>
      </c>
      <c r="AJ59"/>
      <c r="AK59" s="2">
        <v>12</v>
      </c>
      <c r="AL59" s="5"/>
      <c r="AM59" s="5"/>
      <c r="AN59" s="5" t="s">
        <v>12819</v>
      </c>
      <c r="AO59" s="5"/>
      <c r="AP59" s="5"/>
      <c r="AQ59" s="5"/>
      <c r="AR59" s="5"/>
      <c r="AS59"/>
      <c r="AT59" s="5">
        <v>12</v>
      </c>
      <c r="AU59" s="5"/>
      <c r="AV59" s="5" t="s">
        <v>89</v>
      </c>
      <c r="AW59" s="5"/>
      <c r="AX59" s="5"/>
      <c r="AY59" s="5" t="s">
        <v>12972</v>
      </c>
      <c r="AZ59" s="5" t="s">
        <v>11165</v>
      </c>
      <c r="BA59" s="5" t="s">
        <v>12983</v>
      </c>
      <c r="BB59"/>
      <c r="BC59" s="5">
        <v>12</v>
      </c>
      <c r="BD59" s="5" t="s">
        <v>13083</v>
      </c>
      <c r="BE59" s="5" t="s">
        <v>12339</v>
      </c>
      <c r="BF59" s="5" t="s">
        <v>13088</v>
      </c>
      <c r="BG59" s="5" t="s">
        <v>12339</v>
      </c>
      <c r="BH59" s="5" t="s">
        <v>13096</v>
      </c>
      <c r="BI59" s="5"/>
      <c r="BJ59" s="5"/>
      <c r="BK59"/>
      <c r="BL59" s="5">
        <v>12</v>
      </c>
      <c r="BM59" s="5" t="s">
        <v>13228</v>
      </c>
      <c r="BN59" s="5"/>
      <c r="BO59" s="5"/>
      <c r="BP59" s="5"/>
      <c r="BQ59" s="5"/>
      <c r="BR59" s="5"/>
      <c r="BS59" s="5" t="s">
        <v>13258</v>
      </c>
      <c r="BT59"/>
      <c r="BU59" s="5">
        <v>12</v>
      </c>
      <c r="BV59" s="5"/>
      <c r="BW59" s="5" t="s">
        <v>89</v>
      </c>
      <c r="BX59" s="5"/>
      <c r="BY59" s="5"/>
      <c r="BZ59" s="5"/>
      <c r="CA59" s="5"/>
      <c r="CB59" s="5"/>
      <c r="CC59"/>
      <c r="CD59" s="5">
        <v>12</v>
      </c>
      <c r="CE59" s="5"/>
      <c r="CF59" s="5"/>
      <c r="CG59" s="5" t="s">
        <v>13547</v>
      </c>
      <c r="CH59" s="5" t="s">
        <v>13550</v>
      </c>
      <c r="CI59" s="5" t="s">
        <v>13556</v>
      </c>
      <c r="CJ59" s="5" t="s">
        <v>13563</v>
      </c>
      <c r="CK59" s="5" t="s">
        <v>13563</v>
      </c>
      <c r="CL59"/>
      <c r="CM59" s="5">
        <v>12</v>
      </c>
      <c r="CN59" s="5" t="s">
        <v>13563</v>
      </c>
      <c r="CO59" s="5" t="s">
        <v>89</v>
      </c>
      <c r="CP59" s="5" t="s">
        <v>13659</v>
      </c>
      <c r="CQ59" s="5" t="s">
        <v>13665</v>
      </c>
      <c r="CR59" s="5" t="s">
        <v>13563</v>
      </c>
      <c r="CS59" s="5" t="s">
        <v>13563</v>
      </c>
      <c r="CT59" s="5" t="s">
        <v>13697</v>
      </c>
      <c r="CU59"/>
      <c r="CV59" s="5">
        <v>12</v>
      </c>
      <c r="CW59" s="5" t="s">
        <v>13798</v>
      </c>
      <c r="CX59" s="5" t="s">
        <v>13727</v>
      </c>
      <c r="CY59" s="5" t="s">
        <v>13809</v>
      </c>
      <c r="CZ59" s="5" t="s">
        <v>12248</v>
      </c>
      <c r="DA59" s="5"/>
      <c r="DB59" s="5" t="s">
        <v>11393</v>
      </c>
      <c r="DC59" s="5"/>
    </row>
    <row r="60" spans="1:107" x14ac:dyDescent="0.35">
      <c r="A60" s="2"/>
      <c r="B60" s="5"/>
      <c r="C60" s="5" t="s">
        <v>12266</v>
      </c>
      <c r="D60" s="5"/>
      <c r="E60" s="5" t="s">
        <v>12271</v>
      </c>
      <c r="F60" s="5"/>
      <c r="G60" s="5"/>
      <c r="H60" s="5" t="s">
        <v>12279</v>
      </c>
      <c r="I60"/>
      <c r="J60" s="2"/>
      <c r="K60" s="5"/>
      <c r="L60" s="5"/>
      <c r="M60" s="5"/>
      <c r="N60" s="5" t="s">
        <v>12375</v>
      </c>
      <c r="O60" s="5"/>
      <c r="P60" s="5"/>
      <c r="Q60" s="5"/>
      <c r="R60"/>
      <c r="S60" s="2"/>
      <c r="T60" s="5"/>
      <c r="U60" s="5" t="s">
        <v>12241</v>
      </c>
      <c r="V60" s="5"/>
      <c r="W60" s="5"/>
      <c r="X60" s="5" t="s">
        <v>12539</v>
      </c>
      <c r="Y60" s="5"/>
      <c r="Z60" s="5" t="s">
        <v>12526</v>
      </c>
      <c r="AA60"/>
      <c r="AB60" s="2"/>
      <c r="AC60" s="5"/>
      <c r="AD60" s="5"/>
      <c r="AE60" s="5"/>
      <c r="AF60" s="5"/>
      <c r="AG60" s="5" t="s">
        <v>12649</v>
      </c>
      <c r="AH60" s="5"/>
      <c r="AI60" s="5"/>
      <c r="AJ60"/>
      <c r="AK60" s="2"/>
      <c r="AL60" s="5"/>
      <c r="AM60" s="5"/>
      <c r="AN60" s="5" t="s">
        <v>12815</v>
      </c>
      <c r="AO60" s="5"/>
      <c r="AP60" s="5"/>
      <c r="AQ60" s="5"/>
      <c r="AR60" s="5"/>
      <c r="AS60"/>
      <c r="AT60" s="5"/>
      <c r="AU60" s="5" t="s">
        <v>12953</v>
      </c>
      <c r="AV60" s="5"/>
      <c r="AW60" s="5"/>
      <c r="AX60" s="5"/>
      <c r="AY60" s="5"/>
      <c r="AZ60" s="5"/>
      <c r="BA60" s="5" t="s">
        <v>14398</v>
      </c>
      <c r="BB60"/>
      <c r="BC60" s="5"/>
      <c r="BD60" s="5"/>
      <c r="BE60" s="5"/>
      <c r="BF60" s="5" t="s">
        <v>13089</v>
      </c>
      <c r="BG60" s="5"/>
      <c r="BH60" s="5" t="s">
        <v>13097</v>
      </c>
      <c r="BI60" s="5"/>
      <c r="BJ60" s="5" t="s">
        <v>13103</v>
      </c>
      <c r="BK60"/>
      <c r="BL60" s="5"/>
      <c r="BM60" s="5"/>
      <c r="BN60" s="5" t="s">
        <v>11393</v>
      </c>
      <c r="BO60" s="5"/>
      <c r="BP60" s="5"/>
      <c r="BQ60" s="5"/>
      <c r="BR60" s="5"/>
      <c r="BS60" s="5"/>
      <c r="BT60"/>
      <c r="BU60" s="5"/>
      <c r="BV60" s="5"/>
      <c r="BW60" s="5"/>
      <c r="BX60" s="5"/>
      <c r="BY60" s="5"/>
      <c r="BZ60" s="5"/>
      <c r="CA60" s="5" t="s">
        <v>10683</v>
      </c>
      <c r="CB60" s="5"/>
      <c r="CC60"/>
      <c r="CD60" s="5"/>
      <c r="CE60" s="5"/>
      <c r="CF60" s="5"/>
      <c r="CG60" s="5"/>
      <c r="CH60" s="5" t="s">
        <v>11393</v>
      </c>
      <c r="CI60" s="5"/>
      <c r="CJ60" s="5"/>
      <c r="CK60" s="5"/>
      <c r="CL60"/>
      <c r="CM60" s="5"/>
      <c r="CN60" s="5"/>
      <c r="CO60" s="11" t="s">
        <v>13653</v>
      </c>
      <c r="CP60" s="5" t="s">
        <v>13658</v>
      </c>
      <c r="CQ60" s="5" t="s">
        <v>13563</v>
      </c>
      <c r="CR60" s="5" t="s">
        <v>13675</v>
      </c>
      <c r="CS60" s="5"/>
      <c r="CT60" s="5" t="s">
        <v>13698</v>
      </c>
      <c r="CU60"/>
      <c r="CV60" s="5"/>
      <c r="CW60" s="5"/>
      <c r="CX60" s="11" t="s">
        <v>13803</v>
      </c>
      <c r="CY60" s="5" t="s">
        <v>13810</v>
      </c>
      <c r="CZ60" s="5" t="s">
        <v>2333</v>
      </c>
      <c r="DA60" s="5"/>
      <c r="DB60" s="5" t="s">
        <v>38</v>
      </c>
      <c r="DC60" s="5"/>
    </row>
    <row r="61" spans="1:107" ht="15" customHeight="1" x14ac:dyDescent="0.35">
      <c r="A61" s="3">
        <v>14</v>
      </c>
      <c r="B61" s="4"/>
      <c r="C61" s="4" t="s">
        <v>471</v>
      </c>
      <c r="D61" s="4"/>
      <c r="E61" s="4" t="s">
        <v>12274</v>
      </c>
      <c r="F61" s="4" t="s">
        <v>12275</v>
      </c>
      <c r="G61" s="4"/>
      <c r="H61" s="4" t="s">
        <v>12280</v>
      </c>
      <c r="I61"/>
      <c r="J61" s="3">
        <v>14</v>
      </c>
      <c r="K61" s="4"/>
      <c r="L61" s="4" t="s">
        <v>12364</v>
      </c>
      <c r="M61" s="4"/>
      <c r="N61" s="4"/>
      <c r="O61" s="4" t="s">
        <v>12380</v>
      </c>
      <c r="P61" s="4" t="s">
        <v>8812</v>
      </c>
      <c r="Q61" s="4"/>
      <c r="R61"/>
      <c r="S61" s="3">
        <v>14</v>
      </c>
      <c r="T61" s="4"/>
      <c r="U61" s="4" t="s">
        <v>12497</v>
      </c>
      <c r="V61" s="4" t="s">
        <v>2158</v>
      </c>
      <c r="W61" s="4" t="s">
        <v>12511</v>
      </c>
      <c r="X61" s="4" t="s">
        <v>12513</v>
      </c>
      <c r="Y61" s="4"/>
      <c r="Z61" s="4" t="s">
        <v>4847</v>
      </c>
      <c r="AA61"/>
      <c r="AB61" s="3">
        <v>14</v>
      </c>
      <c r="AC61" s="4" t="s">
        <v>12626</v>
      </c>
      <c r="AD61" s="4"/>
      <c r="AE61" s="4" t="s">
        <v>12633</v>
      </c>
      <c r="AF61" s="4"/>
      <c r="AG61" s="4" t="s">
        <v>12650</v>
      </c>
      <c r="AH61" s="4" t="s">
        <v>12656</v>
      </c>
      <c r="AI61" s="4"/>
      <c r="AJ61"/>
      <c r="AK61" s="3">
        <v>14</v>
      </c>
      <c r="AL61" s="4"/>
      <c r="AM61" s="4"/>
      <c r="AN61" s="4"/>
      <c r="AO61" s="4"/>
      <c r="AP61" s="4"/>
      <c r="AQ61" s="4"/>
      <c r="AR61" s="4" t="s">
        <v>12835</v>
      </c>
      <c r="AS61" s="37"/>
      <c r="AT61" s="4">
        <v>14</v>
      </c>
      <c r="AU61" s="4"/>
      <c r="AV61" s="4" t="s">
        <v>12958</v>
      </c>
      <c r="AW61" s="4" t="s">
        <v>12964</v>
      </c>
      <c r="AX61" s="4" t="s">
        <v>437</v>
      </c>
      <c r="AY61" s="4"/>
      <c r="AZ61" s="4"/>
      <c r="BA61" s="4"/>
      <c r="BB61"/>
      <c r="BC61" s="4">
        <v>14</v>
      </c>
      <c r="BD61" s="4"/>
      <c r="BE61" s="4" t="s">
        <v>13085</v>
      </c>
      <c r="BF61" s="4"/>
      <c r="BG61" s="4"/>
      <c r="BH61" s="4"/>
      <c r="BI61" s="4"/>
      <c r="BJ61" s="4"/>
      <c r="BK61"/>
      <c r="BL61" s="4">
        <v>14</v>
      </c>
      <c r="BM61" s="4"/>
      <c r="BN61" s="4" t="s">
        <v>8261</v>
      </c>
      <c r="BO61" s="4" t="s">
        <v>13236</v>
      </c>
      <c r="BP61" s="4"/>
      <c r="BQ61" s="4"/>
      <c r="BR61" s="4"/>
      <c r="BS61" s="4" t="s">
        <v>7236</v>
      </c>
      <c r="BT61"/>
      <c r="BU61" s="4">
        <v>14</v>
      </c>
      <c r="BV61" s="4"/>
      <c r="BW61" s="4" t="s">
        <v>13379</v>
      </c>
      <c r="BX61" s="4"/>
      <c r="BY61" s="4" t="s">
        <v>8474</v>
      </c>
      <c r="BZ61" s="4"/>
      <c r="CA61" s="4" t="s">
        <v>8261</v>
      </c>
      <c r="CB61" s="4"/>
      <c r="CC61"/>
      <c r="CD61" s="4">
        <v>14</v>
      </c>
      <c r="CE61" s="4" t="s">
        <v>13529</v>
      </c>
      <c r="CF61" s="4" t="s">
        <v>13530</v>
      </c>
      <c r="CG61" s="4"/>
      <c r="CH61" s="4" t="s">
        <v>38</v>
      </c>
      <c r="CI61" s="4"/>
      <c r="CJ61" s="4"/>
      <c r="CK61" s="4"/>
      <c r="CL61"/>
      <c r="CM61" s="4">
        <v>14</v>
      </c>
      <c r="CN61" s="4"/>
      <c r="CO61" s="4"/>
      <c r="CP61" s="4" t="s">
        <v>13660</v>
      </c>
      <c r="CQ61" s="4" t="s">
        <v>13666</v>
      </c>
      <c r="CR61" s="4" t="s">
        <v>2746</v>
      </c>
      <c r="CS61" s="4"/>
      <c r="CT61" s="4" t="s">
        <v>13699</v>
      </c>
      <c r="CU61"/>
      <c r="CV61" s="4">
        <v>14</v>
      </c>
      <c r="CW61" s="4" t="s">
        <v>13799</v>
      </c>
      <c r="CX61" s="4" t="s">
        <v>13804</v>
      </c>
      <c r="CY61" s="4"/>
      <c r="CZ61" s="4" t="s">
        <v>13813</v>
      </c>
      <c r="DA61" s="4" t="s">
        <v>13820</v>
      </c>
      <c r="DB61" s="4" t="s">
        <v>1631</v>
      </c>
      <c r="DC61" s="4"/>
    </row>
    <row r="62" spans="1:107" x14ac:dyDescent="0.35">
      <c r="A62" s="6"/>
      <c r="B62" s="7" t="s">
        <v>11638</v>
      </c>
      <c r="C62" s="7" t="s">
        <v>12268</v>
      </c>
      <c r="D62" s="7" t="s">
        <v>130</v>
      </c>
      <c r="E62" s="7"/>
      <c r="F62" s="7" t="s">
        <v>12276</v>
      </c>
      <c r="G62" s="7" t="s">
        <v>156</v>
      </c>
      <c r="H62" s="7" t="s">
        <v>12281</v>
      </c>
      <c r="I62"/>
      <c r="J62" s="6"/>
      <c r="K62" s="7"/>
      <c r="L62" s="7" t="s">
        <v>12363</v>
      </c>
      <c r="M62" s="7"/>
      <c r="N62" s="7"/>
      <c r="O62" s="7" t="s">
        <v>12381</v>
      </c>
      <c r="P62" s="7"/>
      <c r="Q62" s="7" t="s">
        <v>12398</v>
      </c>
      <c r="R62"/>
      <c r="S62" s="6"/>
      <c r="T62" s="7" t="s">
        <v>11638</v>
      </c>
      <c r="U62" s="7" t="s">
        <v>12505</v>
      </c>
      <c r="V62" s="7" t="s">
        <v>12470</v>
      </c>
      <c r="W62" s="7"/>
      <c r="X62" s="7" t="s">
        <v>12514</v>
      </c>
      <c r="Y62" s="7" t="s">
        <v>12521</v>
      </c>
      <c r="Z62" s="7" t="s">
        <v>12530</v>
      </c>
      <c r="AA62"/>
      <c r="AB62" s="6"/>
      <c r="AC62" s="7"/>
      <c r="AD62" s="7" t="s">
        <v>12636</v>
      </c>
      <c r="AE62" s="7"/>
      <c r="AF62" s="7" t="s">
        <v>12641</v>
      </c>
      <c r="AG62" s="7"/>
      <c r="AH62" s="7"/>
      <c r="AI62" s="7" t="s">
        <v>12772</v>
      </c>
      <c r="AJ62"/>
      <c r="AK62" s="6"/>
      <c r="AL62" s="7" t="s">
        <v>12813</v>
      </c>
      <c r="AM62" s="7"/>
      <c r="AN62" s="7" t="s">
        <v>12818</v>
      </c>
      <c r="AO62" s="7" t="s">
        <v>38</v>
      </c>
      <c r="AP62" s="7" t="s">
        <v>12830</v>
      </c>
      <c r="AQ62" s="7"/>
      <c r="AR62" s="7"/>
      <c r="AS62"/>
      <c r="AT62" s="7"/>
      <c r="AU62" s="7" t="s">
        <v>12954</v>
      </c>
      <c r="AV62" s="7"/>
      <c r="AW62" s="7"/>
      <c r="AX62" s="7" t="s">
        <v>12963</v>
      </c>
      <c r="AY62" s="7" t="s">
        <v>12974</v>
      </c>
      <c r="AZ62" s="7"/>
      <c r="BA62" s="7"/>
      <c r="BB62"/>
      <c r="BC62" s="7"/>
      <c r="BD62" s="7"/>
      <c r="BE62" s="7"/>
      <c r="BF62" s="7" t="s">
        <v>13090</v>
      </c>
      <c r="BG62" s="7"/>
      <c r="BH62" s="7"/>
      <c r="BI62" s="7" t="s">
        <v>130</v>
      </c>
      <c r="BJ62" s="7" t="s">
        <v>13104</v>
      </c>
      <c r="BK62"/>
      <c r="BL62" s="7"/>
      <c r="BM62" s="7" t="s">
        <v>13229</v>
      </c>
      <c r="BN62" s="7"/>
      <c r="BO62" s="7" t="s">
        <v>13239</v>
      </c>
      <c r="BP62" s="7" t="s">
        <v>13114</v>
      </c>
      <c r="BQ62" s="7" t="s">
        <v>2255</v>
      </c>
      <c r="BR62" s="7"/>
      <c r="BS62" s="7"/>
      <c r="BT62"/>
      <c r="BU62" s="7"/>
      <c r="BV62" s="7" t="s">
        <v>1631</v>
      </c>
      <c r="BW62" s="7"/>
      <c r="BX62" s="7" t="s">
        <v>13384</v>
      </c>
      <c r="BY62" s="7" t="s">
        <v>8901</v>
      </c>
      <c r="BZ62" s="7" t="s">
        <v>13393</v>
      </c>
      <c r="CA62" s="7" t="s">
        <v>13395</v>
      </c>
      <c r="CB62" s="7" t="s">
        <v>13400</v>
      </c>
      <c r="CC62"/>
      <c r="CD62" s="7"/>
      <c r="CE62" s="7" t="s">
        <v>13532</v>
      </c>
      <c r="CF62" s="7" t="s">
        <v>13537</v>
      </c>
      <c r="CG62" s="7" t="s">
        <v>13545</v>
      </c>
      <c r="CH62" s="7" t="s">
        <v>13551</v>
      </c>
      <c r="CI62" s="7"/>
      <c r="CJ62" s="7" t="s">
        <v>9050</v>
      </c>
      <c r="CK62" s="7" t="s">
        <v>130</v>
      </c>
      <c r="CL62"/>
      <c r="CM62" s="7"/>
      <c r="CN62" s="7" t="s">
        <v>11638</v>
      </c>
      <c r="CO62" s="7"/>
      <c r="CP62" s="7" t="s">
        <v>13610</v>
      </c>
      <c r="CQ62" s="7" t="s">
        <v>13667</v>
      </c>
      <c r="CR62" s="7" t="s">
        <v>13671</v>
      </c>
      <c r="CS62" s="7" t="s">
        <v>38</v>
      </c>
      <c r="CT62" s="7" t="s">
        <v>13700</v>
      </c>
      <c r="CU62"/>
      <c r="CV62" s="7"/>
      <c r="CW62" s="7" t="s">
        <v>13802</v>
      </c>
      <c r="CX62" s="7" t="s">
        <v>13805</v>
      </c>
      <c r="CY62" s="7"/>
      <c r="CZ62" s="7" t="s">
        <v>13814</v>
      </c>
      <c r="DA62" s="7" t="s">
        <v>566</v>
      </c>
      <c r="DB62" s="7" t="s">
        <v>13821</v>
      </c>
      <c r="DC62" s="7" t="s">
        <v>13824</v>
      </c>
    </row>
    <row r="63" spans="1:107" x14ac:dyDescent="0.35">
      <c r="A63" s="2">
        <v>16</v>
      </c>
      <c r="B63" s="5" t="s">
        <v>12264</v>
      </c>
      <c r="C63" s="5" t="s">
        <v>102</v>
      </c>
      <c r="D63" s="5" t="s">
        <v>9600</v>
      </c>
      <c r="E63" s="5"/>
      <c r="F63" s="5"/>
      <c r="G63" s="5" t="s">
        <v>179</v>
      </c>
      <c r="H63" s="5"/>
      <c r="I63"/>
      <c r="J63" s="2">
        <v>16</v>
      </c>
      <c r="K63" s="5" t="s">
        <v>38</v>
      </c>
      <c r="L63" s="5"/>
      <c r="M63" s="5"/>
      <c r="N63" s="5" t="s">
        <v>12374</v>
      </c>
      <c r="O63" s="5"/>
      <c r="P63" s="5" t="s">
        <v>12388</v>
      </c>
      <c r="Q63" s="5" t="s">
        <v>12399</v>
      </c>
      <c r="R63"/>
      <c r="S63" s="2">
        <v>16</v>
      </c>
      <c r="T63" s="5" t="s">
        <v>12502</v>
      </c>
      <c r="U63" s="5" t="s">
        <v>12506</v>
      </c>
      <c r="V63" s="5" t="s">
        <v>12481</v>
      </c>
      <c r="W63" s="5"/>
      <c r="X63" s="5" t="s">
        <v>12515</v>
      </c>
      <c r="Y63" s="5" t="s">
        <v>130</v>
      </c>
      <c r="Z63" s="5"/>
      <c r="AA63"/>
      <c r="AB63" s="2">
        <v>16</v>
      </c>
      <c r="AC63" s="5"/>
      <c r="AD63" s="5" t="s">
        <v>12635</v>
      </c>
      <c r="AE63" s="5"/>
      <c r="AF63" s="5" t="s">
        <v>3505</v>
      </c>
      <c r="AG63" s="5" t="s">
        <v>12688</v>
      </c>
      <c r="AH63" s="5"/>
      <c r="AI63" s="5" t="s">
        <v>12663</v>
      </c>
      <c r="AJ63"/>
      <c r="AK63" s="2">
        <v>16</v>
      </c>
      <c r="AL63" s="5" t="s">
        <v>38</v>
      </c>
      <c r="AM63" s="5"/>
      <c r="AN63" s="5" t="s">
        <v>12788</v>
      </c>
      <c r="AO63" s="5"/>
      <c r="AP63" s="5" t="s">
        <v>11525</v>
      </c>
      <c r="AQ63" s="5" t="s">
        <v>38</v>
      </c>
      <c r="AR63" s="5"/>
      <c r="AS63"/>
      <c r="AT63" s="5">
        <v>16</v>
      </c>
      <c r="AU63" s="5"/>
      <c r="AV63" s="5" t="s">
        <v>12961</v>
      </c>
      <c r="AW63" s="5"/>
      <c r="AX63" s="5"/>
      <c r="AY63" s="5" t="s">
        <v>12975</v>
      </c>
      <c r="AZ63" s="5" t="s">
        <v>12981</v>
      </c>
      <c r="BA63" s="5"/>
      <c r="BB63"/>
      <c r="BC63" s="5">
        <v>16</v>
      </c>
      <c r="BD63" s="5"/>
      <c r="BE63" s="5" t="s">
        <v>12820</v>
      </c>
      <c r="BF63" s="5"/>
      <c r="BG63" s="5" t="s">
        <v>13091</v>
      </c>
      <c r="BH63" s="5"/>
      <c r="BI63" s="5" t="s">
        <v>13101</v>
      </c>
      <c r="BJ63" s="5" t="s">
        <v>13105</v>
      </c>
      <c r="BK63"/>
      <c r="BL63" s="5">
        <v>16</v>
      </c>
      <c r="BM63" s="5"/>
      <c r="BN63" s="5"/>
      <c r="BO63" s="5" t="s">
        <v>13238</v>
      </c>
      <c r="BP63" s="5" t="s">
        <v>13245</v>
      </c>
      <c r="BQ63" s="5"/>
      <c r="BR63" s="5"/>
      <c r="BS63" s="5" t="s">
        <v>1221</v>
      </c>
      <c r="BT63"/>
      <c r="BU63" s="5">
        <v>16</v>
      </c>
      <c r="BV63" s="5" t="s">
        <v>13375</v>
      </c>
      <c r="BW63" s="5"/>
      <c r="BX63" s="5" t="s">
        <v>38</v>
      </c>
      <c r="BY63" s="5" t="s">
        <v>13389</v>
      </c>
      <c r="BZ63" s="5" t="s">
        <v>11680</v>
      </c>
      <c r="CA63" s="5" t="s">
        <v>13396</v>
      </c>
      <c r="CB63" s="5"/>
      <c r="CC63"/>
      <c r="CD63" s="5">
        <v>16</v>
      </c>
      <c r="CE63" s="5" t="s">
        <v>13533</v>
      </c>
      <c r="CF63" s="5"/>
      <c r="CG63" s="5" t="s">
        <v>13544</v>
      </c>
      <c r="CH63" s="5" t="s">
        <v>13552</v>
      </c>
      <c r="CI63" s="5"/>
      <c r="CJ63" s="5" t="s">
        <v>38</v>
      </c>
      <c r="CK63" s="5" t="s">
        <v>13566</v>
      </c>
      <c r="CL63"/>
      <c r="CM63" s="5">
        <v>16</v>
      </c>
      <c r="CN63" s="5"/>
      <c r="CO63" s="5" t="s">
        <v>13655</v>
      </c>
      <c r="CP63" s="5" t="s">
        <v>13662</v>
      </c>
      <c r="CQ63" s="5"/>
      <c r="CR63" s="5" t="s">
        <v>13672</v>
      </c>
      <c r="CS63" s="5" t="s">
        <v>130</v>
      </c>
      <c r="CT63" s="5" t="s">
        <v>13701</v>
      </c>
      <c r="CU63"/>
      <c r="CV63" s="5">
        <v>16</v>
      </c>
      <c r="CW63" s="5" t="s">
        <v>13800</v>
      </c>
      <c r="CX63" s="5"/>
      <c r="CY63" s="5"/>
      <c r="CZ63" s="5" t="s">
        <v>13815</v>
      </c>
      <c r="DA63" s="5"/>
      <c r="DB63" s="5" t="s">
        <v>13822</v>
      </c>
      <c r="DC63" s="5" t="s">
        <v>13825</v>
      </c>
    </row>
    <row r="64" spans="1:107" x14ac:dyDescent="0.35">
      <c r="A64" s="2"/>
      <c r="B64" s="5" t="s">
        <v>3509</v>
      </c>
      <c r="C64" s="5"/>
      <c r="D64" s="5"/>
      <c r="E64" s="5"/>
      <c r="F64" s="5"/>
      <c r="G64" s="5" t="s">
        <v>38</v>
      </c>
      <c r="H64" s="5" t="s">
        <v>12282</v>
      </c>
      <c r="I64"/>
      <c r="J64" s="2"/>
      <c r="K64" s="5"/>
      <c r="L64" s="5" t="s">
        <v>67</v>
      </c>
      <c r="M64" s="5"/>
      <c r="N64" s="5"/>
      <c r="O64" s="5" t="s">
        <v>12382</v>
      </c>
      <c r="P64" s="5" t="s">
        <v>12389</v>
      </c>
      <c r="Q64" s="5" t="s">
        <v>12400</v>
      </c>
      <c r="R64"/>
      <c r="S64" s="2"/>
      <c r="T64" s="5" t="s">
        <v>12503</v>
      </c>
      <c r="U64" s="5" t="s">
        <v>11940</v>
      </c>
      <c r="V64" s="5" t="s">
        <v>894</v>
      </c>
      <c r="W64" s="5" t="s">
        <v>12510</v>
      </c>
      <c r="X64" s="5" t="s">
        <v>12517</v>
      </c>
      <c r="Y64" s="5" t="s">
        <v>10022</v>
      </c>
      <c r="Z64" s="5" t="s">
        <v>12527</v>
      </c>
      <c r="AA64"/>
      <c r="AB64" s="2"/>
      <c r="AC64" s="5"/>
      <c r="AD64" s="5"/>
      <c r="AE64" s="5"/>
      <c r="AF64" s="5" t="s">
        <v>12642</v>
      </c>
      <c r="AG64" s="5" t="s">
        <v>12651</v>
      </c>
      <c r="AH64" s="5"/>
      <c r="AI64" s="5"/>
      <c r="AJ64"/>
      <c r="AK64" s="2"/>
      <c r="AL64" s="5" t="s">
        <v>12814</v>
      </c>
      <c r="AM64" s="5" t="s">
        <v>11940</v>
      </c>
      <c r="AN64" s="5" t="s">
        <v>12821</v>
      </c>
      <c r="AO64" s="5" t="s">
        <v>12828</v>
      </c>
      <c r="AP64" s="5"/>
      <c r="AQ64" s="5"/>
      <c r="AR64" s="5"/>
      <c r="AS64"/>
      <c r="AT64" s="5"/>
      <c r="AU64" s="5" t="s">
        <v>9544</v>
      </c>
      <c r="AV64" s="5" t="s">
        <v>38</v>
      </c>
      <c r="AW64" s="5" t="s">
        <v>11046</v>
      </c>
      <c r="AX64" s="5"/>
      <c r="AY64" s="5" t="s">
        <v>38</v>
      </c>
      <c r="AZ64" s="5"/>
      <c r="BA64" s="5"/>
      <c r="BB64"/>
      <c r="BC64" s="5"/>
      <c r="BD64" s="5"/>
      <c r="BE64" s="5" t="s">
        <v>12869</v>
      </c>
      <c r="BF64" s="5"/>
      <c r="BG64" s="5" t="s">
        <v>13092</v>
      </c>
      <c r="BH64" s="5"/>
      <c r="BI64" s="7" t="s">
        <v>13098</v>
      </c>
      <c r="BJ64" s="5" t="s">
        <v>13106</v>
      </c>
      <c r="BK64"/>
      <c r="BL64" s="5"/>
      <c r="BM64" s="5" t="s">
        <v>13230</v>
      </c>
      <c r="BN64" s="5"/>
      <c r="BO64" s="5" t="s">
        <v>13240</v>
      </c>
      <c r="BP64" s="5" t="s">
        <v>13248</v>
      </c>
      <c r="BQ64" s="5" t="s">
        <v>13249</v>
      </c>
      <c r="BR64" s="5"/>
      <c r="BS64" s="5"/>
      <c r="BT64"/>
      <c r="BU64" s="5"/>
      <c r="BV64" s="5"/>
      <c r="BW64" s="5" t="s">
        <v>13372</v>
      </c>
      <c r="BX64" s="5" t="s">
        <v>11680</v>
      </c>
      <c r="BY64" s="5"/>
      <c r="BZ64" s="5"/>
      <c r="CA64" s="5" t="s">
        <v>13397</v>
      </c>
      <c r="CB64" s="5"/>
      <c r="CC64"/>
      <c r="CD64" s="5"/>
      <c r="CE64" s="5"/>
      <c r="CF64" s="5" t="s">
        <v>13538</v>
      </c>
      <c r="CG64" s="5"/>
      <c r="CH64" s="5" t="s">
        <v>13553</v>
      </c>
      <c r="CI64" s="5" t="s">
        <v>13559</v>
      </c>
      <c r="CJ64" s="5" t="s">
        <v>13728</v>
      </c>
      <c r="CK64" s="5"/>
      <c r="CL64"/>
      <c r="CM64" s="5"/>
      <c r="CN64" s="5"/>
      <c r="CO64" s="5" t="s">
        <v>13654</v>
      </c>
      <c r="CP64" s="5" t="s">
        <v>13661</v>
      </c>
      <c r="CQ64" s="5" t="s">
        <v>13668</v>
      </c>
      <c r="CR64" s="5" t="s">
        <v>13673</v>
      </c>
      <c r="CS64" s="5" t="s">
        <v>13679</v>
      </c>
      <c r="CT64" s="5" t="s">
        <v>975</v>
      </c>
      <c r="CU64"/>
      <c r="CV64" s="5"/>
      <c r="CW64" s="5" t="s">
        <v>13801</v>
      </c>
      <c r="CX64" s="5" t="s">
        <v>13747</v>
      </c>
      <c r="CY64" s="5" t="s">
        <v>8682</v>
      </c>
      <c r="CZ64" s="5" t="s">
        <v>13816</v>
      </c>
      <c r="DA64" s="5" t="s">
        <v>195</v>
      </c>
      <c r="DB64" s="5" t="s">
        <v>11741</v>
      </c>
      <c r="DC64" s="5" t="s">
        <v>13827</v>
      </c>
    </row>
    <row r="65" spans="1:107" x14ac:dyDescent="0.35">
      <c r="A65" s="3">
        <v>18</v>
      </c>
      <c r="B65" s="4"/>
      <c r="C65" s="4" t="s">
        <v>12229</v>
      </c>
      <c r="D65" s="4" t="s">
        <v>223</v>
      </c>
      <c r="E65" s="4" t="s">
        <v>7988</v>
      </c>
      <c r="F65" s="4" t="s">
        <v>12277</v>
      </c>
      <c r="G65" s="4"/>
      <c r="H65" s="4" t="s">
        <v>12283</v>
      </c>
      <c r="I65"/>
      <c r="J65" s="3">
        <v>18</v>
      </c>
      <c r="K65" s="4" t="s">
        <v>7250</v>
      </c>
      <c r="L65" s="4" t="s">
        <v>2255</v>
      </c>
      <c r="M65" s="4" t="s">
        <v>12370</v>
      </c>
      <c r="N65" s="4" t="s">
        <v>12377</v>
      </c>
      <c r="O65" s="4" t="s">
        <v>12383</v>
      </c>
      <c r="P65" s="4" t="s">
        <v>12390</v>
      </c>
      <c r="Q65" s="4"/>
      <c r="R65"/>
      <c r="S65" s="3">
        <v>18</v>
      </c>
      <c r="T65" s="4" t="s">
        <v>12504</v>
      </c>
      <c r="U65" s="4" t="s">
        <v>12507</v>
      </c>
      <c r="V65" s="4" t="s">
        <v>223</v>
      </c>
      <c r="W65" s="4"/>
      <c r="X65" s="4" t="s">
        <v>12516</v>
      </c>
      <c r="Y65" s="4" t="s">
        <v>12523</v>
      </c>
      <c r="Z65" s="4" t="s">
        <v>12528</v>
      </c>
      <c r="AA65"/>
      <c r="AB65" s="3">
        <v>18</v>
      </c>
      <c r="AC65" s="4" t="s">
        <v>12629</v>
      </c>
      <c r="AD65" s="4"/>
      <c r="AE65" s="4"/>
      <c r="AF65" s="4" t="s">
        <v>12643</v>
      </c>
      <c r="AG65" s="4" t="s">
        <v>12652</v>
      </c>
      <c r="AH65" s="4" t="s">
        <v>12659</v>
      </c>
      <c r="AI65" s="4"/>
      <c r="AJ65"/>
      <c r="AK65" s="3">
        <v>18</v>
      </c>
      <c r="AL65" s="4"/>
      <c r="AM65" s="4" t="s">
        <v>12796</v>
      </c>
      <c r="AN65" s="4" t="s">
        <v>223</v>
      </c>
      <c r="AO65" s="4"/>
      <c r="AP65" s="4" t="s">
        <v>12825</v>
      </c>
      <c r="AQ65" s="4"/>
      <c r="AR65" s="4"/>
      <c r="AS65"/>
      <c r="AT65" s="4">
        <v>18</v>
      </c>
      <c r="AU65" s="4" t="s">
        <v>12955</v>
      </c>
      <c r="AV65" s="4" t="s">
        <v>12962</v>
      </c>
      <c r="AW65" s="4" t="s">
        <v>10054</v>
      </c>
      <c r="AX65" s="4" t="s">
        <v>12966</v>
      </c>
      <c r="AY65" s="4"/>
      <c r="AZ65" s="4"/>
      <c r="BA65" s="4" t="s">
        <v>12984</v>
      </c>
      <c r="BB65"/>
      <c r="BC65" s="4">
        <v>18</v>
      </c>
      <c r="BD65" s="4" t="s">
        <v>13079</v>
      </c>
      <c r="BE65" s="4" t="s">
        <v>13080</v>
      </c>
      <c r="BF65" s="4" t="s">
        <v>13094</v>
      </c>
      <c r="BG65" s="4" t="s">
        <v>13093</v>
      </c>
      <c r="BH65" s="4"/>
      <c r="BI65" s="4"/>
      <c r="BJ65" s="4" t="s">
        <v>13107</v>
      </c>
      <c r="BK65"/>
      <c r="BL65" s="4">
        <v>18</v>
      </c>
      <c r="BM65" s="4"/>
      <c r="BN65" s="4"/>
      <c r="BO65" s="4"/>
      <c r="BP65" s="4"/>
      <c r="BQ65" s="4" t="s">
        <v>4406</v>
      </c>
      <c r="BR65" s="4" t="s">
        <v>13250</v>
      </c>
      <c r="BS65" s="4" t="s">
        <v>13259</v>
      </c>
      <c r="BT65"/>
      <c r="BU65" s="4">
        <v>18</v>
      </c>
      <c r="BV65" s="4" t="s">
        <v>13378</v>
      </c>
      <c r="BW65" s="4" t="s">
        <v>13381</v>
      </c>
      <c r="BX65" s="4"/>
      <c r="BY65" s="4"/>
      <c r="BZ65" s="4" t="s">
        <v>13392</v>
      </c>
      <c r="CA65" s="4" t="s">
        <v>13398</v>
      </c>
      <c r="CB65" s="4" t="s">
        <v>13401</v>
      </c>
      <c r="CC65"/>
      <c r="CD65" s="4">
        <v>18</v>
      </c>
      <c r="CE65" s="4" t="s">
        <v>13534</v>
      </c>
      <c r="CF65" s="4"/>
      <c r="CG65" s="4"/>
      <c r="CH65" s="4"/>
      <c r="CI65" s="4"/>
      <c r="CJ65" s="4"/>
      <c r="CK65" s="4"/>
      <c r="CL65"/>
      <c r="CM65" s="4">
        <v>18</v>
      </c>
      <c r="CN65" s="4" t="s">
        <v>7535</v>
      </c>
      <c r="CO65" s="4" t="s">
        <v>13656</v>
      </c>
      <c r="CP65" s="4" t="s">
        <v>223</v>
      </c>
      <c r="CQ65" s="4" t="s">
        <v>8901</v>
      </c>
      <c r="CR65" s="4" t="s">
        <v>13674</v>
      </c>
      <c r="CS65" s="4" t="s">
        <v>13680</v>
      </c>
      <c r="CT65" s="4" t="s">
        <v>13702</v>
      </c>
      <c r="CU65"/>
      <c r="CV65" s="4">
        <v>18</v>
      </c>
      <c r="CW65" s="4"/>
      <c r="CX65" s="4"/>
      <c r="CY65" s="4" t="s">
        <v>13757</v>
      </c>
      <c r="CZ65" s="4" t="s">
        <v>13817</v>
      </c>
      <c r="DA65" s="4" t="s">
        <v>11680</v>
      </c>
      <c r="DB65" s="4" t="s">
        <v>13823</v>
      </c>
      <c r="DC65" s="4" t="s">
        <v>38</v>
      </c>
    </row>
    <row r="66" spans="1:107" x14ac:dyDescent="0.35">
      <c r="A66" s="6"/>
      <c r="B66" s="7"/>
      <c r="C66" s="7" t="s">
        <v>12269</v>
      </c>
      <c r="D66" s="7"/>
      <c r="E66" s="7"/>
      <c r="F66" s="7"/>
      <c r="G66" s="7"/>
      <c r="H66" s="7" t="s">
        <v>1068</v>
      </c>
      <c r="I66"/>
      <c r="J66" s="6"/>
      <c r="K66" s="7"/>
      <c r="L66" s="7"/>
      <c r="M66" s="7" t="s">
        <v>12372</v>
      </c>
      <c r="N66" s="7"/>
      <c r="O66" s="7" t="s">
        <v>12386</v>
      </c>
      <c r="P66" s="7"/>
      <c r="Q66" s="7"/>
      <c r="R66"/>
      <c r="S66" s="6"/>
      <c r="T66" s="7" t="s">
        <v>1068</v>
      </c>
      <c r="U66" s="7"/>
      <c r="V66" s="7"/>
      <c r="W66" s="7"/>
      <c r="X66" s="7"/>
      <c r="Y66" s="7" t="s">
        <v>12522</v>
      </c>
      <c r="Z66" s="7" t="s">
        <v>12529</v>
      </c>
      <c r="AA66"/>
      <c r="AB66" s="6"/>
      <c r="AC66" s="7" t="s">
        <v>12627</v>
      </c>
      <c r="AD66" s="7" t="s">
        <v>12634</v>
      </c>
      <c r="AE66" s="7" t="s">
        <v>12634</v>
      </c>
      <c r="AF66" s="7" t="s">
        <v>12634</v>
      </c>
      <c r="AG66" s="7"/>
      <c r="AH66" s="7" t="s">
        <v>12658</v>
      </c>
      <c r="AI66" s="7" t="s">
        <v>12774</v>
      </c>
      <c r="AJ66"/>
      <c r="AK66" s="6"/>
      <c r="AL66" s="7"/>
      <c r="AM66" s="7"/>
      <c r="AN66" s="7"/>
      <c r="AO66" s="7"/>
      <c r="AP66" s="7"/>
      <c r="AQ66" s="7"/>
      <c r="AR66" s="7"/>
      <c r="AS66"/>
      <c r="AT66" s="7"/>
      <c r="AU66" s="7" t="s">
        <v>38</v>
      </c>
      <c r="AV66" s="7"/>
      <c r="AW66" s="7"/>
      <c r="AX66" s="7" t="s">
        <v>12970</v>
      </c>
      <c r="AY66" s="7"/>
      <c r="AZ66" s="7"/>
      <c r="BA66" s="7"/>
      <c r="BB66"/>
      <c r="BC66" s="7"/>
      <c r="BD66" s="7" t="s">
        <v>13084</v>
      </c>
      <c r="BE66" s="7" t="s">
        <v>13081</v>
      </c>
      <c r="BF66" s="7"/>
      <c r="BG66" s="7"/>
      <c r="BH66" s="7" t="s">
        <v>13098</v>
      </c>
      <c r="BI66" s="7"/>
      <c r="BJ66" s="7" t="s">
        <v>13108</v>
      </c>
      <c r="BK66"/>
      <c r="BL66" s="7"/>
      <c r="BM66" s="7" t="s">
        <v>13231</v>
      </c>
      <c r="BN66" s="7"/>
      <c r="BO66" s="7"/>
      <c r="BP66" s="7" t="s">
        <v>13247</v>
      </c>
      <c r="BQ66" s="7" t="s">
        <v>13251</v>
      </c>
      <c r="BR66" s="7"/>
      <c r="BS66" s="7"/>
      <c r="BT66"/>
      <c r="BU66" s="7"/>
      <c r="BV66" s="7"/>
      <c r="BW66" s="7" t="s">
        <v>8255</v>
      </c>
      <c r="BX66" s="7" t="s">
        <v>13386</v>
      </c>
      <c r="BY66" s="7"/>
      <c r="BZ66" s="7"/>
      <c r="CA66" s="7" t="s">
        <v>13399</v>
      </c>
      <c r="CB66" s="7"/>
      <c r="CC66"/>
      <c r="CD66" s="7"/>
      <c r="CE66" s="7"/>
      <c r="CF66" s="7"/>
      <c r="CG66" s="7" t="s">
        <v>2390</v>
      </c>
      <c r="CH66" s="7" t="s">
        <v>2390</v>
      </c>
      <c r="CI66" s="7" t="s">
        <v>13560</v>
      </c>
      <c r="CJ66" s="7" t="s">
        <v>2390</v>
      </c>
      <c r="CK66" s="7" t="s">
        <v>2390</v>
      </c>
      <c r="CL66"/>
      <c r="CM66" s="7"/>
      <c r="CN66" s="7"/>
      <c r="CO66" s="7" t="s">
        <v>2390</v>
      </c>
      <c r="CP66" s="7"/>
      <c r="CQ66" s="7" t="s">
        <v>13669</v>
      </c>
      <c r="CR66" s="7" t="s">
        <v>13676</v>
      </c>
      <c r="CS66" s="7" t="s">
        <v>13681</v>
      </c>
      <c r="CT66" s="7" t="s">
        <v>13703</v>
      </c>
      <c r="CU66"/>
      <c r="CV66" s="7"/>
      <c r="CW66" s="7" t="s">
        <v>13812</v>
      </c>
      <c r="CX66" s="7"/>
      <c r="CY66" s="7"/>
      <c r="CZ66" s="7"/>
      <c r="DA66" s="7"/>
      <c r="DB66" s="7"/>
      <c r="DC66" s="7" t="s">
        <v>13826</v>
      </c>
    </row>
    <row r="67" spans="1:107" x14ac:dyDescent="0.35">
      <c r="A67" s="2">
        <v>20</v>
      </c>
      <c r="B67" s="5"/>
      <c r="C67" s="5"/>
      <c r="D67" s="5"/>
      <c r="E67" s="5"/>
      <c r="F67" s="5"/>
      <c r="G67" s="5"/>
      <c r="H67" s="5" t="s">
        <v>12284</v>
      </c>
      <c r="I67"/>
      <c r="J67" s="2">
        <v>20</v>
      </c>
      <c r="K67" s="5"/>
      <c r="L67" s="5" t="s">
        <v>12366</v>
      </c>
      <c r="M67" s="5"/>
      <c r="N67" s="2"/>
      <c r="O67" s="5" t="s">
        <v>12384</v>
      </c>
      <c r="P67" s="5" t="s">
        <v>12391</v>
      </c>
      <c r="Q67" s="5" t="s">
        <v>12151</v>
      </c>
      <c r="R67"/>
      <c r="S67" s="2">
        <v>20</v>
      </c>
      <c r="T67" s="5"/>
      <c r="U67" s="5" t="s">
        <v>1423</v>
      </c>
      <c r="V67" s="5"/>
      <c r="W67" s="5"/>
      <c r="X67" s="5" t="s">
        <v>12518</v>
      </c>
      <c r="Y67" s="5"/>
      <c r="Z67" s="5"/>
      <c r="AA67"/>
      <c r="AB67" s="2">
        <v>20</v>
      </c>
      <c r="AC67" s="5" t="s">
        <v>659</v>
      </c>
      <c r="AD67" s="5"/>
      <c r="AE67" s="5"/>
      <c r="AF67" s="5" t="s">
        <v>11456</v>
      </c>
      <c r="AG67" s="5" t="s">
        <v>659</v>
      </c>
      <c r="AH67" s="5"/>
      <c r="AI67" s="5"/>
      <c r="AJ67"/>
      <c r="AK67" s="2">
        <v>20</v>
      </c>
      <c r="AL67" s="5"/>
      <c r="AM67" s="5"/>
      <c r="AN67" s="5" t="s">
        <v>12822</v>
      </c>
      <c r="AO67" s="5"/>
      <c r="AP67" s="5"/>
      <c r="AQ67" s="5"/>
      <c r="AR67" s="5"/>
      <c r="AS67"/>
      <c r="AT67" s="5">
        <v>20</v>
      </c>
      <c r="AU67" s="5"/>
      <c r="AV67" s="5"/>
      <c r="AW67" s="5" t="s">
        <v>12965</v>
      </c>
      <c r="AX67" s="5"/>
      <c r="AY67" s="5"/>
      <c r="AZ67" s="5"/>
      <c r="BA67" s="5"/>
      <c r="BB67"/>
      <c r="BC67" s="5">
        <v>20</v>
      </c>
      <c r="BD67" s="5"/>
      <c r="BE67" s="5"/>
      <c r="BF67" s="5"/>
      <c r="BG67" s="5"/>
      <c r="BH67" s="5"/>
      <c r="BI67" s="5"/>
      <c r="BJ67" s="5"/>
      <c r="BK67"/>
      <c r="BL67" s="5">
        <v>20</v>
      </c>
      <c r="BM67" s="5"/>
      <c r="BN67" s="5"/>
      <c r="BO67" s="5"/>
      <c r="BP67" s="5"/>
      <c r="BQ67" s="5" t="s">
        <v>1039</v>
      </c>
      <c r="BR67" s="5" t="s">
        <v>13255</v>
      </c>
      <c r="BS67" s="5"/>
      <c r="BT67"/>
      <c r="BU67" s="5">
        <v>20</v>
      </c>
      <c r="BV67" s="5"/>
      <c r="BW67" s="5"/>
      <c r="BX67" s="5"/>
      <c r="BY67" s="5"/>
      <c r="BZ67" s="5"/>
      <c r="CA67" s="5"/>
      <c r="CB67" s="5"/>
      <c r="CC67"/>
      <c r="CD67" s="5">
        <v>20</v>
      </c>
      <c r="CE67" s="5" t="s">
        <v>11719</v>
      </c>
      <c r="CF67" s="5" t="s">
        <v>13539</v>
      </c>
      <c r="CG67" s="5"/>
      <c r="CH67" s="5"/>
      <c r="CI67" s="5"/>
      <c r="CJ67" s="5"/>
      <c r="CK67" s="5"/>
      <c r="CL67"/>
      <c r="CM67" s="5">
        <v>20</v>
      </c>
      <c r="CN67" s="9" t="s">
        <v>2390</v>
      </c>
      <c r="CO67" s="5"/>
      <c r="CP67" s="5"/>
      <c r="CQ67" s="5" t="s">
        <v>2390</v>
      </c>
      <c r="CR67" s="5" t="s">
        <v>2390</v>
      </c>
      <c r="CS67" s="5" t="s">
        <v>2390</v>
      </c>
      <c r="CT67" s="5" t="s">
        <v>2390</v>
      </c>
      <c r="CU67"/>
      <c r="CV67" s="5">
        <v>20</v>
      </c>
      <c r="CW67" s="5"/>
      <c r="CX67" s="5"/>
      <c r="CY67" s="5"/>
      <c r="CZ67" s="5" t="s">
        <v>528</v>
      </c>
      <c r="DA67" s="5"/>
      <c r="DB67" s="5"/>
      <c r="DC67" s="5"/>
    </row>
    <row r="68" spans="1:107" x14ac:dyDescent="0.35">
      <c r="A68" s="6"/>
      <c r="B68" s="7"/>
      <c r="C68" s="7"/>
      <c r="D68" s="7"/>
      <c r="E68" s="7"/>
      <c r="F68" s="7"/>
      <c r="G68" s="7"/>
      <c r="H68" s="7"/>
      <c r="I68"/>
      <c r="J68" s="6"/>
      <c r="K68" s="7"/>
      <c r="L68" s="7" t="s">
        <v>12367</v>
      </c>
      <c r="M68" s="7"/>
      <c r="N68" s="7"/>
      <c r="O68" s="7" t="s">
        <v>12385</v>
      </c>
      <c r="P68" s="7" t="s">
        <v>12392</v>
      </c>
      <c r="Q68" s="7"/>
      <c r="R68"/>
      <c r="S68" s="6"/>
      <c r="T68" s="7"/>
      <c r="U68" s="7"/>
      <c r="V68" s="7"/>
      <c r="W68" s="7"/>
      <c r="X68" s="7" t="s">
        <v>12103</v>
      </c>
      <c r="Y68" s="7"/>
      <c r="Z68" s="7" t="s">
        <v>9126</v>
      </c>
      <c r="AA68"/>
      <c r="AB68" s="6"/>
      <c r="AC68" s="7"/>
      <c r="AD68" s="7"/>
      <c r="AE68" s="7"/>
      <c r="AF68" s="7"/>
      <c r="AG68" s="7" t="s">
        <v>12666</v>
      </c>
      <c r="AH68" s="7"/>
      <c r="AI68" s="7"/>
      <c r="AJ68"/>
      <c r="AK68" s="6"/>
      <c r="AL68" s="7"/>
      <c r="AM68" s="7"/>
      <c r="AN68" s="7" t="s">
        <v>12823</v>
      </c>
      <c r="AO68" s="7"/>
      <c r="AP68" s="7"/>
      <c r="AQ68" s="7"/>
      <c r="AR68" s="7"/>
      <c r="AS68"/>
      <c r="AT68" s="7"/>
      <c r="AU68" s="7"/>
      <c r="AV68" s="7"/>
      <c r="AW68" s="7"/>
      <c r="AX68" s="7"/>
      <c r="AY68" s="7"/>
      <c r="AZ68" s="7"/>
      <c r="BA68" s="7"/>
      <c r="BB68"/>
      <c r="BC68" s="7"/>
      <c r="BD68" s="7"/>
      <c r="BE68" s="7"/>
      <c r="BF68" s="7"/>
      <c r="BG68" s="7"/>
      <c r="BH68" s="7"/>
      <c r="BI68" s="7"/>
      <c r="BJ68" s="7"/>
      <c r="BK68"/>
      <c r="BL68" s="7"/>
      <c r="BM68" s="7"/>
      <c r="BN68" s="7"/>
      <c r="BO68" s="7"/>
      <c r="BP68" s="7"/>
      <c r="BQ68" s="7"/>
      <c r="BR68" s="7"/>
      <c r="BS68" s="7"/>
      <c r="BT68"/>
      <c r="BU68" s="7"/>
      <c r="BV68" s="7"/>
      <c r="BW68" s="7"/>
      <c r="BX68" s="7"/>
      <c r="BY68" s="7"/>
      <c r="BZ68" s="7"/>
      <c r="CA68" s="7"/>
      <c r="CB68" s="7"/>
      <c r="CC68"/>
      <c r="CD68" s="7"/>
      <c r="CE68" s="7" t="s">
        <v>13535</v>
      </c>
      <c r="CF68" s="7"/>
      <c r="CG68" s="7"/>
      <c r="CH68" s="7"/>
      <c r="CI68" s="7"/>
      <c r="CJ68" s="7"/>
      <c r="CK68" s="7"/>
      <c r="CL68"/>
      <c r="CM68" s="7"/>
      <c r="CN68" s="7"/>
      <c r="CO68" s="7"/>
      <c r="CP68" s="7"/>
      <c r="CQ68" s="7"/>
      <c r="CR68" s="7"/>
      <c r="CS68" s="5"/>
      <c r="CT68" s="7"/>
      <c r="CU68"/>
      <c r="CV68" s="7"/>
      <c r="CW68" s="7"/>
      <c r="CX68" s="7"/>
      <c r="CY68" s="7"/>
      <c r="CZ68" s="7"/>
      <c r="DA68" s="7"/>
      <c r="DB68" s="7"/>
      <c r="DC68" s="7"/>
    </row>
    <row r="69" spans="1:107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 t="s">
        <v>8451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 s="77"/>
      <c r="CT69"/>
      <c r="CU69"/>
      <c r="CV69"/>
      <c r="CW69"/>
      <c r="CX69"/>
      <c r="CY69"/>
      <c r="CZ69"/>
      <c r="DA69"/>
      <c r="DB69"/>
      <c r="DC69"/>
    </row>
    <row r="70" spans="1:107" x14ac:dyDescent="0.35">
      <c r="A70"/>
      <c r="B70" s="3" t="s">
        <v>12</v>
      </c>
      <c r="C70" s="3" t="s">
        <v>13</v>
      </c>
      <c r="D70" s="3" t="s">
        <v>14</v>
      </c>
      <c r="E70" s="3"/>
      <c r="F70" s="3"/>
      <c r="G70" s="3"/>
      <c r="H70" s="3"/>
      <c r="I70"/>
      <c r="J70"/>
      <c r="K70" s="3" t="s">
        <v>12</v>
      </c>
      <c r="L70" s="3" t="s">
        <v>13</v>
      </c>
      <c r="M70" s="3" t="s">
        <v>14</v>
      </c>
      <c r="N70" s="3"/>
      <c r="O70" s="3"/>
      <c r="P70" s="3"/>
      <c r="Q70" s="3"/>
      <c r="R70"/>
      <c r="S70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/>
      <c r="AA70"/>
      <c r="AB70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 t="s">
        <v>18</v>
      </c>
      <c r="AJ70"/>
      <c r="AK70"/>
      <c r="AL70" s="3" t="s">
        <v>12</v>
      </c>
      <c r="AM70" s="3" t="s">
        <v>13</v>
      </c>
      <c r="AN70" s="3" t="s">
        <v>14</v>
      </c>
      <c r="AO70" s="3" t="s">
        <v>15</v>
      </c>
      <c r="AP70" s="3"/>
      <c r="AQ70" s="3"/>
      <c r="AR70" s="3"/>
      <c r="AS70"/>
      <c r="AT70"/>
      <c r="AU70" s="3" t="s">
        <v>12</v>
      </c>
      <c r="AV70" s="3" t="s">
        <v>13</v>
      </c>
      <c r="AW70" s="3" t="s">
        <v>14</v>
      </c>
      <c r="AX70" s="3" t="s">
        <v>15</v>
      </c>
      <c r="AY70" s="3" t="s">
        <v>16</v>
      </c>
      <c r="AZ70" s="3" t="s">
        <v>17</v>
      </c>
      <c r="BA70" s="3"/>
      <c r="BB70"/>
      <c r="BC70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K70"/>
      <c r="BL70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/>
      <c r="BS70" s="3"/>
      <c r="BT70"/>
      <c r="BU70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 t="s">
        <v>17</v>
      </c>
      <c r="CB70" s="3" t="s">
        <v>18</v>
      </c>
      <c r="CC70"/>
      <c r="CD70"/>
      <c r="CE70" s="3" t="s">
        <v>12</v>
      </c>
      <c r="CF70" s="3" t="s">
        <v>13</v>
      </c>
      <c r="CG70" s="3" t="s">
        <v>14</v>
      </c>
      <c r="CH70" s="3"/>
      <c r="CI70" s="3"/>
      <c r="CJ70" s="3"/>
      <c r="CK70" s="3"/>
      <c r="CL70"/>
      <c r="CM70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/>
      <c r="CT70" s="3"/>
      <c r="CU70"/>
      <c r="CV70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 t="s">
        <v>18</v>
      </c>
    </row>
    <row r="71" spans="1:107" x14ac:dyDescent="0.35">
      <c r="A71"/>
      <c r="B71" s="2">
        <v>29</v>
      </c>
      <c r="C71" s="2">
        <v>30</v>
      </c>
      <c r="D71" s="2">
        <v>31</v>
      </c>
      <c r="E71" s="2"/>
      <c r="F71" s="2"/>
      <c r="G71" s="2"/>
      <c r="H71" s="2"/>
      <c r="I71"/>
      <c r="J71"/>
      <c r="K71" s="2">
        <v>26</v>
      </c>
      <c r="L71" s="2">
        <v>27</v>
      </c>
      <c r="M71" s="6">
        <v>28</v>
      </c>
      <c r="N71" s="2"/>
      <c r="O71" s="2"/>
      <c r="P71" s="2"/>
      <c r="Q71" s="2"/>
      <c r="R71"/>
      <c r="S71"/>
      <c r="T71" s="2">
        <v>26</v>
      </c>
      <c r="U71" s="2">
        <v>27</v>
      </c>
      <c r="V71" s="2">
        <v>28</v>
      </c>
      <c r="W71" s="2">
        <v>29</v>
      </c>
      <c r="X71" s="2">
        <v>30</v>
      </c>
      <c r="Y71" s="2">
        <v>31</v>
      </c>
      <c r="Z71" s="2"/>
      <c r="AA71"/>
      <c r="AB71"/>
      <c r="AC71" s="2">
        <v>23</v>
      </c>
      <c r="AD71" s="2">
        <v>24</v>
      </c>
      <c r="AE71" s="2">
        <v>25</v>
      </c>
      <c r="AF71" s="2">
        <v>26</v>
      </c>
      <c r="AG71" s="2">
        <v>27</v>
      </c>
      <c r="AH71" s="2">
        <v>28</v>
      </c>
      <c r="AI71" s="2">
        <v>29</v>
      </c>
      <c r="AJ71"/>
      <c r="AK71"/>
      <c r="AL71" s="2">
        <v>28</v>
      </c>
      <c r="AM71" s="2">
        <v>29</v>
      </c>
      <c r="AN71" s="2">
        <v>30</v>
      </c>
      <c r="AO71" s="2">
        <v>31</v>
      </c>
      <c r="AP71" s="2"/>
      <c r="AQ71" s="2"/>
      <c r="AR71" s="2"/>
      <c r="AS71"/>
      <c r="AT71"/>
      <c r="AU71" s="2">
        <v>25</v>
      </c>
      <c r="AV71" s="2">
        <v>26</v>
      </c>
      <c r="AW71" s="2">
        <v>27</v>
      </c>
      <c r="AX71" s="2">
        <v>28</v>
      </c>
      <c r="AY71" s="2">
        <v>29</v>
      </c>
      <c r="AZ71" s="2">
        <v>30</v>
      </c>
      <c r="BA71" s="2"/>
      <c r="BB71"/>
      <c r="BC71"/>
      <c r="BD71" s="2">
        <v>23</v>
      </c>
      <c r="BE71" s="2">
        <v>24</v>
      </c>
      <c r="BF71" s="2">
        <v>25</v>
      </c>
      <c r="BG71" s="2">
        <v>26</v>
      </c>
      <c r="BH71" s="2">
        <v>27</v>
      </c>
      <c r="BI71" s="2">
        <v>28</v>
      </c>
      <c r="BJ71" s="2">
        <v>29</v>
      </c>
      <c r="BK71"/>
      <c r="BL71"/>
      <c r="BM71" s="2">
        <v>27</v>
      </c>
      <c r="BN71" s="2">
        <v>28</v>
      </c>
      <c r="BO71" s="2">
        <v>29</v>
      </c>
      <c r="BP71" s="2">
        <v>30</v>
      </c>
      <c r="BQ71" s="2">
        <v>31</v>
      </c>
      <c r="BR71" s="2"/>
      <c r="BS71" s="2"/>
      <c r="BT71"/>
      <c r="BU71"/>
      <c r="BV71" s="2">
        <v>24</v>
      </c>
      <c r="BW71" s="2">
        <v>25</v>
      </c>
      <c r="BX71" s="2">
        <v>26</v>
      </c>
      <c r="BY71" s="2">
        <v>27</v>
      </c>
      <c r="BZ71" s="2">
        <v>28</v>
      </c>
      <c r="CA71" s="2">
        <v>29</v>
      </c>
      <c r="CB71" s="2">
        <v>30</v>
      </c>
      <c r="CC71"/>
      <c r="CD71"/>
      <c r="CE71" s="2">
        <v>29</v>
      </c>
      <c r="CF71" s="2">
        <v>30</v>
      </c>
      <c r="CG71" s="2">
        <v>31</v>
      </c>
      <c r="CH71" s="2"/>
      <c r="CI71" s="2"/>
      <c r="CJ71" s="2"/>
      <c r="CK71" s="2"/>
      <c r="CL71"/>
      <c r="CM71"/>
      <c r="CN71" s="2">
        <v>26</v>
      </c>
      <c r="CO71" s="2">
        <v>27</v>
      </c>
      <c r="CP71" s="2">
        <v>28</v>
      </c>
      <c r="CQ71" s="2">
        <v>29</v>
      </c>
      <c r="CR71" s="2">
        <v>30</v>
      </c>
      <c r="CS71" s="2"/>
      <c r="CT71" s="2"/>
      <c r="CU71"/>
      <c r="CV71"/>
      <c r="CW71" s="2">
        <v>24</v>
      </c>
      <c r="CX71" s="2">
        <v>25</v>
      </c>
      <c r="CY71" s="2">
        <v>26</v>
      </c>
      <c r="CZ71" s="2">
        <v>27</v>
      </c>
      <c r="DA71" s="2">
        <v>28</v>
      </c>
      <c r="DB71" s="2">
        <v>29</v>
      </c>
      <c r="DC71" s="2">
        <v>30</v>
      </c>
    </row>
    <row r="72" spans="1:107" ht="16.5" customHeight="1" x14ac:dyDescent="0.35">
      <c r="A72" s="3">
        <v>8</v>
      </c>
      <c r="B72" s="4" t="s">
        <v>12285</v>
      </c>
      <c r="C72" s="4"/>
      <c r="D72" s="4" t="s">
        <v>12238</v>
      </c>
      <c r="E72" s="4"/>
      <c r="F72" s="4"/>
      <c r="G72" s="4"/>
      <c r="H72" s="4"/>
      <c r="I72"/>
      <c r="J72" s="3">
        <v>8</v>
      </c>
      <c r="K72" s="4"/>
      <c r="L72" s="4"/>
      <c r="M72" s="5"/>
      <c r="N72" s="4"/>
      <c r="O72" s="4"/>
      <c r="P72" s="4"/>
      <c r="Q72" s="4"/>
      <c r="R72"/>
      <c r="S72" s="3">
        <v>8</v>
      </c>
      <c r="T72" s="4" t="s">
        <v>12436</v>
      </c>
      <c r="U72" s="4"/>
      <c r="V72" s="4"/>
      <c r="W72" s="4"/>
      <c r="X72" s="4" t="s">
        <v>25</v>
      </c>
      <c r="Y72" s="4"/>
      <c r="Z72" s="4"/>
      <c r="AA72"/>
      <c r="AB72" s="3">
        <v>8</v>
      </c>
      <c r="AC72" s="4" t="s">
        <v>12664</v>
      </c>
      <c r="AD72" s="4" t="s">
        <v>12671</v>
      </c>
      <c r="AE72" s="4"/>
      <c r="AF72" s="4" t="s">
        <v>12300</v>
      </c>
      <c r="AG72" s="4"/>
      <c r="AH72" s="4"/>
      <c r="AI72" s="4"/>
      <c r="AJ72"/>
      <c r="AK72" s="3">
        <v>8</v>
      </c>
      <c r="AL72" s="4" t="s">
        <v>12836</v>
      </c>
      <c r="AM72" s="4" t="s">
        <v>12840</v>
      </c>
      <c r="AN72" s="4"/>
      <c r="AO72" s="4" t="s">
        <v>12850</v>
      </c>
      <c r="AP72" s="4"/>
      <c r="AQ72" s="4"/>
      <c r="AR72" s="4"/>
      <c r="AS72"/>
      <c r="AT72" s="4">
        <v>8</v>
      </c>
      <c r="AU72" s="4"/>
      <c r="AV72" s="4"/>
      <c r="AW72" s="4"/>
      <c r="AX72" s="4"/>
      <c r="AY72" s="4" t="s">
        <v>25</v>
      </c>
      <c r="AZ72" s="4" t="s">
        <v>13014</v>
      </c>
      <c r="BA72" s="4"/>
      <c r="BB72"/>
      <c r="BC72" s="4">
        <v>8</v>
      </c>
      <c r="BD72" s="4"/>
      <c r="BE72" s="4"/>
      <c r="BF72" s="4"/>
      <c r="BG72" s="4"/>
      <c r="BH72" s="4" t="s">
        <v>25</v>
      </c>
      <c r="BI72" s="4" t="s">
        <v>13134</v>
      </c>
      <c r="BJ72" s="4" t="s">
        <v>12973</v>
      </c>
      <c r="BK72"/>
      <c r="BL72" s="4">
        <v>8</v>
      </c>
      <c r="BM72" s="4"/>
      <c r="BN72" s="4" t="s">
        <v>13266</v>
      </c>
      <c r="BO72" s="4"/>
      <c r="BP72" s="4"/>
      <c r="BQ72" s="4"/>
      <c r="BR72" s="4"/>
      <c r="BS72" s="4"/>
      <c r="BT72"/>
      <c r="BU72" s="4">
        <v>8</v>
      </c>
      <c r="BV72" s="4"/>
      <c r="BW72" s="4"/>
      <c r="BX72" s="4"/>
      <c r="BY72" s="4"/>
      <c r="BZ72" s="4" t="s">
        <v>25</v>
      </c>
      <c r="CA72" s="4"/>
      <c r="CB72" s="4"/>
      <c r="CC72"/>
      <c r="CD72" s="4">
        <v>8</v>
      </c>
      <c r="CE72" s="4"/>
      <c r="CF72" s="4"/>
      <c r="CG72" s="4" t="s">
        <v>13575</v>
      </c>
      <c r="CH72" s="4"/>
      <c r="CI72" s="4"/>
      <c r="CJ72" s="4"/>
      <c r="CK72" s="4"/>
      <c r="CL72"/>
      <c r="CM72" s="4">
        <v>8</v>
      </c>
      <c r="CN72" s="4" t="s">
        <v>13704</v>
      </c>
      <c r="CO72" s="4" t="s">
        <v>13713</v>
      </c>
      <c r="CP72" s="4" t="s">
        <v>13713</v>
      </c>
      <c r="CQ72" s="4"/>
      <c r="CR72" s="4" t="s">
        <v>25</v>
      </c>
      <c r="CS72" s="4"/>
      <c r="CT72" s="4"/>
      <c r="CU72"/>
      <c r="CV72" s="4">
        <v>8</v>
      </c>
      <c r="CW72" s="4"/>
      <c r="CX72" s="4"/>
      <c r="CY72" s="4"/>
      <c r="CZ72" s="4"/>
      <c r="DA72" s="4" t="s">
        <v>25</v>
      </c>
      <c r="DB72" s="4"/>
      <c r="DC72" s="4"/>
    </row>
    <row r="73" spans="1:107" ht="11.25" customHeight="1" x14ac:dyDescent="0.35">
      <c r="A73" s="2"/>
      <c r="B73" s="5"/>
      <c r="C73" s="5"/>
      <c r="D73" s="5" t="s">
        <v>11859</v>
      </c>
      <c r="E73" s="5"/>
      <c r="F73" s="5"/>
      <c r="G73" s="5"/>
      <c r="H73" s="5"/>
      <c r="I73"/>
      <c r="J73" s="2"/>
      <c r="K73" s="5"/>
      <c r="L73" s="5"/>
      <c r="M73" s="5" t="s">
        <v>11859</v>
      </c>
      <c r="N73" s="5"/>
      <c r="O73" s="5"/>
      <c r="P73" s="5"/>
      <c r="Q73" s="5"/>
      <c r="R73"/>
      <c r="S73" s="2"/>
      <c r="T73" s="5"/>
      <c r="U73" s="5"/>
      <c r="V73" s="5" t="s">
        <v>11859</v>
      </c>
      <c r="W73" s="5"/>
      <c r="X73" s="5"/>
      <c r="Y73" s="5"/>
      <c r="Z73" s="5"/>
      <c r="AA73"/>
      <c r="AB73" s="2"/>
      <c r="AC73" s="5" t="s">
        <v>12665</v>
      </c>
      <c r="AD73" s="5"/>
      <c r="AE73" s="5" t="s">
        <v>11859</v>
      </c>
      <c r="AF73" s="5" t="s">
        <v>12489</v>
      </c>
      <c r="AG73" s="5"/>
      <c r="AH73" s="5"/>
      <c r="AI73" s="5"/>
      <c r="AJ73"/>
      <c r="AK73" s="2"/>
      <c r="AL73" s="5"/>
      <c r="AM73" s="5" t="s">
        <v>38</v>
      </c>
      <c r="AN73" s="5"/>
      <c r="AO73" s="5"/>
      <c r="AP73" s="5"/>
      <c r="AQ73" s="5"/>
      <c r="AR73" s="5"/>
      <c r="AS73"/>
      <c r="AT73" s="5"/>
      <c r="AU73" s="5"/>
      <c r="AV73" s="5"/>
      <c r="AW73" s="5"/>
      <c r="AX73" s="5"/>
      <c r="AY73" s="5"/>
      <c r="AZ73" s="5"/>
      <c r="BA73" s="5"/>
      <c r="BB73"/>
      <c r="BC73" s="5"/>
      <c r="BD73" s="5"/>
      <c r="BE73" s="5" t="s">
        <v>13109</v>
      </c>
      <c r="BF73" s="5"/>
      <c r="BG73" s="5"/>
      <c r="BH73" s="5"/>
      <c r="BI73" s="5"/>
      <c r="BJ73" s="5"/>
      <c r="BK73"/>
      <c r="BL73" s="5"/>
      <c r="BM73" s="5" t="s">
        <v>13260</v>
      </c>
      <c r="BN73" s="5" t="s">
        <v>13234</v>
      </c>
      <c r="BO73" s="5" t="s">
        <v>8571</v>
      </c>
      <c r="BP73" s="5"/>
      <c r="BQ73" s="5" t="s">
        <v>13282</v>
      </c>
      <c r="BR73" s="5"/>
      <c r="BS73" s="5"/>
      <c r="BT73"/>
      <c r="BU73" s="5"/>
      <c r="BV73" s="5"/>
      <c r="BW73" s="5" t="s">
        <v>13413</v>
      </c>
      <c r="BX73" s="5" t="s">
        <v>13416</v>
      </c>
      <c r="BY73" s="5"/>
      <c r="BZ73" s="5" t="s">
        <v>13426</v>
      </c>
      <c r="CA73" s="5" t="s">
        <v>13428</v>
      </c>
      <c r="CB73" s="5"/>
      <c r="CC73"/>
      <c r="CD73" s="5"/>
      <c r="CE73" s="5" t="s">
        <v>13565</v>
      </c>
      <c r="CF73" s="5"/>
      <c r="CG73" s="5"/>
      <c r="CH73" s="5"/>
      <c r="CI73" s="5"/>
      <c r="CJ73" s="5"/>
      <c r="CK73" s="5"/>
      <c r="CL73"/>
      <c r="CM73" s="5"/>
      <c r="CN73" s="5" t="s">
        <v>13707</v>
      </c>
      <c r="CO73" s="5" t="s">
        <v>13709</v>
      </c>
      <c r="CP73" s="5"/>
      <c r="CQ73" s="5" t="s">
        <v>3288</v>
      </c>
      <c r="CR73" s="5" t="s">
        <v>13733</v>
      </c>
      <c r="CS73" s="5"/>
      <c r="CT73" s="5"/>
      <c r="CU73"/>
      <c r="CV73" s="5"/>
      <c r="CW73" s="5"/>
      <c r="CX73" s="5"/>
      <c r="CY73" s="5"/>
      <c r="CZ73" s="5"/>
      <c r="DA73" s="5"/>
      <c r="DB73" s="5"/>
      <c r="DC73" s="5"/>
    </row>
    <row r="74" spans="1:107" ht="13.5" customHeight="1" x14ac:dyDescent="0.35">
      <c r="A74" s="3">
        <v>10</v>
      </c>
      <c r="B74" s="4"/>
      <c r="C74" s="4" t="s">
        <v>12291</v>
      </c>
      <c r="D74" s="4"/>
      <c r="E74" s="4"/>
      <c r="F74" s="4"/>
      <c r="G74" s="4"/>
      <c r="H74" s="4"/>
      <c r="I74"/>
      <c r="J74" s="3">
        <v>10</v>
      </c>
      <c r="K74" s="4"/>
      <c r="L74" s="4" t="s">
        <v>38</v>
      </c>
      <c r="M74" s="4"/>
      <c r="N74" s="4"/>
      <c r="O74" s="4"/>
      <c r="P74" s="4"/>
      <c r="Q74" s="4"/>
      <c r="R74"/>
      <c r="S74" s="3">
        <v>10</v>
      </c>
      <c r="T74" s="4"/>
      <c r="U74" s="4"/>
      <c r="V74" s="4"/>
      <c r="W74" s="4" t="s">
        <v>12542</v>
      </c>
      <c r="X74" s="4" t="s">
        <v>12545</v>
      </c>
      <c r="Y74" s="4"/>
      <c r="Z74" s="4"/>
      <c r="AA74"/>
      <c r="AB74" s="3">
        <v>10</v>
      </c>
      <c r="AC74" s="4" t="s">
        <v>12672</v>
      </c>
      <c r="AD74" s="4"/>
      <c r="AE74" s="4" t="s">
        <v>12676</v>
      </c>
      <c r="AF74" s="4" t="s">
        <v>12491</v>
      </c>
      <c r="AG74" s="4"/>
      <c r="AH74" s="4"/>
      <c r="AI74" s="4"/>
      <c r="AJ74"/>
      <c r="AK74" s="3">
        <v>10</v>
      </c>
      <c r="AL74" s="4"/>
      <c r="AM74" s="4"/>
      <c r="AN74" s="4" t="s">
        <v>799</v>
      </c>
      <c r="AO74" s="4" t="s">
        <v>12827</v>
      </c>
      <c r="AP74" s="4"/>
      <c r="AQ74" s="4"/>
      <c r="AR74" s="4"/>
      <c r="AS74"/>
      <c r="AT74" s="4">
        <v>10</v>
      </c>
      <c r="AU74" s="4" t="s">
        <v>12988</v>
      </c>
      <c r="AV74" s="4" t="s">
        <v>12985</v>
      </c>
      <c r="AW74" s="4" t="s">
        <v>12776</v>
      </c>
      <c r="AX74" s="4" t="s">
        <v>10816</v>
      </c>
      <c r="AY74" s="4" t="s">
        <v>13008</v>
      </c>
      <c r="AZ74" s="4"/>
      <c r="BA74" s="4"/>
      <c r="BB74"/>
      <c r="BC74" s="4">
        <v>10</v>
      </c>
      <c r="BD74" s="36" t="s">
        <v>13110</v>
      </c>
      <c r="BE74" s="4" t="s">
        <v>13115</v>
      </c>
      <c r="BF74" s="4" t="s">
        <v>13117</v>
      </c>
      <c r="BG74" s="4" t="s">
        <v>13125</v>
      </c>
      <c r="BH74" s="4" t="s">
        <v>13127</v>
      </c>
      <c r="BI74" s="4"/>
      <c r="BJ74" s="4"/>
      <c r="BK74"/>
      <c r="BL74" s="4">
        <v>10</v>
      </c>
      <c r="BM74" s="4"/>
      <c r="BN74" s="4" t="s">
        <v>13267</v>
      </c>
      <c r="BO74" s="4" t="s">
        <v>13252</v>
      </c>
      <c r="BP74" s="4" t="s">
        <v>13276</v>
      </c>
      <c r="BQ74" s="4" t="s">
        <v>1395</v>
      </c>
      <c r="BR74" s="4"/>
      <c r="BS74" s="4"/>
      <c r="BT74"/>
      <c r="BU74" s="4">
        <v>10</v>
      </c>
      <c r="BV74" s="4"/>
      <c r="BW74" s="4" t="s">
        <v>38</v>
      </c>
      <c r="BX74" s="4" t="s">
        <v>9330</v>
      </c>
      <c r="BY74" s="4"/>
      <c r="BZ74" s="4"/>
      <c r="CA74" s="4" t="s">
        <v>13429</v>
      </c>
      <c r="CB74" s="4" t="s">
        <v>8461</v>
      </c>
      <c r="CC74"/>
      <c r="CD74" s="4">
        <v>10</v>
      </c>
      <c r="CE74" s="10"/>
      <c r="CF74" s="4" t="s">
        <v>13569</v>
      </c>
      <c r="CG74" s="4"/>
      <c r="CH74" s="4"/>
      <c r="CI74" s="4"/>
      <c r="CJ74" s="4"/>
      <c r="CK74" s="4"/>
      <c r="CL74"/>
      <c r="CM74" s="4">
        <v>10</v>
      </c>
      <c r="CN74" s="4"/>
      <c r="CO74" s="4" t="s">
        <v>13715</v>
      </c>
      <c r="CP74" s="4" t="s">
        <v>13720</v>
      </c>
      <c r="CQ74" s="4"/>
      <c r="CR74" s="4" t="s">
        <v>13705</v>
      </c>
      <c r="CS74" s="4"/>
      <c r="CT74" s="4"/>
      <c r="CU74"/>
      <c r="CV74" s="4">
        <v>10</v>
      </c>
      <c r="CW74" s="4" t="s">
        <v>38</v>
      </c>
      <c r="CX74" s="4" t="s">
        <v>13830</v>
      </c>
      <c r="CY74" s="4" t="s">
        <v>13831</v>
      </c>
      <c r="CZ74" s="4"/>
      <c r="DA74" s="4" t="s">
        <v>1322</v>
      </c>
      <c r="DB74" s="4" t="s">
        <v>13844</v>
      </c>
      <c r="DC74" s="4"/>
    </row>
    <row r="75" spans="1:107" x14ac:dyDescent="0.35">
      <c r="A75" s="6"/>
      <c r="B75" s="7" t="s">
        <v>12287</v>
      </c>
      <c r="C75" s="7" t="s">
        <v>8019</v>
      </c>
      <c r="D75" s="7" t="s">
        <v>58</v>
      </c>
      <c r="E75" s="7"/>
      <c r="F75" s="7"/>
      <c r="G75" s="7"/>
      <c r="H75" s="7"/>
      <c r="I75"/>
      <c r="J75" s="6"/>
      <c r="K75" s="7" t="s">
        <v>11980</v>
      </c>
      <c r="L75" s="7"/>
      <c r="M75" s="7"/>
      <c r="N75" s="7"/>
      <c r="O75" s="7"/>
      <c r="P75" s="7"/>
      <c r="Q75" s="7"/>
      <c r="R75"/>
      <c r="S75" s="6"/>
      <c r="T75" s="7" t="s">
        <v>11980</v>
      </c>
      <c r="U75" s="7"/>
      <c r="V75" s="7" t="s">
        <v>12541</v>
      </c>
      <c r="W75" s="7"/>
      <c r="X75" s="5"/>
      <c r="Y75" s="7"/>
      <c r="Z75" s="7"/>
      <c r="AA75"/>
      <c r="AB75" s="6"/>
      <c r="AC75" s="7" t="s">
        <v>12667</v>
      </c>
      <c r="AD75" s="7"/>
      <c r="AE75" s="7" t="s">
        <v>12677</v>
      </c>
      <c r="AF75" s="7"/>
      <c r="AG75" s="7"/>
      <c r="AH75" s="7" t="s">
        <v>12373</v>
      </c>
      <c r="AI75" s="7"/>
      <c r="AJ75"/>
      <c r="AK75" s="6"/>
      <c r="AL75" s="7"/>
      <c r="AM75" s="7" t="s">
        <v>12842</v>
      </c>
      <c r="AN75" s="7" t="s">
        <v>12832</v>
      </c>
      <c r="AO75" s="7" t="s">
        <v>12848</v>
      </c>
      <c r="AP75" s="7"/>
      <c r="AQ75" s="7"/>
      <c r="AR75" s="7"/>
      <c r="AS75"/>
      <c r="AT75" s="7"/>
      <c r="AU75" s="7" t="s">
        <v>12776</v>
      </c>
      <c r="AV75" s="7" t="s">
        <v>12994</v>
      </c>
      <c r="AW75" s="7" t="s">
        <v>12997</v>
      </c>
      <c r="AX75" s="7" t="s">
        <v>38</v>
      </c>
      <c r="AY75" s="7"/>
      <c r="AZ75" s="7"/>
      <c r="BA75" s="7"/>
      <c r="BB75"/>
      <c r="BC75" s="7"/>
      <c r="BD75" s="7"/>
      <c r="BE75" s="7"/>
      <c r="BF75" s="7" t="s">
        <v>13118</v>
      </c>
      <c r="BG75" s="7" t="s">
        <v>38</v>
      </c>
      <c r="BH75" s="7"/>
      <c r="BI75" s="7" t="s">
        <v>13136</v>
      </c>
      <c r="BJ75" s="7" t="s">
        <v>13141</v>
      </c>
      <c r="BK75"/>
      <c r="BL75" s="7"/>
      <c r="BM75" s="7" t="s">
        <v>13262</v>
      </c>
      <c r="BN75" s="7"/>
      <c r="BO75" s="7"/>
      <c r="BP75" s="7"/>
      <c r="BQ75" s="7" t="s">
        <v>13283</v>
      </c>
      <c r="BR75" s="7"/>
      <c r="BS75" s="7"/>
      <c r="BT75"/>
      <c r="BU75" s="7"/>
      <c r="BV75" s="7" t="s">
        <v>13402</v>
      </c>
      <c r="BW75" s="7"/>
      <c r="BX75" s="7" t="s">
        <v>13417</v>
      </c>
      <c r="BY75" s="7"/>
      <c r="BZ75" s="7"/>
      <c r="CA75" s="7"/>
      <c r="CB75" s="7"/>
      <c r="CC75"/>
      <c r="CD75" s="7"/>
      <c r="CE75" s="7"/>
      <c r="CF75" s="7" t="s">
        <v>13562</v>
      </c>
      <c r="CG75" s="7" t="s">
        <v>13576</v>
      </c>
      <c r="CH75" s="7"/>
      <c r="CI75" s="7"/>
      <c r="CJ75" s="7"/>
      <c r="CK75" s="7"/>
      <c r="CL75"/>
      <c r="CM75" s="7"/>
      <c r="CN75" s="7" t="s">
        <v>11980</v>
      </c>
      <c r="CO75" s="7" t="s">
        <v>195</v>
      </c>
      <c r="CP75" s="7" t="s">
        <v>13721</v>
      </c>
      <c r="CQ75" s="7"/>
      <c r="CR75" s="7"/>
      <c r="CS75" s="7"/>
      <c r="CT75" s="7"/>
      <c r="CU75"/>
      <c r="CV75" s="7"/>
      <c r="CW75" s="7" t="s">
        <v>13807</v>
      </c>
      <c r="CX75" s="7"/>
      <c r="CY75" s="7" t="s">
        <v>13848</v>
      </c>
      <c r="CZ75" s="7" t="s">
        <v>13838</v>
      </c>
      <c r="DA75" s="7"/>
      <c r="DB75" s="7"/>
      <c r="DC75" s="7"/>
    </row>
    <row r="76" spans="1:107" x14ac:dyDescent="0.35">
      <c r="A76" s="2">
        <v>12</v>
      </c>
      <c r="B76" s="5" t="s">
        <v>12286</v>
      </c>
      <c r="C76" s="5"/>
      <c r="D76" s="5"/>
      <c r="E76" s="5"/>
      <c r="F76" s="5"/>
      <c r="G76" s="5"/>
      <c r="H76" s="5"/>
      <c r="I76"/>
      <c r="J76" s="2">
        <v>12</v>
      </c>
      <c r="K76" s="5"/>
      <c r="L76" s="5" t="s">
        <v>89</v>
      </c>
      <c r="M76" s="5"/>
      <c r="N76" s="5"/>
      <c r="O76" s="5"/>
      <c r="P76" s="5"/>
      <c r="Q76" s="5"/>
      <c r="R76"/>
      <c r="S76" s="2">
        <v>12</v>
      </c>
      <c r="T76" s="5"/>
      <c r="U76" s="5" t="s">
        <v>89</v>
      </c>
      <c r="V76" s="5"/>
      <c r="W76" s="5"/>
      <c r="X76" s="4" t="s">
        <v>12248</v>
      </c>
      <c r="Y76" s="5"/>
      <c r="Z76" s="5"/>
      <c r="AA76"/>
      <c r="AB76" s="2">
        <v>12</v>
      </c>
      <c r="AC76" s="5" t="s">
        <v>12668</v>
      </c>
      <c r="AD76" s="5" t="s">
        <v>12680</v>
      </c>
      <c r="AE76" s="5" t="s">
        <v>12673</v>
      </c>
      <c r="AF76" s="5" t="s">
        <v>12490</v>
      </c>
      <c r="AG76" s="5"/>
      <c r="AH76" s="5"/>
      <c r="AI76" s="5"/>
      <c r="AJ76"/>
      <c r="AK76" s="2">
        <v>12</v>
      </c>
      <c r="AL76" s="5"/>
      <c r="AM76" s="5" t="s">
        <v>89</v>
      </c>
      <c r="AN76" s="5"/>
      <c r="AO76" s="5" t="s">
        <v>12849</v>
      </c>
      <c r="AP76" s="5"/>
      <c r="AQ76" s="5"/>
      <c r="AR76" s="5"/>
      <c r="AS76"/>
      <c r="AT76" s="5">
        <v>12</v>
      </c>
      <c r="AU76" s="5" t="s">
        <v>12967</v>
      </c>
      <c r="AV76" s="5" t="s">
        <v>89</v>
      </c>
      <c r="AW76" s="5"/>
      <c r="AX76" s="5" t="s">
        <v>13004</v>
      </c>
      <c r="AY76" s="5"/>
      <c r="AZ76" s="5" t="s">
        <v>9934</v>
      </c>
      <c r="BA76" s="5"/>
      <c r="BB76"/>
      <c r="BC76" s="5">
        <v>12</v>
      </c>
      <c r="BD76" s="5"/>
      <c r="BE76" s="5"/>
      <c r="BF76" s="5"/>
      <c r="BG76" s="5" t="s">
        <v>12339</v>
      </c>
      <c r="BH76" s="5"/>
      <c r="BI76" s="5" t="s">
        <v>11165</v>
      </c>
      <c r="BJ76" s="5"/>
      <c r="BK76"/>
      <c r="BL76" s="5">
        <v>12</v>
      </c>
      <c r="BM76" s="5" t="s">
        <v>11385</v>
      </c>
      <c r="BN76" s="5" t="s">
        <v>13268</v>
      </c>
      <c r="BO76" s="5"/>
      <c r="BP76" s="5"/>
      <c r="BQ76" s="5"/>
      <c r="BR76" s="5"/>
      <c r="BS76" s="5"/>
      <c r="BT76"/>
      <c r="BU76" s="5">
        <v>12</v>
      </c>
      <c r="BV76" s="5"/>
      <c r="BW76" s="5" t="s">
        <v>13376</v>
      </c>
      <c r="BX76" s="5"/>
      <c r="BY76" s="5" t="s">
        <v>13377</v>
      </c>
      <c r="BZ76" s="5"/>
      <c r="CA76" s="5" t="s">
        <v>11393</v>
      </c>
      <c r="CB76" s="5" t="s">
        <v>8461</v>
      </c>
      <c r="CC76"/>
      <c r="CD76" s="5">
        <v>12</v>
      </c>
      <c r="CE76" s="5" t="s">
        <v>13563</v>
      </c>
      <c r="CF76" s="5" t="s">
        <v>13563</v>
      </c>
      <c r="CG76" s="5" t="s">
        <v>13563</v>
      </c>
      <c r="CH76" s="5"/>
      <c r="CI76" s="5"/>
      <c r="CJ76" s="5"/>
      <c r="CK76" s="5"/>
      <c r="CL76"/>
      <c r="CM76" s="5">
        <v>12</v>
      </c>
      <c r="CN76" s="5" t="s">
        <v>13563</v>
      </c>
      <c r="CO76" s="5" t="s">
        <v>13716</v>
      </c>
      <c r="CP76" s="5"/>
      <c r="CQ76" s="5"/>
      <c r="CR76" s="5"/>
      <c r="CS76" s="5"/>
      <c r="CT76" s="5"/>
      <c r="CU76"/>
      <c r="CV76" s="5">
        <v>12</v>
      </c>
      <c r="CW76" s="5"/>
      <c r="CX76" s="5" t="s">
        <v>13850</v>
      </c>
      <c r="CY76" s="5" t="s">
        <v>13832</v>
      </c>
      <c r="CZ76" s="5"/>
      <c r="DA76" s="5" t="s">
        <v>13839</v>
      </c>
      <c r="DB76" s="5"/>
      <c r="DC76" s="5" t="s">
        <v>13845</v>
      </c>
    </row>
    <row r="77" spans="1:107" x14ac:dyDescent="0.35">
      <c r="A77" s="2"/>
      <c r="B77" s="5"/>
      <c r="C77" s="5"/>
      <c r="D77" s="5"/>
      <c r="E77" s="5"/>
      <c r="F77" s="5"/>
      <c r="G77" s="5"/>
      <c r="H77" s="5"/>
      <c r="I77"/>
      <c r="J77" s="2"/>
      <c r="K77" s="5"/>
      <c r="L77" s="5" t="s">
        <v>12407</v>
      </c>
      <c r="M77" s="5"/>
      <c r="N77" s="5"/>
      <c r="O77" s="5"/>
      <c r="P77" s="5"/>
      <c r="Q77" s="5"/>
      <c r="R77"/>
      <c r="S77" s="2"/>
      <c r="T77" s="5"/>
      <c r="U77" s="5"/>
      <c r="V77" s="5"/>
      <c r="W77" s="5"/>
      <c r="X77" s="5"/>
      <c r="Y77" s="5" t="s">
        <v>12549</v>
      </c>
      <c r="Z77" s="5"/>
      <c r="AA77"/>
      <c r="AB77" s="2"/>
      <c r="AC77" s="5"/>
      <c r="AD77" s="5"/>
      <c r="AE77" s="5" t="s">
        <v>12674</v>
      </c>
      <c r="AF77" s="5" t="s">
        <v>12684</v>
      </c>
      <c r="AG77" s="5"/>
      <c r="AH77" s="5"/>
      <c r="AI77" s="5"/>
      <c r="AJ77"/>
      <c r="AK77" s="2"/>
      <c r="AL77" s="5"/>
      <c r="AM77" s="5"/>
      <c r="AN77" s="5"/>
      <c r="AO77" s="5" t="s">
        <v>10366</v>
      </c>
      <c r="AP77" s="5"/>
      <c r="AQ77" s="5"/>
      <c r="AR77" s="5"/>
      <c r="AS77"/>
      <c r="AT77" s="5"/>
      <c r="AU77" s="5" t="s">
        <v>12989</v>
      </c>
      <c r="AV77" s="5"/>
      <c r="AW77" s="5" t="s">
        <v>12998</v>
      </c>
      <c r="AX77" s="5"/>
      <c r="AY77" s="5"/>
      <c r="AZ77" s="5" t="s">
        <v>8261</v>
      </c>
      <c r="BA77" s="5"/>
      <c r="BB77"/>
      <c r="BC77" s="5"/>
      <c r="BD77" s="5"/>
      <c r="BE77" s="5"/>
      <c r="BF77" s="5"/>
      <c r="BG77" s="5"/>
      <c r="BH77" s="5" t="s">
        <v>13128</v>
      </c>
      <c r="BI77" s="5" t="s">
        <v>8261</v>
      </c>
      <c r="BJ77" s="5"/>
      <c r="BK77"/>
      <c r="BL77" s="5"/>
      <c r="BM77" s="5" t="s">
        <v>13263</v>
      </c>
      <c r="BN77" s="5"/>
      <c r="BO77" s="5"/>
      <c r="BP77" s="5"/>
      <c r="BQ77" s="5"/>
      <c r="BR77" s="5"/>
      <c r="BS77" s="5"/>
      <c r="BT77"/>
      <c r="BU77" s="5"/>
      <c r="BV77" s="5" t="s">
        <v>13403</v>
      </c>
      <c r="BW77" s="5" t="s">
        <v>13412</v>
      </c>
      <c r="BX77" s="5"/>
      <c r="BY77" s="5"/>
      <c r="BZ77" s="5" t="s">
        <v>8461</v>
      </c>
      <c r="CA77" s="5" t="s">
        <v>8261</v>
      </c>
      <c r="CB77" s="5"/>
      <c r="CC77"/>
      <c r="CD77" s="5"/>
      <c r="CE77" s="5"/>
      <c r="CF77" s="5" t="s">
        <v>13570</v>
      </c>
      <c r="CG77" s="5"/>
      <c r="CH77" s="5"/>
      <c r="CI77" s="5"/>
      <c r="CJ77" s="5"/>
      <c r="CK77" s="5"/>
      <c r="CL77"/>
      <c r="CM77" s="5"/>
      <c r="CN77" s="5"/>
      <c r="CO77" s="11" t="s">
        <v>13719</v>
      </c>
      <c r="CP77" s="5" t="s">
        <v>13722</v>
      </c>
      <c r="CQ77" s="5" t="s">
        <v>13563</v>
      </c>
      <c r="CR77" s="5"/>
      <c r="CS77" s="5"/>
      <c r="CT77" s="5"/>
      <c r="CU77"/>
      <c r="CV77" s="5"/>
      <c r="CW77" s="5"/>
      <c r="CX77" s="5"/>
      <c r="CY77" s="5"/>
      <c r="CZ77" s="5"/>
      <c r="DA77" s="5"/>
      <c r="DB77" s="5"/>
      <c r="DC77" s="5" t="s">
        <v>13851</v>
      </c>
    </row>
    <row r="78" spans="1:107" x14ac:dyDescent="0.35">
      <c r="A78" s="3">
        <v>14</v>
      </c>
      <c r="B78" s="4"/>
      <c r="C78" s="4"/>
      <c r="D78" s="4" t="s">
        <v>12292</v>
      </c>
      <c r="E78" s="4"/>
      <c r="F78" s="4"/>
      <c r="G78" s="4"/>
      <c r="H78" s="4"/>
      <c r="I78"/>
      <c r="J78" s="3">
        <v>14</v>
      </c>
      <c r="K78" s="4"/>
      <c r="L78" s="4" t="s">
        <v>8801</v>
      </c>
      <c r="M78" s="4"/>
      <c r="N78" s="4" t="s">
        <v>12290</v>
      </c>
      <c r="O78" s="4"/>
      <c r="P78" s="4"/>
      <c r="Q78" s="4"/>
      <c r="R78"/>
      <c r="S78" s="3">
        <v>14</v>
      </c>
      <c r="T78" s="4"/>
      <c r="U78" s="4" t="s">
        <v>12537</v>
      </c>
      <c r="V78" s="4"/>
      <c r="W78" s="4" t="s">
        <v>12494</v>
      </c>
      <c r="X78" s="4" t="s">
        <v>12546</v>
      </c>
      <c r="Y78" s="4"/>
      <c r="Z78" s="4"/>
      <c r="AA78"/>
      <c r="AB78" s="3">
        <v>14</v>
      </c>
      <c r="AC78" s="4"/>
      <c r="AD78" s="4"/>
      <c r="AE78" s="4"/>
      <c r="AF78" s="4"/>
      <c r="AG78" s="4"/>
      <c r="AH78" s="4"/>
      <c r="AI78" s="4" t="s">
        <v>12693</v>
      </c>
      <c r="AJ78"/>
      <c r="AK78" s="3">
        <v>14</v>
      </c>
      <c r="AL78" s="4"/>
      <c r="AM78" s="4" t="s">
        <v>9624</v>
      </c>
      <c r="AN78" s="4" t="s">
        <v>12847</v>
      </c>
      <c r="AO78" s="4" t="s">
        <v>12826</v>
      </c>
      <c r="AP78" s="4"/>
      <c r="AQ78" s="4"/>
      <c r="AR78" s="4"/>
      <c r="AS78"/>
      <c r="AT78" s="4">
        <v>14</v>
      </c>
      <c r="AU78" s="4"/>
      <c r="AV78" s="4" t="s">
        <v>12841</v>
      </c>
      <c r="AW78" s="4" t="s">
        <v>12999</v>
      </c>
      <c r="AX78" s="4" t="s">
        <v>9089</v>
      </c>
      <c r="AY78" s="4" t="s">
        <v>13009</v>
      </c>
      <c r="AZ78" s="4"/>
      <c r="BA78" s="4"/>
      <c r="BB78"/>
      <c r="BC78" s="4">
        <v>14</v>
      </c>
      <c r="BD78" s="4"/>
      <c r="BE78" s="4" t="s">
        <v>13112</v>
      </c>
      <c r="BF78" s="4"/>
      <c r="BG78" s="4" t="s">
        <v>13123</v>
      </c>
      <c r="BH78" s="4" t="s">
        <v>13129</v>
      </c>
      <c r="BI78" s="4"/>
      <c r="BJ78" s="4"/>
      <c r="BK78"/>
      <c r="BL78" s="4">
        <v>14</v>
      </c>
      <c r="BM78" s="4" t="s">
        <v>13264</v>
      </c>
      <c r="BN78" s="4" t="s">
        <v>1722</v>
      </c>
      <c r="BO78" s="4" t="s">
        <v>13273</v>
      </c>
      <c r="BP78" s="4" t="s">
        <v>13277</v>
      </c>
      <c r="BQ78" s="4" t="s">
        <v>11680</v>
      </c>
      <c r="BR78" s="4"/>
      <c r="BS78" s="4"/>
      <c r="BT78"/>
      <c r="BU78" s="4">
        <v>14</v>
      </c>
      <c r="BV78" s="4"/>
      <c r="BW78" s="4"/>
      <c r="BX78" s="4" t="s">
        <v>13418</v>
      </c>
      <c r="BY78" s="4" t="s">
        <v>7620</v>
      </c>
      <c r="BZ78" s="4"/>
      <c r="CA78" s="4"/>
      <c r="CB78" s="4" t="s">
        <v>13431</v>
      </c>
      <c r="CC78"/>
      <c r="CD78" s="4">
        <v>14</v>
      </c>
      <c r="CE78" s="4" t="s">
        <v>8901</v>
      </c>
      <c r="CF78" s="4" t="s">
        <v>13571</v>
      </c>
      <c r="CG78" s="4" t="s">
        <v>13577</v>
      </c>
      <c r="CH78" s="4"/>
      <c r="CI78" s="4"/>
      <c r="CJ78" s="4"/>
      <c r="CK78" s="4"/>
      <c r="CL78"/>
      <c r="CM78" s="4">
        <v>14</v>
      </c>
      <c r="CN78" s="4" t="s">
        <v>13706</v>
      </c>
      <c r="CO78" s="4" t="s">
        <v>13718</v>
      </c>
      <c r="CP78" s="4"/>
      <c r="CQ78" s="4"/>
      <c r="CR78" s="4" t="s">
        <v>13729</v>
      </c>
      <c r="CS78" s="4"/>
      <c r="CT78" s="4"/>
      <c r="CU78"/>
      <c r="CV78" s="4">
        <v>14</v>
      </c>
      <c r="CW78" s="4" t="s">
        <v>13828</v>
      </c>
      <c r="CX78" s="4"/>
      <c r="CY78" s="4"/>
      <c r="CZ78" s="4" t="s">
        <v>13836</v>
      </c>
      <c r="DA78" s="4"/>
      <c r="DB78" s="4" t="s">
        <v>13324</v>
      </c>
      <c r="DC78" s="4"/>
    </row>
    <row r="79" spans="1:107" x14ac:dyDescent="0.35">
      <c r="A79" s="6"/>
      <c r="B79" s="7"/>
      <c r="C79" s="7" t="s">
        <v>12289</v>
      </c>
      <c r="D79" s="7"/>
      <c r="E79" s="7"/>
      <c r="F79" s="7"/>
      <c r="G79" s="7"/>
      <c r="H79" s="7"/>
      <c r="I79"/>
      <c r="J79" s="6"/>
      <c r="K79" s="7" t="s">
        <v>11638</v>
      </c>
      <c r="L79" s="7" t="s">
        <v>12404</v>
      </c>
      <c r="M79" s="7" t="s">
        <v>38</v>
      </c>
      <c r="N79" s="7"/>
      <c r="O79" s="7"/>
      <c r="P79" s="7"/>
      <c r="Q79" s="7"/>
      <c r="R79"/>
      <c r="S79" s="6"/>
      <c r="T79" s="7" t="s">
        <v>11638</v>
      </c>
      <c r="U79" s="7" t="s">
        <v>12538</v>
      </c>
      <c r="V79" s="7"/>
      <c r="W79" s="7"/>
      <c r="X79" s="7"/>
      <c r="Y79" s="7" t="s">
        <v>121</v>
      </c>
      <c r="Z79" s="7"/>
      <c r="AA79"/>
      <c r="AB79" s="6"/>
      <c r="AC79" s="7"/>
      <c r="AD79" s="7"/>
      <c r="AE79" s="7" t="s">
        <v>12675</v>
      </c>
      <c r="AF79" s="7"/>
      <c r="AG79" s="7" t="s">
        <v>12686</v>
      </c>
      <c r="AH79" s="7"/>
      <c r="AI79" s="7" t="s">
        <v>12694</v>
      </c>
      <c r="AJ79"/>
      <c r="AK79" s="6"/>
      <c r="AL79" s="7" t="s">
        <v>12838</v>
      </c>
      <c r="AM79" s="7"/>
      <c r="AN79" s="7"/>
      <c r="AO79" s="7"/>
      <c r="AP79" s="7"/>
      <c r="AQ79" s="7"/>
      <c r="AR79" s="7"/>
      <c r="AS79"/>
      <c r="AT79" s="7"/>
      <c r="AU79" s="7" t="s">
        <v>11638</v>
      </c>
      <c r="AV79" s="7" t="s">
        <v>12986</v>
      </c>
      <c r="AW79" s="7" t="s">
        <v>10664</v>
      </c>
      <c r="AX79" s="7" t="s">
        <v>13006</v>
      </c>
      <c r="AY79" s="7"/>
      <c r="AZ79" s="7" t="s">
        <v>4136</v>
      </c>
      <c r="BA79" s="7"/>
      <c r="BB79"/>
      <c r="BC79" s="7"/>
      <c r="BD79" s="7"/>
      <c r="BE79" s="7" t="s">
        <v>13113</v>
      </c>
      <c r="BF79" s="7"/>
      <c r="BG79" s="7" t="s">
        <v>13124</v>
      </c>
      <c r="BH79" s="7" t="s">
        <v>13130</v>
      </c>
      <c r="BI79" s="7" t="s">
        <v>13137</v>
      </c>
      <c r="BJ79" s="7" t="s">
        <v>11992</v>
      </c>
      <c r="BK79"/>
      <c r="BL79" s="7"/>
      <c r="BM79" s="7"/>
      <c r="BN79" s="7" t="s">
        <v>13269</v>
      </c>
      <c r="BO79" s="7" t="s">
        <v>13274</v>
      </c>
      <c r="BP79" s="7" t="s">
        <v>13278</v>
      </c>
      <c r="BQ79" s="7" t="s">
        <v>13284</v>
      </c>
      <c r="BR79" s="7"/>
      <c r="BS79" s="7"/>
      <c r="BT79"/>
      <c r="BU79" s="7"/>
      <c r="BV79" s="7" t="s">
        <v>11638</v>
      </c>
      <c r="BW79" s="7" t="s">
        <v>13415</v>
      </c>
      <c r="BX79" s="7"/>
      <c r="BY79" s="7" t="s">
        <v>13424</v>
      </c>
      <c r="BZ79" s="7"/>
      <c r="CA79" s="7" t="s">
        <v>130</v>
      </c>
      <c r="CB79" s="7" t="s">
        <v>130</v>
      </c>
      <c r="CC79"/>
      <c r="CD79" s="7"/>
      <c r="CE79" s="7"/>
      <c r="CF79" s="7" t="s">
        <v>11695</v>
      </c>
      <c r="CG79" s="7" t="s">
        <v>13578</v>
      </c>
      <c r="CH79" s="7"/>
      <c r="CI79" s="7"/>
      <c r="CJ79" s="7"/>
      <c r="CK79" s="7"/>
      <c r="CL79"/>
      <c r="CM79" s="7"/>
      <c r="CN79" s="7" t="s">
        <v>13710</v>
      </c>
      <c r="CO79" s="7"/>
      <c r="CP79" s="7" t="s">
        <v>13652</v>
      </c>
      <c r="CQ79" s="7" t="s">
        <v>8901</v>
      </c>
      <c r="CR79" s="7" t="s">
        <v>13735</v>
      </c>
      <c r="CS79" s="7"/>
      <c r="CT79" s="7"/>
      <c r="CU79"/>
      <c r="CV79" s="7"/>
      <c r="CW79" s="7" t="s">
        <v>13849</v>
      </c>
      <c r="CX79" s="7"/>
      <c r="CY79" s="7" t="s">
        <v>13837</v>
      </c>
      <c r="CZ79" s="7" t="s">
        <v>38</v>
      </c>
      <c r="DA79" s="7" t="s">
        <v>13844</v>
      </c>
      <c r="DB79" s="7" t="s">
        <v>13843</v>
      </c>
      <c r="DC79" s="7" t="s">
        <v>13846</v>
      </c>
    </row>
    <row r="80" spans="1:107" x14ac:dyDescent="0.35">
      <c r="A80" s="2">
        <v>16</v>
      </c>
      <c r="B80" s="5"/>
      <c r="C80" s="5"/>
      <c r="D80" s="5" t="s">
        <v>12293</v>
      </c>
      <c r="E80" s="5"/>
      <c r="F80" s="5"/>
      <c r="G80" s="5"/>
      <c r="H80" s="5"/>
      <c r="I80"/>
      <c r="J80" s="2">
        <v>16</v>
      </c>
      <c r="K80" s="5"/>
      <c r="L80" s="5" t="s">
        <v>12405</v>
      </c>
      <c r="M80" s="5"/>
      <c r="N80" s="5"/>
      <c r="O80" s="5"/>
      <c r="P80" s="5"/>
      <c r="Q80" s="5"/>
      <c r="R80"/>
      <c r="S80" s="3">
        <v>16</v>
      </c>
      <c r="T80" s="5" t="s">
        <v>12532</v>
      </c>
      <c r="U80" s="5" t="s">
        <v>12535</v>
      </c>
      <c r="V80" s="5" t="s">
        <v>12534</v>
      </c>
      <c r="W80" s="5" t="s">
        <v>12544</v>
      </c>
      <c r="X80" s="5"/>
      <c r="Y80" s="5" t="s">
        <v>12551</v>
      </c>
      <c r="Z80" s="5"/>
      <c r="AA80"/>
      <c r="AB80" s="2">
        <v>16</v>
      </c>
      <c r="AC80" s="5" t="s">
        <v>12641</v>
      </c>
      <c r="AD80" s="5" t="s">
        <v>12681</v>
      </c>
      <c r="AE80" s="5"/>
      <c r="AF80" s="5" t="s">
        <v>38</v>
      </c>
      <c r="AG80" s="5"/>
      <c r="AH80" s="5" t="s">
        <v>38</v>
      </c>
      <c r="AI80" s="5" t="s">
        <v>12695</v>
      </c>
      <c r="AJ80"/>
      <c r="AK80" s="2">
        <v>16</v>
      </c>
      <c r="AL80" s="5"/>
      <c r="AM80" s="5" t="s">
        <v>12412</v>
      </c>
      <c r="AN80" s="5"/>
      <c r="AO80" s="5" t="s">
        <v>12852</v>
      </c>
      <c r="AP80" s="5"/>
      <c r="AQ80" s="5"/>
      <c r="AR80" s="5"/>
      <c r="AS80"/>
      <c r="AT80" s="5">
        <v>16</v>
      </c>
      <c r="AU80" s="5" t="s">
        <v>12788</v>
      </c>
      <c r="AV80" s="5" t="s">
        <v>7763</v>
      </c>
      <c r="AW80" s="5" t="s">
        <v>13000</v>
      </c>
      <c r="AX80" s="5"/>
      <c r="AY80" s="5"/>
      <c r="AZ80" s="5" t="s">
        <v>13011</v>
      </c>
      <c r="BA80" s="5"/>
      <c r="BB80"/>
      <c r="BC80" s="5">
        <v>16</v>
      </c>
      <c r="BD80" s="5" t="s">
        <v>13111</v>
      </c>
      <c r="BE80" s="5" t="s">
        <v>38</v>
      </c>
      <c r="BF80" s="5" t="s">
        <v>11176</v>
      </c>
      <c r="BG80" s="5"/>
      <c r="BH80" s="5"/>
      <c r="BI80" s="5" t="s">
        <v>13138</v>
      </c>
      <c r="BJ80" s="5"/>
      <c r="BK80"/>
      <c r="BL80" s="5">
        <v>16</v>
      </c>
      <c r="BM80" s="5" t="s">
        <v>13261</v>
      </c>
      <c r="BN80" s="5" t="s">
        <v>13270</v>
      </c>
      <c r="BO80" s="5"/>
      <c r="BP80" s="5" t="s">
        <v>13279</v>
      </c>
      <c r="BQ80" s="5" t="s">
        <v>8472</v>
      </c>
      <c r="BR80" s="5"/>
      <c r="BS80" s="5"/>
      <c r="BT80"/>
      <c r="BU80" s="5">
        <v>16</v>
      </c>
      <c r="BV80" s="5" t="s">
        <v>13383</v>
      </c>
      <c r="BW80" s="5"/>
      <c r="BX80" s="5"/>
      <c r="BY80" s="5"/>
      <c r="BZ80" s="5" t="s">
        <v>13427</v>
      </c>
      <c r="CA80" s="5" t="s">
        <v>13430</v>
      </c>
      <c r="CB80" s="5" t="s">
        <v>13432</v>
      </c>
      <c r="CC80"/>
      <c r="CD80" s="5">
        <v>16</v>
      </c>
      <c r="CE80" s="5"/>
      <c r="CF80" s="5" t="s">
        <v>13572</v>
      </c>
      <c r="CG80" s="5" t="s">
        <v>38</v>
      </c>
      <c r="CH80" s="5"/>
      <c r="CI80" s="5"/>
      <c r="CJ80" s="5"/>
      <c r="CK80" s="5"/>
      <c r="CL80"/>
      <c r="CM80" s="5">
        <v>16</v>
      </c>
      <c r="CN80" s="5" t="s">
        <v>13711</v>
      </c>
      <c r="CO80" s="5" t="s">
        <v>13717</v>
      </c>
      <c r="CP80" s="5" t="s">
        <v>13723</v>
      </c>
      <c r="CQ80" s="5" t="s">
        <v>13729</v>
      </c>
      <c r="CR80" s="5"/>
      <c r="CS80" s="5"/>
      <c r="CT80" s="5"/>
      <c r="CU80"/>
      <c r="CV80" s="5">
        <v>16</v>
      </c>
      <c r="CW80" s="5"/>
      <c r="CX80" s="5" t="s">
        <v>13829</v>
      </c>
      <c r="CY80" s="5"/>
      <c r="CZ80" s="5"/>
      <c r="DA80" s="5"/>
      <c r="DB80" s="5"/>
      <c r="DC80" s="5"/>
    </row>
    <row r="81" spans="1:107" x14ac:dyDescent="0.35">
      <c r="A81" s="2"/>
      <c r="B81" s="5" t="s">
        <v>12288</v>
      </c>
      <c r="C81" s="5" t="s">
        <v>11940</v>
      </c>
      <c r="D81" s="5" t="s">
        <v>12294</v>
      </c>
      <c r="E81" s="5"/>
      <c r="F81" s="5"/>
      <c r="G81" s="5"/>
      <c r="H81" s="5"/>
      <c r="I81"/>
      <c r="J81" s="2"/>
      <c r="K81" s="5" t="s">
        <v>12401</v>
      </c>
      <c r="L81" s="5" t="s">
        <v>12403</v>
      </c>
      <c r="M81" s="5"/>
      <c r="N81" s="5"/>
      <c r="O81" s="5"/>
      <c r="P81" s="5"/>
      <c r="Q81" s="5"/>
      <c r="R81"/>
      <c r="S81" s="2"/>
      <c r="T81" s="5" t="s">
        <v>12531</v>
      </c>
      <c r="U81" s="5"/>
      <c r="V81" s="5" t="s">
        <v>12536</v>
      </c>
      <c r="W81" s="7" t="s">
        <v>12543</v>
      </c>
      <c r="X81" s="5" t="s">
        <v>12519</v>
      </c>
      <c r="Y81" s="5" t="s">
        <v>12552</v>
      </c>
      <c r="Z81" s="5"/>
      <c r="AA81"/>
      <c r="AB81" s="2"/>
      <c r="AC81" s="5" t="s">
        <v>12669</v>
      </c>
      <c r="AD81" s="5" t="s">
        <v>12682</v>
      </c>
      <c r="AE81" s="5" t="s">
        <v>12298</v>
      </c>
      <c r="AF81" s="5"/>
      <c r="AG81" s="5"/>
      <c r="AH81" s="5" t="s">
        <v>12690</v>
      </c>
      <c r="AI81" s="5" t="s">
        <v>1007</v>
      </c>
      <c r="AJ81"/>
      <c r="AK81" s="2"/>
      <c r="AL81" s="5" t="s">
        <v>12829</v>
      </c>
      <c r="AM81" s="5"/>
      <c r="AN81" s="5" t="s">
        <v>12846</v>
      </c>
      <c r="AO81" s="5" t="s">
        <v>12853</v>
      </c>
      <c r="AP81" s="5"/>
      <c r="AQ81" s="5"/>
      <c r="AR81" s="5"/>
      <c r="AS81"/>
      <c r="AT81" s="5"/>
      <c r="AU81" s="5" t="s">
        <v>12990</v>
      </c>
      <c r="AV81" s="5" t="s">
        <v>12996</v>
      </c>
      <c r="AW81" s="5" t="s">
        <v>13001</v>
      </c>
      <c r="AX81" s="5"/>
      <c r="AY81" s="5" t="s">
        <v>12839</v>
      </c>
      <c r="AZ81" s="5" t="s">
        <v>13012</v>
      </c>
      <c r="BA81" s="5"/>
      <c r="BB81"/>
      <c r="BC81" s="5"/>
      <c r="BD81" s="5"/>
      <c r="BE81" s="5" t="s">
        <v>13114</v>
      </c>
      <c r="BF81" s="5"/>
      <c r="BG81" s="5" t="s">
        <v>13122</v>
      </c>
      <c r="BH81" s="5" t="s">
        <v>13132</v>
      </c>
      <c r="BI81" s="5" t="s">
        <v>13139</v>
      </c>
      <c r="BJ81" s="5" t="s">
        <v>13142</v>
      </c>
      <c r="BK81"/>
      <c r="BL81" s="5"/>
      <c r="BM81" s="5" t="s">
        <v>13265</v>
      </c>
      <c r="BN81" s="5" t="s">
        <v>1308</v>
      </c>
      <c r="BO81" s="5"/>
      <c r="BP81" s="5" t="s">
        <v>13280</v>
      </c>
      <c r="BQ81" s="5" t="s">
        <v>13285</v>
      </c>
      <c r="BR81" s="5"/>
      <c r="BS81" s="5"/>
      <c r="BT81"/>
      <c r="BU81" s="5"/>
      <c r="BV81" s="5" t="s">
        <v>13405</v>
      </c>
      <c r="BW81" s="5" t="s">
        <v>13414</v>
      </c>
      <c r="BX81" s="5" t="s">
        <v>13421</v>
      </c>
      <c r="BY81" s="5"/>
      <c r="BZ81" s="5"/>
      <c r="CA81" s="5"/>
      <c r="CB81" s="5"/>
      <c r="CC81"/>
      <c r="CD81" s="5"/>
      <c r="CE81" s="5" t="s">
        <v>13568</v>
      </c>
      <c r="CF81" s="5" t="s">
        <v>13573</v>
      </c>
      <c r="CG81" s="5"/>
      <c r="CH81" s="5"/>
      <c r="CI81" s="5"/>
      <c r="CJ81" s="5"/>
      <c r="CK81" s="5"/>
      <c r="CL81"/>
      <c r="CM81" s="5"/>
      <c r="CN81" s="5" t="s">
        <v>13712</v>
      </c>
      <c r="CO81" s="5"/>
      <c r="CP81" s="5" t="s">
        <v>13724</v>
      </c>
      <c r="CQ81" s="5" t="s">
        <v>13730</v>
      </c>
      <c r="CR81" s="5" t="s">
        <v>13734</v>
      </c>
      <c r="CS81" s="5"/>
      <c r="CT81" s="5"/>
      <c r="CU81"/>
      <c r="CV81" s="5"/>
      <c r="CW81" s="5"/>
      <c r="CX81" s="5"/>
      <c r="CY81" s="5"/>
      <c r="CZ81" s="5"/>
      <c r="DA81" s="5" t="s">
        <v>13840</v>
      </c>
      <c r="DB81" s="5"/>
      <c r="DC81" s="5"/>
    </row>
    <row r="82" spans="1:107" x14ac:dyDescent="0.35">
      <c r="A82" s="3">
        <v>18</v>
      </c>
      <c r="B82" s="4"/>
      <c r="C82" s="4" t="s">
        <v>12270</v>
      </c>
      <c r="D82" s="4" t="s">
        <v>223</v>
      </c>
      <c r="E82" s="4"/>
      <c r="F82" s="4"/>
      <c r="G82" s="4"/>
      <c r="H82" s="4"/>
      <c r="I82"/>
      <c r="J82" s="3">
        <v>18</v>
      </c>
      <c r="K82" s="4" t="s">
        <v>9933</v>
      </c>
      <c r="L82" s="4"/>
      <c r="M82" s="4" t="s">
        <v>12433</v>
      </c>
      <c r="N82" s="4"/>
      <c r="O82" s="4"/>
      <c r="P82" s="4"/>
      <c r="Q82" s="4"/>
      <c r="R82"/>
      <c r="S82" s="3">
        <v>18</v>
      </c>
      <c r="T82" s="4" t="s">
        <v>12524</v>
      </c>
      <c r="U82" s="4" t="s">
        <v>12540</v>
      </c>
      <c r="V82" s="4" t="s">
        <v>223</v>
      </c>
      <c r="W82" s="4" t="s">
        <v>995</v>
      </c>
      <c r="X82" s="4"/>
      <c r="Y82" s="4"/>
      <c r="Z82" s="4"/>
      <c r="AA82"/>
      <c r="AB82" s="3">
        <v>18</v>
      </c>
      <c r="AC82" s="4"/>
      <c r="AD82" s="4" t="s">
        <v>12683</v>
      </c>
      <c r="AE82" s="4" t="s">
        <v>12299</v>
      </c>
      <c r="AF82" s="4" t="s">
        <v>12447</v>
      </c>
      <c r="AG82" s="4"/>
      <c r="AH82" s="4" t="s">
        <v>12691</v>
      </c>
      <c r="AI82" s="4"/>
      <c r="AJ82"/>
      <c r="AK82" s="3">
        <v>18</v>
      </c>
      <c r="AL82" s="4"/>
      <c r="AM82" s="4"/>
      <c r="AN82" s="4" t="s">
        <v>223</v>
      </c>
      <c r="AO82" s="4" t="s">
        <v>12854</v>
      </c>
      <c r="AP82" s="4"/>
      <c r="AQ82" s="4"/>
      <c r="AR82" s="4"/>
      <c r="AS82"/>
      <c r="AT82" s="4">
        <v>18</v>
      </c>
      <c r="AU82" s="4" t="s">
        <v>12993</v>
      </c>
      <c r="AV82" s="4" t="s">
        <v>12987</v>
      </c>
      <c r="AW82" s="4"/>
      <c r="AX82" s="4"/>
      <c r="AY82" s="4"/>
      <c r="AZ82" s="4"/>
      <c r="BA82" s="4"/>
      <c r="BB82"/>
      <c r="BC82" s="4">
        <v>18</v>
      </c>
      <c r="BD82" s="4"/>
      <c r="BE82" s="4" t="s">
        <v>13119</v>
      </c>
      <c r="BF82" s="4" t="s">
        <v>13120</v>
      </c>
      <c r="BG82" s="4"/>
      <c r="BH82" s="4"/>
      <c r="BI82" s="4"/>
      <c r="BJ82" s="4"/>
      <c r="BK82"/>
      <c r="BL82" s="4">
        <v>18</v>
      </c>
      <c r="BM82" s="4" t="s">
        <v>38</v>
      </c>
      <c r="BN82" s="4" t="s">
        <v>13271</v>
      </c>
      <c r="BO82" s="4" t="s">
        <v>13275</v>
      </c>
      <c r="BP82" s="4" t="s">
        <v>13281</v>
      </c>
      <c r="BQ82" s="4"/>
      <c r="BR82" s="4"/>
      <c r="BS82" s="4"/>
      <c r="BT82"/>
      <c r="BU82" s="4">
        <v>18</v>
      </c>
      <c r="BV82" s="4" t="s">
        <v>13408</v>
      </c>
      <c r="BW82" s="4" t="s">
        <v>13409</v>
      </c>
      <c r="BX82" s="4" t="s">
        <v>223</v>
      </c>
      <c r="BY82" s="4" t="s">
        <v>13425</v>
      </c>
      <c r="BZ82" s="4" t="s">
        <v>13243</v>
      </c>
      <c r="CA82" s="4"/>
      <c r="CB82" s="4"/>
      <c r="CC82"/>
      <c r="CD82" s="4">
        <v>18</v>
      </c>
      <c r="CE82" s="4" t="s">
        <v>38</v>
      </c>
      <c r="CF82" s="4" t="s">
        <v>13558</v>
      </c>
      <c r="CG82" s="4"/>
      <c r="CH82" s="4"/>
      <c r="CI82" s="4"/>
      <c r="CJ82" s="4"/>
      <c r="CK82" s="4"/>
      <c r="CL82"/>
      <c r="CM82" s="4">
        <v>18</v>
      </c>
      <c r="CN82" s="4"/>
      <c r="CO82" s="4"/>
      <c r="CP82" s="4" t="s">
        <v>223</v>
      </c>
      <c r="CQ82" s="4" t="s">
        <v>13731</v>
      </c>
      <c r="CR82" s="4" t="s">
        <v>8058</v>
      </c>
      <c r="CS82" s="4"/>
      <c r="CT82" s="4"/>
      <c r="CU82"/>
      <c r="CV82" s="4">
        <v>18</v>
      </c>
      <c r="CW82" s="4"/>
      <c r="CX82" s="4" t="s">
        <v>12283</v>
      </c>
      <c r="CY82" s="4"/>
      <c r="CZ82" s="4"/>
      <c r="DA82" s="4"/>
      <c r="DB82" s="4"/>
      <c r="DC82" s="4"/>
    </row>
    <row r="83" spans="1:107" x14ac:dyDescent="0.35">
      <c r="A83" s="6"/>
      <c r="B83" s="7"/>
      <c r="C83" s="7"/>
      <c r="D83" s="7"/>
      <c r="E83" s="7"/>
      <c r="F83" s="7"/>
      <c r="G83" s="7"/>
      <c r="H83" s="7"/>
      <c r="I83"/>
      <c r="J83" s="6"/>
      <c r="K83" s="7" t="s">
        <v>12402</v>
      </c>
      <c r="L83" s="7"/>
      <c r="M83" s="7"/>
      <c r="N83" s="7"/>
      <c r="O83" s="7"/>
      <c r="P83" s="7"/>
      <c r="Q83" s="7"/>
      <c r="R83"/>
      <c r="S83" s="6"/>
      <c r="T83" s="7"/>
      <c r="U83" s="7"/>
      <c r="V83" s="7"/>
      <c r="W83" s="7"/>
      <c r="X83" s="7"/>
      <c r="Y83" s="7" t="s">
        <v>12547</v>
      </c>
      <c r="Z83" s="7"/>
      <c r="AA83"/>
      <c r="AB83" s="6"/>
      <c r="AC83" s="7"/>
      <c r="AD83" s="7" t="s">
        <v>12679</v>
      </c>
      <c r="AE83" s="7"/>
      <c r="AF83" s="7"/>
      <c r="AG83" s="7"/>
      <c r="AH83" s="7"/>
      <c r="AI83" s="7"/>
      <c r="AJ83"/>
      <c r="AK83" s="6"/>
      <c r="AL83" s="7"/>
      <c r="AM83" s="7" t="s">
        <v>12831</v>
      </c>
      <c r="AN83" s="7"/>
      <c r="AO83" s="7" t="s">
        <v>12855</v>
      </c>
      <c r="AP83" s="7"/>
      <c r="AQ83" s="7"/>
      <c r="AR83" s="7"/>
      <c r="AS83"/>
      <c r="AT83" s="7"/>
      <c r="AU83" s="7" t="s">
        <v>12980</v>
      </c>
      <c r="AV83" s="7"/>
      <c r="AW83" s="7" t="s">
        <v>13003</v>
      </c>
      <c r="AX83" s="7" t="s">
        <v>12959</v>
      </c>
      <c r="AY83" s="7" t="s">
        <v>13005</v>
      </c>
      <c r="AZ83" s="7"/>
      <c r="BA83" s="7"/>
      <c r="BB83"/>
      <c r="BC83" s="7"/>
      <c r="BD83" s="7"/>
      <c r="BE83" s="7"/>
      <c r="BF83" s="7" t="s">
        <v>13121</v>
      </c>
      <c r="BG83" s="7" t="s">
        <v>13126</v>
      </c>
      <c r="BH83" s="7" t="s">
        <v>13133</v>
      </c>
      <c r="BI83" s="7"/>
      <c r="BJ83" s="7"/>
      <c r="BK83"/>
      <c r="BL83" s="7"/>
      <c r="BM83" s="7" t="s">
        <v>13233</v>
      </c>
      <c r="BN83" s="7"/>
      <c r="BO83" s="7"/>
      <c r="BP83" s="7" t="s">
        <v>38</v>
      </c>
      <c r="BQ83" s="7"/>
      <c r="BR83" s="7"/>
      <c r="BS83" s="7"/>
      <c r="BT83"/>
      <c r="BU83" s="7"/>
      <c r="BV83" s="7" t="s">
        <v>13406</v>
      </c>
      <c r="BW83" s="7" t="s">
        <v>10045</v>
      </c>
      <c r="BX83" s="7" t="s">
        <v>13420</v>
      </c>
      <c r="BY83" s="7" t="s">
        <v>13422</v>
      </c>
      <c r="BZ83" s="7" t="s">
        <v>13419</v>
      </c>
      <c r="CA83" s="7"/>
      <c r="CB83" s="7"/>
      <c r="CC83"/>
      <c r="CD83" s="7"/>
      <c r="CE83" s="7" t="s">
        <v>13574</v>
      </c>
      <c r="CF83" s="7" t="s">
        <v>13574</v>
      </c>
      <c r="CG83" s="7" t="s">
        <v>13579</v>
      </c>
      <c r="CH83" s="7"/>
      <c r="CI83" s="7"/>
      <c r="CJ83" s="7"/>
      <c r="CK83" s="7"/>
      <c r="CL83"/>
      <c r="CM83" s="7"/>
      <c r="CN83" s="7"/>
      <c r="CO83" s="7"/>
      <c r="CP83" s="7"/>
      <c r="CQ83" s="7"/>
      <c r="CR83" s="7"/>
      <c r="CS83" s="7"/>
      <c r="CT83" s="7"/>
      <c r="CU83"/>
      <c r="CV83" s="7"/>
      <c r="CW83" s="7" t="s">
        <v>8779</v>
      </c>
      <c r="CX83" s="7"/>
      <c r="CY83" s="7"/>
      <c r="CZ83" s="7"/>
      <c r="DA83" s="7"/>
      <c r="DB83" s="7"/>
      <c r="DC83" s="7" t="s">
        <v>13847</v>
      </c>
    </row>
    <row r="84" spans="1:107" x14ac:dyDescent="0.35">
      <c r="A84" s="2">
        <v>20</v>
      </c>
      <c r="B84" s="5"/>
      <c r="C84" s="5"/>
      <c r="D84" s="5"/>
      <c r="E84" s="5"/>
      <c r="F84" s="5"/>
      <c r="G84" s="5"/>
      <c r="H84" s="5"/>
      <c r="I84"/>
      <c r="J84" s="2">
        <v>20</v>
      </c>
      <c r="K84" s="5"/>
      <c r="L84" s="5" t="s">
        <v>12406</v>
      </c>
      <c r="M84" s="5" t="s">
        <v>12408</v>
      </c>
      <c r="N84" s="5"/>
      <c r="O84" s="5"/>
      <c r="P84" s="5"/>
      <c r="Q84" s="5"/>
      <c r="R84"/>
      <c r="S84" s="2">
        <v>20</v>
      </c>
      <c r="T84" s="5"/>
      <c r="U84" s="5"/>
      <c r="V84" s="5"/>
      <c r="W84" s="5"/>
      <c r="X84" s="5"/>
      <c r="Y84" s="5"/>
      <c r="Z84" s="5"/>
      <c r="AA84" t="s">
        <v>12548</v>
      </c>
      <c r="AB84" s="2">
        <v>20</v>
      </c>
      <c r="AC84" s="5" t="s">
        <v>12670</v>
      </c>
      <c r="AD84" s="5" t="s">
        <v>12678</v>
      </c>
      <c r="AE84" s="5"/>
      <c r="AF84" s="5"/>
      <c r="AG84" s="5"/>
      <c r="AH84" s="5" t="s">
        <v>12692</v>
      </c>
      <c r="AI84" s="5"/>
      <c r="AJ84"/>
      <c r="AK84" s="2">
        <v>20</v>
      </c>
      <c r="AL84" s="5"/>
      <c r="AM84" s="5"/>
      <c r="AN84" s="5"/>
      <c r="AO84" s="5" t="s">
        <v>12704</v>
      </c>
      <c r="AP84" s="5"/>
      <c r="AQ84" s="5"/>
      <c r="AR84" s="5"/>
      <c r="AS84"/>
      <c r="AT84" s="5">
        <v>20</v>
      </c>
      <c r="AU84" s="5" t="s">
        <v>12991</v>
      </c>
      <c r="AV84" s="5"/>
      <c r="AW84" s="5" t="s">
        <v>13002</v>
      </c>
      <c r="AX84" s="5" t="s">
        <v>13007</v>
      </c>
      <c r="AY84" s="5" t="s">
        <v>13010</v>
      </c>
      <c r="AZ84" s="5" t="s">
        <v>13013</v>
      </c>
      <c r="BA84" s="5"/>
      <c r="BB84"/>
      <c r="BC84" s="5">
        <v>20</v>
      </c>
      <c r="BD84" s="5"/>
      <c r="BE84" s="5"/>
      <c r="BF84" s="5"/>
      <c r="BG84" s="5"/>
      <c r="BH84" s="5" t="s">
        <v>13135</v>
      </c>
      <c r="BI84" s="5" t="s">
        <v>13146</v>
      </c>
      <c r="BJ84" s="5" t="s">
        <v>13143</v>
      </c>
      <c r="BK84"/>
      <c r="BL84" s="5">
        <v>20</v>
      </c>
      <c r="BM84" s="5"/>
      <c r="BN84" s="5"/>
      <c r="BO84" s="5"/>
      <c r="BP84" s="5"/>
      <c r="BQ84" s="5" t="s">
        <v>7119</v>
      </c>
      <c r="BR84" s="5"/>
      <c r="BS84" s="5"/>
      <c r="BT84"/>
      <c r="BU84" s="5">
        <v>20</v>
      </c>
      <c r="BV84" s="5" t="s">
        <v>13407</v>
      </c>
      <c r="BW84" s="5" t="s">
        <v>13404</v>
      </c>
      <c r="BX84" s="5"/>
      <c r="BY84" s="5"/>
      <c r="BZ84" s="5" t="s">
        <v>13423</v>
      </c>
      <c r="CA84" s="5"/>
      <c r="CB84" s="5"/>
      <c r="CC84"/>
      <c r="CD84" s="5">
        <v>20</v>
      </c>
      <c r="CE84" s="5"/>
      <c r="CF84" s="5"/>
      <c r="CG84" s="5"/>
      <c r="CH84" s="5"/>
      <c r="CI84" s="5"/>
      <c r="CJ84" s="5"/>
      <c r="CK84" s="5"/>
      <c r="CL84"/>
      <c r="CM84" s="5">
        <v>20</v>
      </c>
      <c r="CN84" s="5" t="s">
        <v>2390</v>
      </c>
      <c r="CO84" s="5" t="s">
        <v>2390</v>
      </c>
      <c r="CP84" s="5" t="s">
        <v>13725</v>
      </c>
      <c r="CQ84" s="5" t="s">
        <v>13732</v>
      </c>
      <c r="CR84" s="5"/>
      <c r="CS84" s="5"/>
      <c r="CT84" s="5"/>
      <c r="CU84"/>
      <c r="CV84" s="5">
        <v>20</v>
      </c>
      <c r="CW84" s="5" t="s">
        <v>13852</v>
      </c>
      <c r="CX84" s="5"/>
      <c r="CY84" s="5"/>
      <c r="CZ84" s="5"/>
      <c r="DA84" s="5"/>
      <c r="DB84" s="5"/>
      <c r="DC84" s="5"/>
    </row>
    <row r="85" spans="1:107" x14ac:dyDescent="0.35">
      <c r="A85" s="6"/>
      <c r="B85" s="7"/>
      <c r="C85" s="7"/>
      <c r="D85" s="7"/>
      <c r="E85" s="7"/>
      <c r="F85" s="7"/>
      <c r="G85" s="7"/>
      <c r="H85" s="7"/>
      <c r="I85"/>
      <c r="J85" s="6"/>
      <c r="K85" s="7"/>
      <c r="L85" s="7"/>
      <c r="M85" s="7"/>
      <c r="N85" s="7"/>
      <c r="O85" s="7"/>
      <c r="P85" s="7"/>
      <c r="Q85" s="7"/>
      <c r="R85"/>
      <c r="S85" s="6"/>
      <c r="T85" s="7"/>
      <c r="U85" s="7"/>
      <c r="V85" s="7"/>
      <c r="W85" s="7"/>
      <c r="X85" s="7"/>
      <c r="Y85" s="7" t="s">
        <v>1974</v>
      </c>
      <c r="Z85" s="7"/>
      <c r="AA85"/>
      <c r="AB85" s="6"/>
      <c r="AC85" s="7"/>
      <c r="AD85" s="7"/>
      <c r="AE85" s="7"/>
      <c r="AF85" s="7"/>
      <c r="AG85" s="7"/>
      <c r="AH85" s="7"/>
      <c r="AI85" s="7"/>
      <c r="AJ85"/>
      <c r="AK85" s="6"/>
      <c r="AL85" s="7"/>
      <c r="AM85" s="7"/>
      <c r="AN85" s="7"/>
      <c r="AO85" s="7"/>
      <c r="AP85" s="7"/>
      <c r="AQ85" s="7"/>
      <c r="AR85" s="7"/>
      <c r="AS85"/>
      <c r="AT85" s="7"/>
      <c r="AU85" s="7" t="s">
        <v>12992</v>
      </c>
      <c r="AV85" s="7"/>
      <c r="AW85" s="7" t="s">
        <v>12220</v>
      </c>
      <c r="AX85" s="7"/>
      <c r="AY85" s="7"/>
      <c r="AZ85" s="7"/>
      <c r="BA85" s="7"/>
      <c r="BB85"/>
      <c r="BC85" s="7"/>
      <c r="BD85" s="7"/>
      <c r="BE85" s="7"/>
      <c r="BF85" s="7"/>
      <c r="BG85" s="7"/>
      <c r="BH85" s="7"/>
      <c r="BI85" s="7" t="s">
        <v>13140</v>
      </c>
      <c r="BJ85" s="7"/>
      <c r="BK85"/>
      <c r="BL85" s="7"/>
      <c r="BM85" s="7" t="s">
        <v>12352</v>
      </c>
      <c r="BN85" s="7"/>
      <c r="BO85" s="7"/>
      <c r="BP85" s="7"/>
      <c r="BQ85" s="7"/>
      <c r="BR85" s="7"/>
      <c r="BS85" s="7"/>
      <c r="BT85"/>
      <c r="BU85" s="7"/>
      <c r="BV85" s="7"/>
      <c r="BW85" s="7" t="s">
        <v>13410</v>
      </c>
      <c r="BX85" s="7"/>
      <c r="BY85" s="7"/>
      <c r="BZ85" s="7"/>
      <c r="CA85" s="7"/>
      <c r="CB85" s="7"/>
      <c r="CC85"/>
      <c r="CD85" s="7"/>
      <c r="CE85" s="7"/>
      <c r="CF85" s="7"/>
      <c r="CG85" s="7"/>
      <c r="CH85" s="7"/>
      <c r="CI85" s="7"/>
      <c r="CJ85" s="7"/>
      <c r="CK85" s="7"/>
      <c r="CL85"/>
      <c r="CM85" s="7"/>
      <c r="CN85" s="7"/>
      <c r="CO85" s="7"/>
      <c r="CP85" s="7"/>
      <c r="CQ85" s="7"/>
      <c r="CR85" s="7"/>
      <c r="CS85" s="7"/>
      <c r="CT85" s="7"/>
      <c r="CU85"/>
      <c r="CV85" s="7"/>
      <c r="CW85" s="7"/>
      <c r="CX85" s="7"/>
      <c r="CY85" s="7"/>
      <c r="CZ85" s="7"/>
      <c r="DA85" s="7"/>
      <c r="DB85" s="7"/>
      <c r="DC85" s="7"/>
    </row>
    <row r="86" spans="1:107" x14ac:dyDescent="0.35">
      <c r="A86" s="1"/>
      <c r="B86"/>
      <c r="C86"/>
      <c r="D86"/>
      <c r="E86"/>
      <c r="F86"/>
      <c r="G86"/>
      <c r="H86"/>
      <c r="I86"/>
      <c r="J86" s="1"/>
      <c r="K86"/>
      <c r="L86"/>
      <c r="M86"/>
      <c r="N86"/>
      <c r="O86"/>
      <c r="P86"/>
      <c r="Q86"/>
      <c r="R86"/>
      <c r="S86" s="1"/>
      <c r="T86"/>
      <c r="U86"/>
      <c r="V86"/>
      <c r="W86"/>
      <c r="X86"/>
      <c r="Y86"/>
      <c r="Z86"/>
      <c r="AA86"/>
      <c r="AB86" s="1"/>
      <c r="AC86"/>
      <c r="AD86"/>
      <c r="AE86"/>
      <c r="AF86"/>
      <c r="AG86"/>
      <c r="AH86"/>
      <c r="AI86"/>
      <c r="AJ86"/>
      <c r="AK86" s="1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 s="78"/>
      <c r="CW86" s="78"/>
      <c r="CX86" s="78"/>
      <c r="CY86" s="78"/>
      <c r="CZ86" s="78"/>
      <c r="DA86" s="78"/>
      <c r="DB86" s="78"/>
      <c r="DC86" s="78"/>
    </row>
    <row r="87" spans="1:107" x14ac:dyDescent="0.35">
      <c r="A87"/>
      <c r="B87"/>
      <c r="C87"/>
      <c r="D87"/>
      <c r="E87"/>
      <c r="F87"/>
      <c r="G87"/>
      <c r="H87"/>
      <c r="I87"/>
      <c r="J87" s="1"/>
      <c r="K87"/>
      <c r="L87"/>
      <c r="M87"/>
      <c r="N87"/>
      <c r="O87"/>
      <c r="P87"/>
      <c r="Q87"/>
      <c r="R87"/>
      <c r="S87" s="1"/>
      <c r="T87"/>
      <c r="U87"/>
      <c r="V87"/>
      <c r="W87"/>
      <c r="X87"/>
      <c r="Y87"/>
      <c r="Z87"/>
      <c r="AA87"/>
      <c r="AB87"/>
      <c r="AC87" s="3" t="s">
        <v>12</v>
      </c>
      <c r="AD87" s="3"/>
      <c r="AE87" s="3"/>
      <c r="AF87" s="3"/>
      <c r="AG87" s="3"/>
      <c r="AH87" s="3"/>
      <c r="AI87" s="3"/>
      <c r="AJ87"/>
      <c r="AK87" s="1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3" t="s">
        <v>12</v>
      </c>
      <c r="BE87" s="3" t="s">
        <v>13</v>
      </c>
      <c r="BF87" s="3"/>
      <c r="BG87" s="3"/>
      <c r="BH87" s="3"/>
      <c r="BI87" s="3"/>
      <c r="BJ87" s="3"/>
      <c r="BK87"/>
      <c r="BL87"/>
      <c r="BM87"/>
      <c r="BN87"/>
      <c r="BO87"/>
      <c r="BP87"/>
      <c r="BQ87"/>
      <c r="BR87"/>
      <c r="BS87"/>
      <c r="BT87"/>
      <c r="BU87"/>
      <c r="BV87" s="1"/>
      <c r="BW87" s="1"/>
      <c r="BX87" s="1"/>
      <c r="BY87" s="1"/>
      <c r="BZ87" s="1"/>
      <c r="CA87" s="1"/>
      <c r="CB87" s="1"/>
      <c r="CC87"/>
      <c r="CD87"/>
      <c r="CE87" s="1"/>
      <c r="CF87" s="1"/>
      <c r="CG87" s="1"/>
      <c r="CH87" s="1"/>
      <c r="CI87" s="1"/>
      <c r="CJ87" s="1"/>
      <c r="CK87" s="1"/>
      <c r="CL87"/>
      <c r="CM87"/>
      <c r="CN87"/>
      <c r="CO87"/>
      <c r="CP87"/>
      <c r="CQ87"/>
      <c r="CR87"/>
      <c r="CS87"/>
      <c r="CT87"/>
      <c r="CU87"/>
      <c r="CV87"/>
      <c r="CW87" s="3" t="s">
        <v>12</v>
      </c>
      <c r="CX87" s="3"/>
      <c r="CY87" s="3"/>
      <c r="CZ87" s="3"/>
      <c r="DA87" s="3"/>
      <c r="DB87" s="3"/>
      <c r="DC87" s="3"/>
    </row>
    <row r="88" spans="1:107" x14ac:dyDescent="0.35">
      <c r="A88"/>
      <c r="B88"/>
      <c r="C88" s="12" t="s">
        <v>12799</v>
      </c>
      <c r="D88" s="1"/>
      <c r="E88" s="1"/>
      <c r="F88" s="1"/>
      <c r="G88" s="1"/>
      <c r="H88" s="1"/>
      <c r="I88"/>
      <c r="J88"/>
      <c r="K88" s="1"/>
      <c r="L88"/>
      <c r="M88"/>
      <c r="N88"/>
      <c r="O88"/>
      <c r="P88"/>
      <c r="Q88"/>
      <c r="R88"/>
      <c r="S88"/>
      <c r="T88"/>
      <c r="U88" s="1"/>
      <c r="V88" s="1"/>
      <c r="W88" s="1"/>
      <c r="X88" s="1"/>
      <c r="Y88" s="1"/>
      <c r="Z88" s="1"/>
      <c r="AA88" s="1"/>
      <c r="AB88"/>
      <c r="AC88"/>
      <c r="AD88" s="2">
        <v>30</v>
      </c>
      <c r="AE88" s="2"/>
      <c r="AF88" s="2"/>
      <c r="AG88" s="2"/>
      <c r="AH88" s="2"/>
      <c r="AI88" s="2"/>
      <c r="AJ88" s="2"/>
      <c r="AK88"/>
      <c r="AL88"/>
      <c r="AM88"/>
      <c r="AN88"/>
      <c r="AO88"/>
      <c r="AP88"/>
      <c r="AQ88"/>
      <c r="AR88"/>
      <c r="AS88"/>
      <c r="AT88"/>
      <c r="AU88"/>
      <c r="AV88" s="2">
        <v>30</v>
      </c>
      <c r="AW88" s="2">
        <v>31</v>
      </c>
      <c r="AX88" s="2"/>
      <c r="AY88" s="2"/>
      <c r="AZ88" s="2"/>
      <c r="BA88" s="2"/>
      <c r="BB88" s="2"/>
      <c r="BC88"/>
      <c r="BD88"/>
      <c r="BE88"/>
      <c r="BF88"/>
      <c r="BG88"/>
      <c r="BH88"/>
      <c r="BI88"/>
      <c r="BJ88"/>
      <c r="BK88"/>
      <c r="BL88"/>
      <c r="BM88"/>
      <c r="BN88" s="1"/>
      <c r="BO88" s="1"/>
      <c r="BP88" s="1"/>
      <c r="BQ88" s="1"/>
      <c r="BR88" s="1"/>
      <c r="BS88" s="1"/>
      <c r="BT88" s="1"/>
      <c r="BU88"/>
      <c r="BV88"/>
      <c r="BW88" s="1"/>
      <c r="BX88" s="1"/>
      <c r="BY88" s="1"/>
      <c r="BZ88" s="1"/>
      <c r="CA88" s="1"/>
      <c r="CB88" s="1"/>
      <c r="CC88" s="1"/>
      <c r="CD88"/>
      <c r="CE88"/>
      <c r="CF88"/>
      <c r="CG88"/>
      <c r="CH88"/>
      <c r="CI88"/>
      <c r="CJ88"/>
      <c r="CK88"/>
      <c r="CL88"/>
      <c r="CM88"/>
      <c r="CN88"/>
      <c r="CO88" s="1"/>
      <c r="CP88" s="1"/>
      <c r="CQ88" s="1"/>
      <c r="CR88" s="1"/>
      <c r="CS88" s="1"/>
      <c r="CT88" s="1"/>
      <c r="CU88" s="1"/>
      <c r="CV88"/>
      <c r="CW88" s="2">
        <f>DC71+1</f>
        <v>31</v>
      </c>
      <c r="CX88" s="2"/>
      <c r="CY88" s="2"/>
      <c r="CZ88" s="2"/>
      <c r="DA88" s="2"/>
      <c r="DB88" s="2"/>
      <c r="DC88" s="2"/>
    </row>
    <row r="89" spans="1:107" x14ac:dyDescent="0.35">
      <c r="A89"/>
      <c r="B89" s="13"/>
      <c r="C89" s="13" t="s">
        <v>1699</v>
      </c>
      <c r="D89" s="13" t="s">
        <v>1700</v>
      </c>
      <c r="E89" s="13" t="s">
        <v>1701</v>
      </c>
      <c r="F89" s="13" t="s">
        <v>1702</v>
      </c>
      <c r="G89" s="13" t="s">
        <v>1703</v>
      </c>
      <c r="H89" s="13" t="s">
        <v>1704</v>
      </c>
      <c r="I89"/>
      <c r="J89"/>
      <c r="K89" s="1"/>
      <c r="L89"/>
      <c r="M89"/>
      <c r="N89"/>
      <c r="O89"/>
      <c r="P89"/>
      <c r="Q89"/>
      <c r="R89"/>
      <c r="S89"/>
      <c r="T89" s="1"/>
      <c r="U89"/>
      <c r="V89"/>
      <c r="W89"/>
      <c r="X89"/>
      <c r="Y89"/>
      <c r="Z89"/>
      <c r="AA89"/>
      <c r="AB89"/>
      <c r="AC89" s="3">
        <v>8</v>
      </c>
      <c r="AD89" s="4"/>
      <c r="AE89" s="4"/>
      <c r="AF89" s="4"/>
      <c r="AG89" s="4"/>
      <c r="AH89" s="4"/>
      <c r="AI89" s="4"/>
      <c r="AJ89" s="4"/>
      <c r="AK89"/>
      <c r="AL89"/>
      <c r="AM89"/>
      <c r="AN89"/>
      <c r="AO89"/>
      <c r="AP89"/>
      <c r="AQ89"/>
      <c r="AR89"/>
      <c r="AS89"/>
      <c r="AT89"/>
      <c r="AU89" s="4">
        <v>8</v>
      </c>
      <c r="AV89" s="4"/>
      <c r="AW89" s="4"/>
      <c r="AX89" s="4"/>
      <c r="AY89" s="4"/>
      <c r="AZ89" s="4"/>
      <c r="BA89" s="4"/>
      <c r="BB89" s="4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 s="4">
        <v>8</v>
      </c>
      <c r="CW89" s="4"/>
      <c r="CX89" s="4"/>
      <c r="CY89" s="4"/>
      <c r="CZ89" s="4"/>
      <c r="DA89" s="4"/>
      <c r="DB89" s="4"/>
      <c r="DC89" s="4"/>
    </row>
    <row r="90" spans="1:107" ht="15" customHeight="1" x14ac:dyDescent="0.35">
      <c r="A90"/>
      <c r="B90" s="216" t="s">
        <v>1705</v>
      </c>
      <c r="C90" s="14">
        <v>43346</v>
      </c>
      <c r="D90" s="14">
        <v>43393</v>
      </c>
      <c r="E90" s="14">
        <v>43821</v>
      </c>
      <c r="F90" s="14">
        <v>43512</v>
      </c>
      <c r="G90" s="14">
        <v>43568</v>
      </c>
      <c r="H90" s="14">
        <v>43652</v>
      </c>
      <c r="I90"/>
      <c r="J90"/>
      <c r="K90" s="1"/>
      <c r="L90"/>
      <c r="M90"/>
      <c r="N90"/>
      <c r="O90"/>
      <c r="P90"/>
      <c r="Q90"/>
      <c r="R90"/>
      <c r="S90"/>
      <c r="T90" s="1"/>
      <c r="U90"/>
      <c r="V90"/>
      <c r="W90"/>
      <c r="X90"/>
      <c r="Y90"/>
      <c r="Z90"/>
      <c r="AA90"/>
      <c r="AB90"/>
      <c r="AC90" s="2"/>
      <c r="AD90" s="5"/>
      <c r="AE90" s="5"/>
      <c r="AF90" s="5"/>
      <c r="AG90" s="5"/>
      <c r="AH90" s="5"/>
      <c r="AI90" s="5"/>
      <c r="AJ90" s="5"/>
      <c r="AK90"/>
      <c r="AL90"/>
      <c r="AM90"/>
      <c r="AN90"/>
      <c r="AO90"/>
      <c r="AP90"/>
      <c r="AQ90"/>
      <c r="AR90"/>
      <c r="AS90"/>
      <c r="AT90"/>
      <c r="AU90" s="5"/>
      <c r="AV90" s="5" t="s">
        <v>13144</v>
      </c>
      <c r="AW90" s="5"/>
      <c r="AX90" s="5"/>
      <c r="AY90" s="5"/>
      <c r="AZ90" s="5"/>
      <c r="BA90" s="5"/>
      <c r="BB90" s="5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 s="5"/>
      <c r="CW90" s="5" t="s">
        <v>38</v>
      </c>
      <c r="CX90" s="5"/>
      <c r="CY90" s="5"/>
      <c r="CZ90" s="5"/>
      <c r="DA90" s="5"/>
      <c r="DB90" s="5"/>
      <c r="DC90" s="5"/>
    </row>
    <row r="91" spans="1:107" x14ac:dyDescent="0.35">
      <c r="A91"/>
      <c r="B91" s="217"/>
      <c r="C91" s="15"/>
      <c r="D91" s="15">
        <v>43409</v>
      </c>
      <c r="E91" s="15">
        <v>43472</v>
      </c>
      <c r="F91" s="15">
        <v>43528</v>
      </c>
      <c r="G91" s="15">
        <v>43584</v>
      </c>
      <c r="H91" s="15"/>
      <c r="I91"/>
      <c r="J91"/>
      <c r="K91" s="1"/>
      <c r="L91"/>
      <c r="M91"/>
      <c r="N91"/>
      <c r="O91"/>
      <c r="P91"/>
      <c r="Q91"/>
      <c r="R91"/>
      <c r="S91"/>
      <c r="T91" s="1"/>
      <c r="U91"/>
      <c r="V91"/>
      <c r="W91"/>
      <c r="X91"/>
      <c r="Y91"/>
      <c r="Z91"/>
      <c r="AA91"/>
      <c r="AB91"/>
      <c r="AC91" s="3">
        <v>10</v>
      </c>
      <c r="AD91" s="4" t="s">
        <v>12689</v>
      </c>
      <c r="AE91" s="4"/>
      <c r="AF91" s="4"/>
      <c r="AG91" s="4"/>
      <c r="AH91" s="4"/>
      <c r="AI91" s="4"/>
      <c r="AJ91" s="4"/>
      <c r="AK91"/>
      <c r="AL91"/>
      <c r="AM91"/>
      <c r="AN91"/>
      <c r="AO91"/>
      <c r="AP91"/>
      <c r="AQ91"/>
      <c r="AR91"/>
      <c r="AS91"/>
      <c r="AT91"/>
      <c r="AU91" s="4">
        <v>10</v>
      </c>
      <c r="AV91" s="4"/>
      <c r="AW91" s="4"/>
      <c r="AX91" s="4"/>
      <c r="AY91" s="4"/>
      <c r="AZ91" s="4"/>
      <c r="BA91" s="4"/>
      <c r="BB91" s="4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 s="74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 s="4">
        <v>10</v>
      </c>
      <c r="CW91" s="4"/>
      <c r="CX91" s="4"/>
      <c r="CY91" s="4"/>
      <c r="CZ91" s="4"/>
      <c r="DA91" s="4"/>
      <c r="DB91" s="4"/>
      <c r="DC91" s="4"/>
    </row>
    <row r="92" spans="1:107" ht="15" customHeight="1" x14ac:dyDescent="0.35">
      <c r="A92"/>
      <c r="B92" s="216" t="s">
        <v>1709</v>
      </c>
      <c r="C92" s="14">
        <v>43346</v>
      </c>
      <c r="D92" s="14">
        <v>43393</v>
      </c>
      <c r="E92" s="14">
        <v>43821</v>
      </c>
      <c r="F92" s="14">
        <v>43505</v>
      </c>
      <c r="G92" s="14">
        <v>43561</v>
      </c>
      <c r="H92" s="14">
        <v>43652</v>
      </c>
      <c r="I92"/>
      <c r="J92"/>
      <c r="K92" s="1"/>
      <c r="L92"/>
      <c r="M92"/>
      <c r="N92"/>
      <c r="O92"/>
      <c r="P92"/>
      <c r="Q92"/>
      <c r="R92"/>
      <c r="S92"/>
      <c r="T92" s="1"/>
      <c r="U92"/>
      <c r="V92"/>
      <c r="W92"/>
      <c r="X92"/>
      <c r="Y92"/>
      <c r="Z92"/>
      <c r="AA92"/>
      <c r="AB92"/>
      <c r="AC92" s="6"/>
      <c r="AD92" s="7" t="s">
        <v>11980</v>
      </c>
      <c r="AE92" s="7"/>
      <c r="AF92" s="7"/>
      <c r="AG92" s="7"/>
      <c r="AH92" s="7"/>
      <c r="AI92" s="7"/>
      <c r="AJ92" s="7"/>
      <c r="AK92"/>
      <c r="AL92"/>
      <c r="AM92"/>
      <c r="AN92"/>
      <c r="AO92"/>
      <c r="AP92"/>
      <c r="AQ92"/>
      <c r="AR92"/>
      <c r="AS92"/>
      <c r="AT92"/>
      <c r="AU92" s="7"/>
      <c r="AV92" s="7" t="s">
        <v>13145</v>
      </c>
      <c r="AW92" s="7"/>
      <c r="AX92" s="7"/>
      <c r="AY92" s="7"/>
      <c r="AZ92" s="7"/>
      <c r="BA92" s="7"/>
      <c r="BB92" s="7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 s="7"/>
      <c r="CW92" s="7"/>
      <c r="CX92" s="7"/>
      <c r="CY92" s="7"/>
      <c r="CZ92" s="7"/>
      <c r="DA92" s="7"/>
      <c r="DB92" s="7"/>
      <c r="DC92" s="7"/>
    </row>
    <row r="93" spans="1:107" x14ac:dyDescent="0.35">
      <c r="A93"/>
      <c r="B93" s="217"/>
      <c r="C93" s="15"/>
      <c r="D93" s="15">
        <v>43409</v>
      </c>
      <c r="E93" s="15">
        <v>43472</v>
      </c>
      <c r="F93" s="15">
        <v>43521</v>
      </c>
      <c r="G93" s="15">
        <v>43578</v>
      </c>
      <c r="H93" s="15"/>
      <c r="I93"/>
      <c r="J93"/>
      <c r="K93" s="1"/>
      <c r="L93"/>
      <c r="M93"/>
      <c r="N93"/>
      <c r="O93"/>
      <c r="P93"/>
      <c r="Q93"/>
      <c r="R93"/>
      <c r="S93"/>
      <c r="T93" s="1"/>
      <c r="U93"/>
      <c r="V93"/>
      <c r="W93"/>
      <c r="X93"/>
      <c r="Y93"/>
      <c r="Z93"/>
      <c r="AA93"/>
      <c r="AB93"/>
      <c r="AC93" s="2">
        <v>12</v>
      </c>
      <c r="AD93" s="5"/>
      <c r="AE93" s="5"/>
      <c r="AF93" s="5"/>
      <c r="AG93" s="5"/>
      <c r="AH93" s="5"/>
      <c r="AI93" s="5"/>
      <c r="AJ93" s="5"/>
      <c r="AK93"/>
      <c r="AL93"/>
      <c r="AM93"/>
      <c r="AN93"/>
      <c r="AO93"/>
      <c r="AP93"/>
      <c r="AQ93"/>
      <c r="AR93"/>
      <c r="AS93"/>
      <c r="AT93"/>
      <c r="AU93" s="5">
        <v>12</v>
      </c>
      <c r="AV93" s="5"/>
      <c r="AW93" s="5"/>
      <c r="AX93" s="5"/>
      <c r="AY93" s="5"/>
      <c r="AZ93" s="5"/>
      <c r="BA93" s="5"/>
      <c r="BB93" s="5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 s="5">
        <v>12</v>
      </c>
      <c r="CW93" s="5"/>
      <c r="CX93" s="5"/>
      <c r="CY93" s="5"/>
      <c r="CZ93" s="5"/>
      <c r="DA93" s="5"/>
      <c r="DB93" s="5"/>
      <c r="DC93" s="5"/>
    </row>
    <row r="94" spans="1:107" ht="15" customHeight="1" x14ac:dyDescent="0.35">
      <c r="A94"/>
      <c r="B94" s="216" t="s">
        <v>1713</v>
      </c>
      <c r="C94" s="14">
        <v>43346</v>
      </c>
      <c r="D94" s="14">
        <v>43393</v>
      </c>
      <c r="E94" s="14">
        <v>43821</v>
      </c>
      <c r="F94" s="75">
        <v>43519</v>
      </c>
      <c r="G94" s="14">
        <v>43575</v>
      </c>
      <c r="H94" s="14">
        <v>43652</v>
      </c>
      <c r="I94"/>
      <c r="J94"/>
      <c r="K94" s="1"/>
      <c r="L94"/>
      <c r="M94"/>
      <c r="N94"/>
      <c r="O94"/>
      <c r="P94"/>
      <c r="Q94"/>
      <c r="R94"/>
      <c r="S94"/>
      <c r="T94" s="1"/>
      <c r="U94"/>
      <c r="V94"/>
      <c r="W94"/>
      <c r="X94"/>
      <c r="Y94"/>
      <c r="Z94"/>
      <c r="AA94"/>
      <c r="AB94"/>
      <c r="AC94" s="2"/>
      <c r="AD94" s="5"/>
      <c r="AE94" s="5"/>
      <c r="AF94" s="5"/>
      <c r="AG94" s="5"/>
      <c r="AH94" s="5"/>
      <c r="AI94" s="5"/>
      <c r="AJ94" s="5"/>
      <c r="AK94"/>
      <c r="AL94"/>
      <c r="AM94"/>
      <c r="AN94"/>
      <c r="AO94"/>
      <c r="AP94"/>
      <c r="AQ94"/>
      <c r="AR94"/>
      <c r="AS94"/>
      <c r="AT94"/>
      <c r="AU94" s="5"/>
      <c r="AV94" s="5"/>
      <c r="AW94" s="5"/>
      <c r="AX94" s="5"/>
      <c r="AY94" s="5"/>
      <c r="AZ94" s="5"/>
      <c r="BA94" s="5"/>
      <c r="BB94" s="5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 s="5"/>
      <c r="CW94" s="5"/>
      <c r="CX94" s="5"/>
      <c r="CY94" s="5"/>
      <c r="CZ94" s="5"/>
      <c r="DA94" s="5"/>
      <c r="DB94" s="5"/>
      <c r="DC94" s="5"/>
    </row>
    <row r="95" spans="1:107" x14ac:dyDescent="0.35">
      <c r="A95"/>
      <c r="B95" s="217"/>
      <c r="C95" s="15"/>
      <c r="D95" s="15">
        <v>43409</v>
      </c>
      <c r="E95" s="15">
        <v>43472</v>
      </c>
      <c r="F95" s="76">
        <v>43535</v>
      </c>
      <c r="G95" s="15">
        <v>43591</v>
      </c>
      <c r="H95" s="15"/>
      <c r="I95" s="223"/>
      <c r="J95" s="223"/>
      <c r="K95" s="223"/>
      <c r="L95" s="223"/>
      <c r="M95" s="223"/>
      <c r="N95"/>
      <c r="O95"/>
      <c r="P95"/>
      <c r="Q95"/>
      <c r="R95"/>
      <c r="S95"/>
      <c r="T95" s="1"/>
      <c r="U95"/>
      <c r="V95"/>
      <c r="W95"/>
      <c r="X95"/>
      <c r="Y95"/>
      <c r="Z95"/>
      <c r="AA95"/>
      <c r="AB95"/>
      <c r="AC95" s="3">
        <v>14</v>
      </c>
      <c r="AD95" s="4"/>
      <c r="AE95" s="4"/>
      <c r="AF95" s="4"/>
      <c r="AG95" s="4"/>
      <c r="AH95" s="4"/>
      <c r="AI95" s="4"/>
      <c r="AJ95" s="4"/>
      <c r="AK95"/>
      <c r="AL95"/>
      <c r="AM95"/>
      <c r="AN95"/>
      <c r="AO95"/>
      <c r="AP95"/>
      <c r="AQ95"/>
      <c r="AR95"/>
      <c r="AS95"/>
      <c r="AT95"/>
      <c r="AU95" s="4">
        <v>14</v>
      </c>
      <c r="AV95" s="4"/>
      <c r="AW95" s="4"/>
      <c r="AX95" s="4"/>
      <c r="AY95" s="4"/>
      <c r="AZ95" s="4"/>
      <c r="BA95" s="4"/>
      <c r="BB95" s="4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 s="4">
        <v>14</v>
      </c>
      <c r="CW95" s="4" t="s">
        <v>38</v>
      </c>
      <c r="CX95" s="4"/>
      <c r="CY95" s="4"/>
      <c r="CZ95" s="4"/>
      <c r="DA95" s="4"/>
      <c r="DB95" s="4"/>
      <c r="DC95" s="4"/>
    </row>
    <row r="96" spans="1:107" x14ac:dyDescent="0.35">
      <c r="A96"/>
      <c r="B96" s="224" t="s">
        <v>11995</v>
      </c>
      <c r="C96" s="14">
        <v>43346</v>
      </c>
      <c r="D96" s="14">
        <v>43393</v>
      </c>
      <c r="E96" s="14">
        <v>43821</v>
      </c>
      <c r="F96" s="75">
        <v>43519</v>
      </c>
      <c r="G96" s="75">
        <v>43573</v>
      </c>
      <c r="H96" s="14">
        <v>43654</v>
      </c>
      <c r="I96" s="223"/>
      <c r="J96" s="223"/>
      <c r="K96" s="223"/>
      <c r="L96" s="223"/>
      <c r="M96" s="223"/>
      <c r="N96"/>
      <c r="O96"/>
      <c r="P96"/>
      <c r="Q96"/>
      <c r="R96"/>
      <c r="S96"/>
      <c r="T96" s="1"/>
      <c r="U96"/>
      <c r="V96"/>
      <c r="W96"/>
      <c r="X96"/>
      <c r="Y96"/>
      <c r="Z96"/>
      <c r="AA96"/>
      <c r="AB96"/>
      <c r="AC96" s="6"/>
      <c r="AD96" s="7" t="s">
        <v>11638</v>
      </c>
      <c r="AE96" s="7"/>
      <c r="AF96" s="7"/>
      <c r="AG96" s="7"/>
      <c r="AH96" s="7"/>
      <c r="AI96" s="7"/>
      <c r="AJ96" s="7"/>
      <c r="AK96"/>
      <c r="AL96"/>
      <c r="AM96"/>
      <c r="AN96"/>
      <c r="AO96"/>
      <c r="AP96"/>
      <c r="AQ96"/>
      <c r="AR96"/>
      <c r="AS96"/>
      <c r="AT96"/>
      <c r="AU96" s="7"/>
      <c r="AV96" s="7" t="s">
        <v>13131</v>
      </c>
      <c r="AW96" s="7"/>
      <c r="AX96" s="7"/>
      <c r="AY96" s="7"/>
      <c r="AZ96" s="7"/>
      <c r="BA96" s="7"/>
      <c r="BB96" s="7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 s="7"/>
      <c r="CW96" s="7" t="s">
        <v>1631</v>
      </c>
      <c r="CX96" s="7"/>
      <c r="CY96" s="7"/>
      <c r="CZ96" s="7"/>
      <c r="DA96" s="7"/>
      <c r="DB96" s="7"/>
      <c r="DC96" s="7"/>
    </row>
    <row r="97" spans="1:107" x14ac:dyDescent="0.35">
      <c r="A97"/>
      <c r="B97" s="225"/>
      <c r="C97" s="15"/>
      <c r="D97" s="15">
        <v>43409</v>
      </c>
      <c r="E97" s="15">
        <v>43472</v>
      </c>
      <c r="F97" s="76">
        <v>43535</v>
      </c>
      <c r="G97" s="76">
        <v>43591</v>
      </c>
      <c r="H97" s="15"/>
      <c r="I97" s="71"/>
      <c r="J97" s="71"/>
      <c r="K97" s="71"/>
      <c r="L97" s="54"/>
      <c r="M97" s="54"/>
      <c r="N97"/>
      <c r="O97"/>
      <c r="P97"/>
      <c r="Q97"/>
      <c r="R97"/>
      <c r="S97"/>
      <c r="T97" s="1"/>
      <c r="U97"/>
      <c r="V97"/>
      <c r="W97"/>
      <c r="X97"/>
      <c r="Y97"/>
      <c r="Z97"/>
      <c r="AA97"/>
      <c r="AB97"/>
      <c r="AC97" s="2">
        <v>16</v>
      </c>
      <c r="AD97" s="5"/>
      <c r="AE97" s="5"/>
      <c r="AF97" s="5"/>
      <c r="AG97" s="5"/>
      <c r="AH97" s="5"/>
      <c r="AI97" s="5"/>
      <c r="AJ97" s="5"/>
      <c r="AK97"/>
      <c r="AL97"/>
      <c r="AM97"/>
      <c r="AN97"/>
      <c r="AO97"/>
      <c r="AP97"/>
      <c r="AQ97"/>
      <c r="AR97"/>
      <c r="AS97"/>
      <c r="AT97"/>
      <c r="AU97" s="5">
        <v>16</v>
      </c>
      <c r="AV97" s="5"/>
      <c r="AW97" s="5" t="s">
        <v>13147</v>
      </c>
      <c r="AX97" s="5"/>
      <c r="AY97" s="5"/>
      <c r="AZ97" s="5"/>
      <c r="BA97" s="5"/>
      <c r="BB97" s="5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 s="5">
        <v>16</v>
      </c>
      <c r="CW97" s="5" t="s">
        <v>13853</v>
      </c>
      <c r="CX97" s="5"/>
      <c r="CY97" s="5"/>
      <c r="CZ97" s="5"/>
      <c r="DA97" s="5"/>
      <c r="DB97" s="5"/>
      <c r="DC97" s="5"/>
    </row>
    <row r="98" spans="1:107" x14ac:dyDescent="0.35">
      <c r="A98"/>
      <c r="B98"/>
      <c r="C98" s="1"/>
      <c r="D98"/>
      <c r="E98"/>
      <c r="F98"/>
      <c r="G98"/>
      <c r="H98"/>
      <c r="I98" s="55"/>
      <c r="J98"/>
      <c r="K98"/>
      <c r="L98"/>
      <c r="M98"/>
      <c r="N98"/>
      <c r="O98"/>
      <c r="P98"/>
      <c r="Q98"/>
      <c r="R98"/>
      <c r="S98"/>
      <c r="T98" s="1"/>
      <c r="U98"/>
      <c r="V98"/>
      <c r="W98"/>
      <c r="X98"/>
      <c r="Y98"/>
      <c r="Z98"/>
      <c r="AA98"/>
      <c r="AB98"/>
      <c r="AC98" s="2"/>
      <c r="AD98" s="5"/>
      <c r="AE98" s="5"/>
      <c r="AF98" s="5"/>
      <c r="AG98" s="5"/>
      <c r="AH98" s="5"/>
      <c r="AI98" s="5"/>
      <c r="AJ98" s="5"/>
      <c r="AK98"/>
      <c r="AL98"/>
      <c r="AM98"/>
      <c r="AN98"/>
      <c r="AO98"/>
      <c r="AP98"/>
      <c r="AQ98"/>
      <c r="AR98"/>
      <c r="AS98"/>
      <c r="AT98"/>
      <c r="AU98" s="5"/>
      <c r="AV98" s="5"/>
      <c r="AW98" s="5" t="s">
        <v>13148</v>
      </c>
      <c r="AX98" s="5"/>
      <c r="AY98" s="5"/>
      <c r="AZ98" s="5"/>
      <c r="BA98" s="5"/>
      <c r="BB98" s="5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 s="5"/>
      <c r="CW98" s="5" t="s">
        <v>13855</v>
      </c>
      <c r="CX98" s="5"/>
      <c r="CY98" s="5"/>
      <c r="CZ98" s="5"/>
      <c r="DA98" s="5"/>
      <c r="DB98" s="5"/>
      <c r="DC98" s="5"/>
    </row>
    <row r="99" spans="1:107" x14ac:dyDescent="0.35">
      <c r="A99"/>
      <c r="B99" s="16" t="s">
        <v>8383</v>
      </c>
      <c r="C99" s="16"/>
      <c r="D99"/>
      <c r="E99"/>
      <c r="F99"/>
      <c r="G99"/>
      <c r="H99"/>
      <c r="I99"/>
      <c r="J99"/>
      <c r="K99"/>
      <c r="L99" s="1"/>
      <c r="M99" s="73"/>
      <c r="N99"/>
      <c r="O99"/>
      <c r="P99"/>
      <c r="Q99"/>
      <c r="R99"/>
      <c r="S99"/>
      <c r="T99" s="1"/>
      <c r="U99"/>
      <c r="V99"/>
      <c r="W99"/>
      <c r="X99"/>
      <c r="Y99"/>
      <c r="Z99"/>
      <c r="AA99"/>
      <c r="AB99"/>
      <c r="AC99" s="3">
        <v>18</v>
      </c>
      <c r="AD99" s="4"/>
      <c r="AE99" s="4"/>
      <c r="AF99" s="4"/>
      <c r="AG99" s="4"/>
      <c r="AH99" s="4"/>
      <c r="AI99" s="4"/>
      <c r="AJ99" s="4"/>
      <c r="AK99"/>
      <c r="AL99"/>
      <c r="AM99"/>
      <c r="AN99"/>
      <c r="AO99"/>
      <c r="AP99"/>
      <c r="AQ99"/>
      <c r="AR99"/>
      <c r="AS99"/>
      <c r="AT99"/>
      <c r="AU99" s="4">
        <v>18</v>
      </c>
      <c r="AV99" s="4"/>
      <c r="AW99" s="4" t="s">
        <v>13149</v>
      </c>
      <c r="AX99" s="4"/>
      <c r="AY99" s="4"/>
      <c r="AZ99" s="4"/>
      <c r="BA99" s="4"/>
      <c r="BB99" s="4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 s="4">
        <v>18</v>
      </c>
      <c r="CW99" s="4" t="s">
        <v>13854</v>
      </c>
      <c r="CX99" s="4"/>
      <c r="CY99" s="4"/>
      <c r="CZ99" s="4"/>
      <c r="DA99" s="4"/>
      <c r="DB99" s="4"/>
      <c r="DC99" s="4"/>
    </row>
    <row r="100" spans="1:107" x14ac:dyDescent="0.35">
      <c r="A100"/>
      <c r="B100" s="16" t="s">
        <v>8384</v>
      </c>
      <c r="C100" s="16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"/>
      <c r="U100"/>
      <c r="V100"/>
      <c r="W100"/>
      <c r="X100"/>
      <c r="Y100"/>
      <c r="Z100"/>
      <c r="AA100"/>
      <c r="AB100"/>
      <c r="AC100" s="6"/>
      <c r="AD100" s="7" t="s">
        <v>12698</v>
      </c>
      <c r="AE100" s="7"/>
      <c r="AF100" s="7"/>
      <c r="AG100" s="7"/>
      <c r="AH100" s="7"/>
      <c r="AI100" s="7"/>
      <c r="AJ100" s="7"/>
      <c r="AK100"/>
      <c r="AL100"/>
      <c r="AM100"/>
      <c r="AN100"/>
      <c r="AO100"/>
      <c r="AP100"/>
      <c r="AQ100"/>
      <c r="AR100"/>
      <c r="AS100"/>
      <c r="AT100"/>
      <c r="AU100" s="7"/>
      <c r="AV100" s="7"/>
      <c r="AW100" s="7"/>
      <c r="AX100" s="7"/>
      <c r="AY100" s="7"/>
      <c r="AZ100" s="7"/>
      <c r="BA100" s="7"/>
      <c r="BB100" s="7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 s="7"/>
      <c r="CW100" s="7" t="s">
        <v>8779</v>
      </c>
      <c r="CX100" s="7"/>
      <c r="CY100" s="7"/>
      <c r="CZ100" s="7"/>
      <c r="DA100" s="7"/>
      <c r="DB100" s="7"/>
      <c r="DC100" s="7"/>
    </row>
    <row r="101" spans="1:107" x14ac:dyDescent="0.35">
      <c r="A101"/>
      <c r="B101" s="16" t="s">
        <v>8385</v>
      </c>
      <c r="C101" s="16"/>
      <c r="D101"/>
      <c r="E101"/>
      <c r="F101"/>
      <c r="G101"/>
      <c r="H101"/>
      <c r="I101" s="55"/>
      <c r="J101"/>
      <c r="K101"/>
      <c r="L101" s="1"/>
      <c r="M101" s="1"/>
      <c r="N101"/>
      <c r="O101"/>
      <c r="P101"/>
      <c r="Q101"/>
      <c r="R101"/>
      <c r="S101"/>
      <c r="T101" s="1"/>
      <c r="U101"/>
      <c r="V101"/>
      <c r="W101"/>
      <c r="X101"/>
      <c r="Y101"/>
      <c r="Z101"/>
      <c r="AA101"/>
      <c r="AB101"/>
      <c r="AC101" s="2">
        <v>20</v>
      </c>
      <c r="AD101" s="5"/>
      <c r="AE101" s="5"/>
      <c r="AF101" s="5"/>
      <c r="AG101" s="5"/>
      <c r="AH101" s="5"/>
      <c r="AI101" s="5"/>
      <c r="AJ101" s="5"/>
      <c r="AK101"/>
      <c r="AL101"/>
      <c r="AM101"/>
      <c r="AN101"/>
      <c r="AO101"/>
      <c r="AP101"/>
      <c r="AQ101"/>
      <c r="AR101"/>
      <c r="AS101"/>
      <c r="AT101"/>
      <c r="AU101" s="5">
        <v>20</v>
      </c>
      <c r="AV101" s="5"/>
      <c r="AW101" s="5" t="s">
        <v>13150</v>
      </c>
      <c r="AX101" s="5"/>
      <c r="AY101" s="5"/>
      <c r="AZ101" s="5"/>
      <c r="BA101" s="5"/>
      <c r="BB101" s="5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 s="5">
        <v>20</v>
      </c>
      <c r="CW101" s="5" t="s">
        <v>13856</v>
      </c>
      <c r="CX101" s="5"/>
      <c r="CY101" s="5"/>
      <c r="CZ101" s="5"/>
      <c r="DA101" s="5"/>
      <c r="DB101" s="5"/>
      <c r="DC101" s="5"/>
    </row>
    <row r="102" spans="1:107" x14ac:dyDescent="0.35">
      <c r="A102"/>
      <c r="B102" s="1"/>
      <c r="C102" s="58"/>
      <c r="D102" s="1"/>
      <c r="E102" s="1"/>
      <c r="F102" s="1"/>
      <c r="G102"/>
      <c r="H102"/>
      <c r="I102"/>
      <c r="J102"/>
      <c r="K102"/>
      <c r="L102" s="1"/>
      <c r="M102" s="73"/>
      <c r="N102"/>
      <c r="O102"/>
      <c r="P102"/>
      <c r="Q102"/>
      <c r="R102"/>
      <c r="S102"/>
      <c r="T102" s="1"/>
      <c r="U102"/>
      <c r="V102"/>
      <c r="W102"/>
      <c r="X102"/>
      <c r="Y102"/>
      <c r="Z102"/>
      <c r="AA102"/>
      <c r="AB102"/>
      <c r="AC102" s="6"/>
      <c r="AD102" s="7" t="s">
        <v>7032</v>
      </c>
      <c r="AE102" s="7"/>
      <c r="AF102" s="7"/>
      <c r="AG102" s="7"/>
      <c r="AH102" s="7"/>
      <c r="AI102" s="7"/>
      <c r="AJ102" s="7"/>
      <c r="AK102"/>
      <c r="AL102"/>
      <c r="AM102"/>
      <c r="AN102"/>
      <c r="AO102"/>
      <c r="AP102"/>
      <c r="AQ102"/>
      <c r="AR102"/>
      <c r="AS102"/>
      <c r="AT102"/>
      <c r="AU102" s="7"/>
      <c r="AV102" s="7"/>
      <c r="AW102" s="7" t="s">
        <v>3203</v>
      </c>
      <c r="AX102" s="7"/>
      <c r="AY102" s="7"/>
      <c r="AZ102" s="7"/>
      <c r="BA102" s="7"/>
      <c r="BB102" s="7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 s="7"/>
      <c r="CW102" s="7"/>
      <c r="CX102" s="7"/>
      <c r="CY102" s="7"/>
      <c r="CZ102" s="7"/>
      <c r="DA102" s="7"/>
      <c r="DB102" s="7"/>
      <c r="DC102" s="7"/>
    </row>
    <row r="103" spans="1:107" x14ac:dyDescent="0.35">
      <c r="A103"/>
      <c r="B103"/>
      <c r="C103" s="58"/>
      <c r="D103" s="1"/>
      <c r="E103" s="1"/>
      <c r="F103" s="1"/>
      <c r="G103"/>
      <c r="H103"/>
      <c r="I103"/>
      <c r="J103"/>
      <c r="K103"/>
      <c r="L103" s="73"/>
      <c r="M103" s="7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107" x14ac:dyDescent="0.35">
      <c r="A104"/>
      <c r="B104"/>
      <c r="C104" s="73"/>
      <c r="D104" s="73"/>
      <c r="E104" s="1"/>
      <c r="F104" s="1"/>
      <c r="G104" s="1"/>
      <c r="H104" s="1"/>
      <c r="I104" s="1"/>
      <c r="J104" s="1"/>
      <c r="K104"/>
      <c r="L104" s="1"/>
      <c r="M104" s="1"/>
      <c r="N104" s="1"/>
      <c r="O104" s="1"/>
      <c r="P104" s="1"/>
      <c r="Q104" s="1"/>
      <c r="R104" s="1"/>
      <c r="S104" s="1"/>
      <c r="T104"/>
      <c r="U104"/>
      <c r="V104" s="1"/>
      <c r="W104" s="1"/>
      <c r="X104" s="1"/>
      <c r="Y104" s="1"/>
      <c r="Z104" s="1"/>
      <c r="AA104" s="1"/>
      <c r="AB104" s="1"/>
      <c r="AC104"/>
      <c r="AD104"/>
      <c r="AE104" s="1"/>
      <c r="AF104" s="1"/>
      <c r="AG104" s="1"/>
      <c r="AH104" s="1"/>
      <c r="AI104" s="1"/>
      <c r="AJ104" s="1"/>
      <c r="AK104" s="1"/>
      <c r="AL104" s="38"/>
      <c r="AM104"/>
      <c r="AN104"/>
      <c r="AO104"/>
      <c r="AP104" s="1"/>
      <c r="AQ104" s="1"/>
      <c r="AR104" s="1"/>
      <c r="AS104" s="1"/>
      <c r="AT104" s="1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/>
      <c r="BL104"/>
      <c r="BM104" s="1"/>
      <c r="BN104" s="1"/>
      <c r="BO104" s="1"/>
      <c r="BP104" s="1"/>
      <c r="BQ104" s="1"/>
      <c r="BR104" s="1"/>
      <c r="BS104" s="1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107" x14ac:dyDescent="0.35">
      <c r="A105"/>
      <c r="B105"/>
      <c r="C105" s="73"/>
      <c r="D105" s="73"/>
      <c r="E105" s="1"/>
      <c r="F105" s="1"/>
      <c r="G105" s="1"/>
      <c r="H105" s="1"/>
      <c r="I105" s="1"/>
      <c r="J105"/>
      <c r="K105"/>
      <c r="L105" s="1"/>
      <c r="M105" s="1"/>
      <c r="N105" s="1"/>
      <c r="O105" s="1"/>
      <c r="P105" s="1"/>
      <c r="Q105" s="1"/>
      <c r="R105" s="1"/>
      <c r="S105"/>
      <c r="T105"/>
      <c r="U105" s="1"/>
      <c r="V105" s="1"/>
      <c r="W105" s="1"/>
      <c r="X105" s="1"/>
      <c r="Y105" s="1"/>
      <c r="Z105" s="1"/>
      <c r="AA105" s="1"/>
      <c r="AB105"/>
      <c r="AC105"/>
      <c r="AD105" s="1"/>
      <c r="AE105" s="1"/>
      <c r="AF105" s="1"/>
      <c r="AG105" s="1"/>
      <c r="AH105" s="1"/>
      <c r="AI105" s="1"/>
      <c r="AJ105" s="1"/>
      <c r="AK105" s="38"/>
      <c r="AL105"/>
      <c r="AM105" s="1"/>
      <c r="AN105" s="1"/>
      <c r="AO105" s="1"/>
      <c r="AP105" s="1"/>
      <c r="AQ105" s="1"/>
      <c r="AR105" s="1"/>
      <c r="AS105" s="1"/>
      <c r="AT105" s="1"/>
      <c r="AU105" s="1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/>
      <c r="BM105"/>
      <c r="BN105" s="1"/>
      <c r="BO105" s="1"/>
      <c r="BP105" s="1"/>
      <c r="BQ105" s="1"/>
      <c r="BR105" s="1"/>
      <c r="BS105" s="1"/>
      <c r="BT105" s="1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107" ht="15" customHeight="1" x14ac:dyDescent="0.35">
      <c r="A106"/>
      <c r="B106"/>
      <c r="C106" s="1"/>
      <c r="D106" s="1"/>
      <c r="E106"/>
      <c r="F106"/>
      <c r="G106"/>
      <c r="H106"/>
      <c r="I106"/>
      <c r="J106"/>
      <c r="K106" s="1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"/>
      <c r="AL106"/>
      <c r="AM106" s="1"/>
      <c r="AN106" s="1"/>
      <c r="AO106" s="1"/>
      <c r="AP106" s="1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107" x14ac:dyDescent="0.35">
      <c r="A107"/>
      <c r="B107"/>
      <c r="C107"/>
      <c r="D107"/>
      <c r="E107"/>
      <c r="F107"/>
      <c r="G107"/>
      <c r="H107"/>
      <c r="I107"/>
      <c r="J107"/>
      <c r="K107" s="1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"/>
      <c r="AL107"/>
      <c r="AM107" s="1"/>
      <c r="AN107" s="1"/>
      <c r="AO107" s="1"/>
      <c r="AP107" s="1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107" ht="15" customHeight="1" x14ac:dyDescent="0.35">
      <c r="A108"/>
      <c r="B108"/>
      <c r="C108" s="73"/>
      <c r="D108" s="1"/>
      <c r="E108"/>
      <c r="F108"/>
      <c r="G108"/>
      <c r="H108"/>
      <c r="I108"/>
      <c r="J108"/>
      <c r="K108" s="1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"/>
      <c r="AL108"/>
      <c r="AM108" s="1"/>
      <c r="AN108" s="1"/>
      <c r="AO108" s="1"/>
      <c r="AP108" s="1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74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107" x14ac:dyDescent="0.35">
      <c r="A109" s="12"/>
      <c r="B109"/>
      <c r="C109"/>
      <c r="D109"/>
      <c r="E109"/>
      <c r="F109"/>
      <c r="G109"/>
      <c r="H109" s="1"/>
      <c r="I109"/>
      <c r="J109"/>
      <c r="K109" s="1"/>
      <c r="L109" s="1"/>
      <c r="M109"/>
      <c r="N109"/>
      <c r="O109"/>
      <c r="P109"/>
      <c r="Q109"/>
      <c r="R109"/>
      <c r="S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1"/>
      <c r="AT109"/>
      <c r="AU109" s="1"/>
      <c r="AV109" s="1"/>
      <c r="AW109" s="1"/>
      <c r="AX109" s="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</row>
    <row r="110" spans="1:107" ht="15" customHeight="1" x14ac:dyDescent="0.35">
      <c r="A110" s="1"/>
      <c r="B110" s="1"/>
      <c r="C110" s="1"/>
      <c r="D110" s="1"/>
      <c r="E110" s="1"/>
      <c r="F110" s="1"/>
      <c r="G110" s="1"/>
      <c r="H110" s="1"/>
      <c r="I110"/>
      <c r="J110"/>
      <c r="K110" s="66"/>
      <c r="L110" s="73"/>
      <c r="M110"/>
      <c r="N110"/>
      <c r="O110"/>
      <c r="P110"/>
      <c r="Q110"/>
      <c r="R110"/>
      <c r="S110" s="1"/>
      <c r="T110"/>
      <c r="U110"/>
      <c r="V110"/>
      <c r="W110"/>
      <c r="X110"/>
      <c r="Y110"/>
      <c r="Z110"/>
      <c r="AA110"/>
      <c r="AB110"/>
      <c r="AC110" s="27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1"/>
      <c r="AT110"/>
      <c r="AU110" s="1"/>
      <c r="AV110" s="1"/>
      <c r="AW110" s="1"/>
      <c r="AX110" s="1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x14ac:dyDescent="0.35">
      <c r="A111" s="204"/>
      <c r="B111" s="17"/>
      <c r="C111" s="17"/>
      <c r="D111" s="17"/>
      <c r="E111" s="17"/>
      <c r="F111" s="17"/>
      <c r="G111" s="17"/>
      <c r="H111" s="1"/>
      <c r="I111"/>
      <c r="J111"/>
      <c r="K111" s="1"/>
      <c r="L111" s="1"/>
      <c r="M111"/>
      <c r="N111"/>
      <c r="O111"/>
      <c r="P111"/>
      <c r="Q111"/>
      <c r="R111"/>
      <c r="S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1"/>
      <c r="AT111"/>
      <c r="AU111" s="1"/>
      <c r="AV111" s="1"/>
      <c r="AW111" s="1"/>
      <c r="AX111" s="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 s="35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x14ac:dyDescent="0.35">
      <c r="A112" s="204"/>
      <c r="B112" s="17"/>
      <c r="C112" s="17"/>
      <c r="D112" s="17"/>
      <c r="E112" s="17"/>
      <c r="F112" s="17"/>
      <c r="G112" s="17"/>
      <c r="H112" s="1"/>
      <c r="I112"/>
      <c r="J112"/>
      <c r="K112" s="1"/>
      <c r="L112" s="1"/>
      <c r="M112"/>
      <c r="N112"/>
      <c r="O112"/>
      <c r="P112"/>
      <c r="Q112"/>
      <c r="R112"/>
      <c r="S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1"/>
      <c r="AT112"/>
      <c r="AU112" s="1"/>
      <c r="AV112" s="1"/>
      <c r="AW112" s="1"/>
      <c r="AX112" s="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 s="35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x14ac:dyDescent="0.35">
      <c r="A113" s="204"/>
      <c r="B113" s="17"/>
      <c r="C113" s="17"/>
      <c r="D113" s="17"/>
      <c r="E113" s="17"/>
      <c r="F113" s="17"/>
      <c r="G113" s="17"/>
      <c r="H113"/>
      <c r="I113"/>
      <c r="J113"/>
      <c r="K113" s="1"/>
      <c r="L113" s="1"/>
      <c r="M113"/>
      <c r="N113"/>
      <c r="O113"/>
      <c r="P113"/>
      <c r="Q113"/>
      <c r="R113"/>
      <c r="S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1"/>
      <c r="AT113"/>
      <c r="AU113" s="1"/>
      <c r="AV113" s="1"/>
      <c r="AW113" s="1"/>
      <c r="AX113" s="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 s="35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M113"/>
      <c r="CN113"/>
      <c r="CO113"/>
      <c r="CP113"/>
      <c r="CQ113"/>
      <c r="CV113"/>
      <c r="CW113"/>
      <c r="CX113"/>
      <c r="CY113"/>
      <c r="CZ113"/>
      <c r="DA113"/>
      <c r="DB113"/>
      <c r="DC113"/>
    </row>
    <row r="114" spans="1:107" x14ac:dyDescent="0.35">
      <c r="A114" s="204"/>
      <c r="B114" s="17"/>
      <c r="C114" s="17"/>
      <c r="D114" s="17"/>
      <c r="E114" s="17"/>
      <c r="F114" s="17"/>
      <c r="G114" s="17"/>
      <c r="H114"/>
      <c r="I114"/>
      <c r="J114"/>
      <c r="K114"/>
      <c r="L114" s="1"/>
      <c r="M114"/>
      <c r="N114"/>
      <c r="O114"/>
      <c r="P114"/>
      <c r="Q114"/>
      <c r="R114"/>
      <c r="S114" s="1"/>
      <c r="T114"/>
      <c r="U114"/>
      <c r="V114"/>
      <c r="W114"/>
      <c r="X114"/>
      <c r="Y114"/>
      <c r="Z114"/>
      <c r="AA114"/>
      <c r="AB114" s="1"/>
      <c r="AC114"/>
      <c r="AD114"/>
      <c r="AE114"/>
      <c r="AF114"/>
      <c r="AG114"/>
      <c r="AH114"/>
      <c r="AI114"/>
      <c r="AJ114"/>
      <c r="AK114" s="1"/>
      <c r="AL114"/>
      <c r="AM114"/>
      <c r="AN114"/>
      <c r="AO114"/>
      <c r="AP114"/>
      <c r="AQ114"/>
      <c r="AR114"/>
      <c r="AS114" s="1"/>
      <c r="AT114"/>
      <c r="AU114" s="1"/>
      <c r="AV114" s="1"/>
      <c r="AW114" s="1"/>
      <c r="AX114" s="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107" x14ac:dyDescent="0.35">
      <c r="A115" s="204"/>
      <c r="B115" s="17"/>
      <c r="C115" s="17"/>
      <c r="D115" s="17"/>
      <c r="E115" s="17"/>
      <c r="F115" s="17"/>
      <c r="G115" s="17"/>
      <c r="H115"/>
      <c r="I115"/>
      <c r="J115"/>
      <c r="K115" s="16"/>
      <c r="L115" s="16"/>
      <c r="M115"/>
      <c r="N115"/>
      <c r="O115"/>
      <c r="P115"/>
      <c r="Q115"/>
      <c r="R115"/>
      <c r="S115" s="1"/>
      <c r="T115"/>
      <c r="U115"/>
      <c r="V115"/>
      <c r="W115"/>
      <c r="X115"/>
      <c r="Y115"/>
      <c r="Z115"/>
      <c r="AA115"/>
      <c r="AB115" s="1"/>
      <c r="AC115"/>
      <c r="AD115"/>
      <c r="AE115"/>
      <c r="AF115"/>
      <c r="AG115"/>
      <c r="AH115"/>
      <c r="AI115"/>
      <c r="AJ115"/>
      <c r="AK115" s="1"/>
      <c r="AL115"/>
      <c r="AM115"/>
      <c r="AN115"/>
      <c r="AO115"/>
      <c r="AP115"/>
      <c r="AQ115"/>
      <c r="AR115"/>
      <c r="AS115" s="1"/>
      <c r="AT115"/>
      <c r="AU115" s="1"/>
      <c r="AV115" s="1"/>
      <c r="AW115" s="1"/>
      <c r="AX115" s="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107" x14ac:dyDescent="0.35">
      <c r="A116" s="204"/>
      <c r="B116" s="1"/>
      <c r="C116" s="17"/>
      <c r="D116" s="17"/>
      <c r="E116" s="17"/>
      <c r="F116" s="17"/>
      <c r="G116" s="17"/>
      <c r="H116"/>
      <c r="I116"/>
      <c r="J116"/>
      <c r="K116" s="16"/>
      <c r="L116" s="16"/>
      <c r="M116"/>
      <c r="N116"/>
      <c r="O116"/>
      <c r="P116"/>
      <c r="Q116"/>
      <c r="R116"/>
      <c r="S116" s="1"/>
      <c r="T116"/>
      <c r="U116"/>
      <c r="V116"/>
      <c r="W116"/>
      <c r="X116"/>
      <c r="Y116"/>
      <c r="Z116"/>
      <c r="AA116"/>
      <c r="AB116" s="1"/>
      <c r="AC116"/>
      <c r="AD116"/>
      <c r="AE116"/>
      <c r="AF116"/>
      <c r="AG116"/>
      <c r="AH116"/>
      <c r="AI116"/>
      <c r="AJ116"/>
      <c r="AK116" s="1"/>
      <c r="AL116"/>
      <c r="AM116"/>
      <c r="AN116"/>
      <c r="AO116"/>
      <c r="AP116"/>
      <c r="AQ116"/>
      <c r="AR116"/>
      <c r="AS116" s="1"/>
      <c r="AT116"/>
      <c r="AU116" s="1"/>
      <c r="AV116" s="1"/>
      <c r="AW116" s="1"/>
      <c r="AX116" s="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107" x14ac:dyDescent="0.35">
      <c r="A117" s="1"/>
      <c r="B117"/>
      <c r="C117"/>
      <c r="D117"/>
      <c r="E117"/>
      <c r="F117"/>
      <c r="G117"/>
      <c r="H117"/>
      <c r="I117"/>
      <c r="J117"/>
      <c r="K117" s="16"/>
      <c r="L117" s="16"/>
      <c r="M117"/>
      <c r="N117"/>
      <c r="O117"/>
      <c r="P117"/>
      <c r="Q117"/>
      <c r="R117"/>
      <c r="S117" s="1"/>
      <c r="T117"/>
      <c r="U117"/>
      <c r="V117"/>
      <c r="W117"/>
      <c r="X117"/>
      <c r="Y117"/>
      <c r="Z117"/>
      <c r="AA117"/>
      <c r="AB117" s="1"/>
      <c r="AC117"/>
      <c r="AD117"/>
      <c r="AE117"/>
      <c r="AF117"/>
      <c r="AG117"/>
      <c r="AH117"/>
      <c r="AI117"/>
      <c r="AJ117"/>
      <c r="AK117" s="1"/>
      <c r="AL117"/>
      <c r="AM117"/>
      <c r="AN117"/>
      <c r="AO117"/>
      <c r="AP117"/>
      <c r="AQ117"/>
      <c r="AR117"/>
      <c r="AS117" s="1"/>
      <c r="AT117"/>
      <c r="AU117" s="1"/>
      <c r="AV117" s="1"/>
      <c r="AW117" s="1"/>
      <c r="AX117" s="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107" x14ac:dyDescent="0.35">
      <c r="A118" s="1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1"/>
      <c r="T118"/>
      <c r="U118"/>
      <c r="V118"/>
      <c r="W118"/>
      <c r="X118"/>
      <c r="Y118"/>
      <c r="Z118"/>
      <c r="AA118"/>
      <c r="AB118" s="1"/>
      <c r="AC118"/>
      <c r="AD118"/>
      <c r="AE118"/>
      <c r="AF118"/>
      <c r="AG118"/>
      <c r="AH118"/>
      <c r="AI118"/>
      <c r="AJ118"/>
      <c r="AK118" s="1"/>
      <c r="AL118"/>
      <c r="AM118"/>
      <c r="AN118"/>
      <c r="AO118"/>
      <c r="AP118"/>
      <c r="AQ118"/>
      <c r="AR118"/>
      <c r="AS118" s="1"/>
      <c r="AT118"/>
      <c r="AU118" s="1"/>
      <c r="AV118" s="1"/>
      <c r="AW118" s="1"/>
      <c r="AX118" s="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107" x14ac:dyDescent="0.35">
      <c r="A119" s="1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1"/>
      <c r="T119"/>
      <c r="U119"/>
      <c r="V119"/>
      <c r="W119"/>
      <c r="X119"/>
      <c r="Y119"/>
      <c r="Z119"/>
      <c r="AA119"/>
      <c r="AB119" s="1"/>
      <c r="AC119"/>
      <c r="AD119"/>
      <c r="AE119"/>
      <c r="AF119"/>
      <c r="AG119"/>
      <c r="AH119"/>
      <c r="AI119"/>
      <c r="AJ119"/>
      <c r="AK119" s="1"/>
      <c r="AL119"/>
      <c r="AM119"/>
      <c r="AN119"/>
      <c r="AO119"/>
      <c r="AP119"/>
      <c r="AQ119"/>
      <c r="AR119"/>
      <c r="AS119" s="1"/>
      <c r="AT119"/>
      <c r="AU119" s="1"/>
      <c r="AV119" s="1"/>
      <c r="AW119" s="1"/>
      <c r="AX119" s="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107" x14ac:dyDescent="0.35">
      <c r="A120" s="1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1"/>
      <c r="T120"/>
      <c r="U120"/>
      <c r="V120"/>
      <c r="W120"/>
      <c r="X120"/>
      <c r="Y120"/>
      <c r="Z120"/>
      <c r="AA120"/>
      <c r="AB120" s="1"/>
      <c r="AC120"/>
      <c r="AD120"/>
      <c r="AE120"/>
      <c r="AF120"/>
      <c r="AG120"/>
      <c r="AH120"/>
      <c r="AI120"/>
      <c r="AJ120"/>
      <c r="AK120" s="1"/>
      <c r="AL120"/>
      <c r="AM120"/>
      <c r="AN120"/>
      <c r="AO120"/>
      <c r="AP120"/>
      <c r="AQ120"/>
      <c r="AR120"/>
      <c r="AS120" s="1"/>
      <c r="AT120"/>
      <c r="AU120" s="1"/>
      <c r="AV120" s="1"/>
      <c r="AW120" s="1"/>
      <c r="AX120" s="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107" x14ac:dyDescent="0.35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 s="1"/>
      <c r="T121"/>
      <c r="U121"/>
      <c r="V121"/>
      <c r="W121"/>
      <c r="X121"/>
      <c r="Y121"/>
      <c r="Z121"/>
      <c r="AA121"/>
      <c r="AB121" s="1"/>
      <c r="AC121"/>
      <c r="AD121"/>
      <c r="AE121"/>
      <c r="AF121"/>
      <c r="AG121"/>
      <c r="AH121"/>
      <c r="AI121"/>
      <c r="AJ121"/>
      <c r="AK121" s="1"/>
      <c r="AL121"/>
      <c r="AM121"/>
      <c r="AN121"/>
      <c r="AO121"/>
      <c r="AP121"/>
      <c r="AQ121"/>
      <c r="AR121"/>
      <c r="AS121" s="1"/>
      <c r="AT121"/>
      <c r="AU121" s="1"/>
      <c r="AV121" s="1"/>
      <c r="AW121" s="1"/>
      <c r="AX121" s="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107" x14ac:dyDescent="0.35">
      <c r="A122" s="1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1"/>
      <c r="AT122"/>
      <c r="AU122" s="1"/>
      <c r="AV122" s="1"/>
      <c r="AW122" s="1"/>
      <c r="AX122" s="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107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1"/>
      <c r="AT123"/>
      <c r="AU123" s="1"/>
      <c r="AV123" s="1"/>
      <c r="AW123" s="1"/>
      <c r="AX123" s="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107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1"/>
      <c r="AT124"/>
      <c r="AU124" s="1"/>
      <c r="AV124" s="1"/>
      <c r="AW124" s="1"/>
      <c r="AX124" s="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 t="s">
        <v>8478</v>
      </c>
      <c r="BX124"/>
      <c r="BY124"/>
      <c r="BZ124"/>
      <c r="CA124"/>
      <c r="CB124"/>
    </row>
    <row r="125" spans="1:107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1"/>
      <c r="AT125"/>
      <c r="AU125" s="1"/>
      <c r="AV125" s="1"/>
      <c r="AW125" s="1"/>
      <c r="AX125" s="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107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t="s">
        <v>3203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1"/>
      <c r="AT126"/>
      <c r="AU126" s="1"/>
      <c r="AV126" s="1"/>
      <c r="AW126" s="1"/>
      <c r="AX126" s="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107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28"/>
      <c r="V127" s="29"/>
      <c r="W127"/>
      <c r="X127"/>
      <c r="Y127"/>
      <c r="Z127"/>
      <c r="AA127"/>
      <c r="AB127"/>
      <c r="AC127"/>
      <c r="AD127"/>
      <c r="AE127"/>
      <c r="AF127"/>
      <c r="AG127"/>
      <c r="AH127"/>
      <c r="AI127" t="s">
        <v>12697</v>
      </c>
      <c r="AJ127"/>
      <c r="AK127"/>
      <c r="AL127"/>
      <c r="AM127"/>
      <c r="AN127"/>
      <c r="AO127"/>
      <c r="AP127"/>
      <c r="AQ127"/>
      <c r="AR127"/>
      <c r="AS127" s="1"/>
      <c r="AT127"/>
      <c r="AU127" s="1"/>
      <c r="AV127" s="1"/>
      <c r="AW127" s="1"/>
      <c r="AX127" s="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107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1"/>
      <c r="AT128"/>
      <c r="AU128" s="1"/>
      <c r="AV128" s="1"/>
      <c r="AW128" s="1"/>
      <c r="AX128" s="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21:58" x14ac:dyDescent="0.35">
      <c r="U129" s="2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1"/>
      <c r="AT129"/>
      <c r="AU129" s="1"/>
      <c r="AV129" s="1"/>
      <c r="AW129" s="1"/>
      <c r="AX129" s="1"/>
      <c r="AY129"/>
      <c r="AZ129"/>
      <c r="BA129"/>
      <c r="BB129"/>
      <c r="BC129"/>
      <c r="BD129"/>
      <c r="BE129"/>
      <c r="BF129"/>
    </row>
    <row r="130" spans="21:58" x14ac:dyDescent="0.35">
      <c r="U130" s="28"/>
      <c r="V130" s="29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1"/>
      <c r="AT130"/>
      <c r="AU130" s="1"/>
      <c r="AV130" s="1"/>
      <c r="AW130" s="1"/>
      <c r="AX130" s="1"/>
      <c r="AY130"/>
      <c r="AZ130"/>
      <c r="BA130"/>
      <c r="BB130"/>
      <c r="BC130"/>
      <c r="BD130"/>
      <c r="BE130"/>
      <c r="BF130"/>
    </row>
    <row r="131" spans="21:58" x14ac:dyDescent="0.35"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1"/>
      <c r="AT131"/>
      <c r="AU131" s="1"/>
      <c r="AV131" s="1"/>
      <c r="AW131" s="1"/>
      <c r="AX131" s="1"/>
      <c r="AY131"/>
      <c r="AZ131"/>
      <c r="BA131"/>
      <c r="BB131"/>
      <c r="BC131"/>
      <c r="BD131"/>
      <c r="BE131"/>
      <c r="BF131"/>
    </row>
    <row r="132" spans="21:58" x14ac:dyDescent="0.35"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1"/>
      <c r="AT132"/>
      <c r="AU132" s="1"/>
      <c r="AV132" s="1"/>
      <c r="AW132" s="1"/>
      <c r="AX132" s="1"/>
      <c r="AY132"/>
      <c r="AZ132"/>
      <c r="BA132"/>
      <c r="BB132"/>
      <c r="BC132"/>
      <c r="BD132"/>
      <c r="BE132"/>
      <c r="BF132"/>
    </row>
    <row r="133" spans="21:58" x14ac:dyDescent="0.35"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1"/>
      <c r="AT133"/>
      <c r="AU133" s="1"/>
      <c r="AV133" s="1"/>
      <c r="AW133" s="1"/>
      <c r="AX133" s="1"/>
      <c r="AY133"/>
      <c r="AZ133"/>
      <c r="BA133"/>
      <c r="BB133"/>
      <c r="BC133"/>
      <c r="BD133"/>
      <c r="BE133"/>
      <c r="BF133"/>
    </row>
    <row r="134" spans="21:58" x14ac:dyDescent="0.3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1"/>
      <c r="AT134"/>
      <c r="AU134" s="1"/>
      <c r="AV134" s="1"/>
      <c r="AW134" s="1"/>
      <c r="AX134" s="1"/>
      <c r="AY134"/>
      <c r="AZ134"/>
      <c r="BA134"/>
      <c r="BB134"/>
      <c r="BC134"/>
      <c r="BD134"/>
      <c r="BE134"/>
      <c r="BF134"/>
    </row>
    <row r="135" spans="21:58" x14ac:dyDescent="0.35"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1"/>
      <c r="AT135"/>
      <c r="AU135" s="1"/>
      <c r="AV135" s="1"/>
      <c r="AW135" s="1"/>
      <c r="AX135" s="1"/>
      <c r="AY135"/>
      <c r="AZ135"/>
      <c r="BA135"/>
      <c r="BB135"/>
      <c r="BC135"/>
      <c r="BD135"/>
      <c r="BE135"/>
      <c r="BF135"/>
    </row>
    <row r="136" spans="21:58" x14ac:dyDescent="0.35"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1"/>
      <c r="AT136"/>
      <c r="AU136" s="1"/>
      <c r="AV136" s="1"/>
      <c r="AW136" s="1"/>
      <c r="AX136" s="1"/>
      <c r="AY136"/>
      <c r="AZ136"/>
      <c r="BA136"/>
      <c r="BB136"/>
      <c r="BC136"/>
      <c r="BD136"/>
      <c r="BE136"/>
      <c r="BF136"/>
    </row>
    <row r="137" spans="21:58" x14ac:dyDescent="0.35"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1"/>
      <c r="AT137"/>
      <c r="AU137" s="1"/>
      <c r="AV137" s="1"/>
      <c r="AW137" s="1"/>
      <c r="AX137" s="1"/>
      <c r="AY137"/>
      <c r="AZ137"/>
      <c r="BA137"/>
      <c r="BB137"/>
      <c r="BC137"/>
      <c r="BD137"/>
      <c r="BE137"/>
      <c r="BF137"/>
    </row>
    <row r="138" spans="21:58" x14ac:dyDescent="0.35"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1"/>
      <c r="AT138"/>
      <c r="AU138" s="1"/>
      <c r="AV138" s="1"/>
      <c r="AW138" s="1"/>
      <c r="AX138" s="1"/>
      <c r="AY138"/>
      <c r="AZ138"/>
      <c r="BA138"/>
      <c r="BB138"/>
      <c r="BC138"/>
      <c r="BD138"/>
      <c r="BE138"/>
      <c r="BF138"/>
    </row>
    <row r="139" spans="21:58" x14ac:dyDescent="0.35"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1"/>
      <c r="AT139"/>
      <c r="AU139" s="1"/>
      <c r="AV139" s="1"/>
      <c r="AW139" s="1"/>
      <c r="AX139" s="1"/>
      <c r="AY139"/>
      <c r="AZ139"/>
      <c r="BA139"/>
      <c r="BB139"/>
      <c r="BC139"/>
      <c r="BD139"/>
      <c r="BE139"/>
      <c r="BF139"/>
    </row>
    <row r="140" spans="21:58" x14ac:dyDescent="0.35"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"/>
      <c r="AT140"/>
      <c r="AU140" s="1"/>
      <c r="AV140" s="1"/>
      <c r="AW140" s="1"/>
      <c r="AX140" s="1"/>
      <c r="AY140"/>
      <c r="AZ140"/>
      <c r="BA140"/>
      <c r="BB140"/>
      <c r="BC140"/>
      <c r="BD140"/>
      <c r="BE140"/>
      <c r="BF140"/>
    </row>
    <row r="141" spans="21:58" x14ac:dyDescent="0.35"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1"/>
      <c r="AT141"/>
      <c r="AU141" s="1"/>
      <c r="AV141" s="1"/>
      <c r="AW141" s="1"/>
      <c r="AX141" s="1"/>
      <c r="AY141"/>
      <c r="AZ141"/>
      <c r="BA141"/>
      <c r="BB141"/>
      <c r="BC141"/>
      <c r="BD141"/>
      <c r="BE141"/>
      <c r="BF141"/>
    </row>
    <row r="142" spans="21:58" x14ac:dyDescent="0.35"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1"/>
      <c r="AT142"/>
      <c r="AU142" s="1"/>
      <c r="AV142" s="1"/>
      <c r="AW142" s="1"/>
      <c r="AX142" s="1"/>
      <c r="AY142"/>
      <c r="AZ142"/>
      <c r="BA142"/>
      <c r="BB142"/>
      <c r="BC142"/>
      <c r="BD142"/>
      <c r="BE142"/>
      <c r="BF142"/>
    </row>
    <row r="143" spans="21:58" x14ac:dyDescent="0.35"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1"/>
      <c r="AT143"/>
      <c r="AU143" s="1"/>
      <c r="AV143" s="1"/>
      <c r="AW143" s="1"/>
      <c r="AX143" s="1"/>
      <c r="AY143"/>
      <c r="AZ143"/>
      <c r="BA143"/>
      <c r="BB143"/>
      <c r="BC143"/>
      <c r="BD143"/>
      <c r="BE143"/>
      <c r="BF143"/>
    </row>
    <row r="144" spans="21:58" x14ac:dyDescent="0.35"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1"/>
      <c r="AT144"/>
      <c r="AU144" s="1"/>
      <c r="AV144" s="1"/>
      <c r="AW144" s="1"/>
      <c r="AX144" s="1"/>
      <c r="AY144"/>
      <c r="AZ144"/>
      <c r="BA144"/>
      <c r="BB144"/>
      <c r="BC144"/>
      <c r="BD144"/>
      <c r="BE144"/>
      <c r="BF144"/>
    </row>
    <row r="145" spans="45:50" x14ac:dyDescent="0.35">
      <c r="AS145" s="1"/>
      <c r="AT145"/>
      <c r="AU145" s="1"/>
      <c r="AV145" s="1"/>
      <c r="AW145" s="1"/>
      <c r="AX145" s="1"/>
    </row>
    <row r="146" spans="45:50" x14ac:dyDescent="0.35">
      <c r="AS146" s="1"/>
      <c r="AT146"/>
      <c r="AU146" s="1"/>
      <c r="AV146" s="1"/>
      <c r="AW146" s="1"/>
      <c r="AX146" s="1"/>
    </row>
    <row r="147" spans="45:50" x14ac:dyDescent="0.35">
      <c r="AS147" s="1"/>
      <c r="AT147"/>
      <c r="AU147" s="1"/>
      <c r="AV147" s="1"/>
      <c r="AW147" s="1"/>
      <c r="AX147" s="1"/>
    </row>
    <row r="148" spans="45:50" x14ac:dyDescent="0.35">
      <c r="AS148" s="1"/>
      <c r="AT148"/>
      <c r="AU148" s="1"/>
      <c r="AV148" s="1"/>
      <c r="AW148" s="1"/>
      <c r="AX148" s="1"/>
    </row>
    <row r="149" spans="45:50" x14ac:dyDescent="0.35">
      <c r="AS149" s="1"/>
      <c r="AT149"/>
      <c r="AU149" s="1"/>
      <c r="AV149" s="1"/>
      <c r="AW149" s="1"/>
      <c r="AX149" s="1"/>
    </row>
    <row r="150" spans="45:50" x14ac:dyDescent="0.35">
      <c r="AS150" s="1"/>
      <c r="AT150"/>
      <c r="AU150" s="1"/>
      <c r="AV150" s="1"/>
      <c r="AW150" s="1"/>
      <c r="AX150" s="1"/>
    </row>
    <row r="151" spans="45:50" x14ac:dyDescent="0.35">
      <c r="AS151" s="1"/>
      <c r="AT151"/>
      <c r="AU151" s="1"/>
      <c r="AV151" s="1"/>
      <c r="AW151" s="1"/>
      <c r="AX151" s="1"/>
    </row>
    <row r="152" spans="45:50" x14ac:dyDescent="0.35">
      <c r="AS152" s="1"/>
      <c r="AT152"/>
      <c r="AU152" s="1"/>
      <c r="AV152" s="1"/>
      <c r="AW152" s="1"/>
      <c r="AX152" s="1"/>
    </row>
    <row r="153" spans="45:50" x14ac:dyDescent="0.35">
      <c r="AS153" s="1"/>
      <c r="AT153"/>
      <c r="AU153" s="1"/>
      <c r="AV153" s="1"/>
      <c r="AW153" s="1"/>
      <c r="AX153" s="1"/>
    </row>
    <row r="154" spans="45:50" x14ac:dyDescent="0.35">
      <c r="AS154" s="1"/>
      <c r="AT154"/>
      <c r="AU154" s="1"/>
      <c r="AV154" s="1"/>
      <c r="AW154" s="1"/>
      <c r="AX154" s="1"/>
    </row>
    <row r="155" spans="45:50" x14ac:dyDescent="0.35">
      <c r="AS155" s="1"/>
      <c r="AT155"/>
      <c r="AU155" s="1"/>
      <c r="AV155" s="1"/>
      <c r="AW155" s="1"/>
      <c r="AX155" s="1"/>
    </row>
    <row r="156" spans="45:50" x14ac:dyDescent="0.35">
      <c r="AS156" s="1"/>
      <c r="AT156"/>
      <c r="AU156" s="1"/>
      <c r="AV156" s="1"/>
      <c r="AW156" s="1"/>
      <c r="AX156" s="1"/>
    </row>
    <row r="157" spans="45:50" x14ac:dyDescent="0.35">
      <c r="AS157" s="1"/>
      <c r="AT157"/>
      <c r="AU157" s="1"/>
      <c r="AV157" s="1"/>
      <c r="AW157" s="1"/>
      <c r="AX157" s="1"/>
    </row>
    <row r="158" spans="45:50" x14ac:dyDescent="0.35">
      <c r="AS158" s="1"/>
      <c r="AT158"/>
      <c r="AU158" s="1"/>
      <c r="AV158" s="1"/>
      <c r="AW158" s="1"/>
      <c r="AX158" s="1"/>
    </row>
    <row r="159" spans="45:50" x14ac:dyDescent="0.35">
      <c r="AS159" s="1"/>
      <c r="AT159"/>
      <c r="AU159" s="1"/>
      <c r="AV159" s="1"/>
      <c r="AW159" s="1"/>
      <c r="AX159" s="1"/>
    </row>
    <row r="160" spans="45:50" x14ac:dyDescent="0.35">
      <c r="AS160" s="1"/>
      <c r="AT160"/>
      <c r="AU160" s="1"/>
      <c r="AV160" s="1"/>
      <c r="AW160" s="1"/>
      <c r="AX160" s="1"/>
    </row>
    <row r="161" spans="45:50" x14ac:dyDescent="0.35">
      <c r="AS161" s="1"/>
      <c r="AT161"/>
      <c r="AU161" s="1"/>
      <c r="AV161" s="1"/>
      <c r="AW161" s="1"/>
      <c r="AX161" s="1"/>
    </row>
    <row r="162" spans="45:50" x14ac:dyDescent="0.35">
      <c r="AS162" s="1"/>
      <c r="AT162"/>
      <c r="AU162" s="1"/>
      <c r="AV162" s="1"/>
      <c r="AW162" s="1"/>
      <c r="AX162" s="1"/>
    </row>
    <row r="163" spans="45:50" x14ac:dyDescent="0.35">
      <c r="AS163" s="1"/>
      <c r="AT163"/>
      <c r="AU163" s="1"/>
      <c r="AV163" s="1"/>
      <c r="AW163" s="1"/>
      <c r="AX163" s="1"/>
    </row>
    <row r="164" spans="45:50" x14ac:dyDescent="0.35">
      <c r="AS164" s="1"/>
      <c r="AT164"/>
      <c r="AU164" s="1"/>
      <c r="AV164" s="1"/>
      <c r="AW164" s="1"/>
      <c r="AX164" s="1"/>
    </row>
    <row r="165" spans="45:50" x14ac:dyDescent="0.35">
      <c r="AS165" s="1"/>
      <c r="AT165"/>
      <c r="AU165" s="1"/>
      <c r="AV165" s="1"/>
      <c r="AW165" s="1"/>
      <c r="AX165" s="1"/>
    </row>
    <row r="166" spans="45:50" x14ac:dyDescent="0.35">
      <c r="AS166" s="1"/>
      <c r="AT166"/>
      <c r="AU166" s="1"/>
      <c r="AV166" s="1"/>
      <c r="AW166" s="1"/>
      <c r="AX166" s="1"/>
    </row>
    <row r="167" spans="45:50" x14ac:dyDescent="0.35">
      <c r="AS167" s="1"/>
      <c r="AT167"/>
      <c r="AU167" s="1"/>
      <c r="AV167" s="1"/>
      <c r="AW167" s="1"/>
      <c r="AX167" s="1"/>
    </row>
    <row r="168" spans="45:50" x14ac:dyDescent="0.35">
      <c r="AS168" s="1"/>
      <c r="AT168"/>
      <c r="AU168" s="1"/>
      <c r="AV168" s="1"/>
      <c r="AW168" s="1"/>
      <c r="AX168" s="1"/>
    </row>
    <row r="169" spans="45:50" x14ac:dyDescent="0.35">
      <c r="AS169" s="1"/>
      <c r="AT169"/>
      <c r="AU169" s="1"/>
      <c r="AV169" s="1"/>
      <c r="AW169" s="1"/>
      <c r="AX169" s="1"/>
    </row>
    <row r="170" spans="45:50" x14ac:dyDescent="0.35">
      <c r="AS170" s="1"/>
      <c r="AT170"/>
      <c r="AU170" s="1"/>
      <c r="AV170" s="1"/>
      <c r="AW170" s="1"/>
      <c r="AX170" s="1"/>
    </row>
    <row r="171" spans="45:50" x14ac:dyDescent="0.35">
      <c r="AS171" s="1"/>
      <c r="AT171"/>
      <c r="AU171" s="1"/>
      <c r="AV171" s="1"/>
      <c r="AW171" s="1"/>
      <c r="AX171" s="1"/>
    </row>
    <row r="172" spans="45:50" x14ac:dyDescent="0.35">
      <c r="AS172" s="1"/>
      <c r="AT172"/>
      <c r="AU172" s="1"/>
      <c r="AV172" s="1"/>
      <c r="AW172" s="1"/>
      <c r="AX172" s="1"/>
    </row>
    <row r="173" spans="45:50" x14ac:dyDescent="0.35">
      <c r="AS173" s="1"/>
      <c r="AT173"/>
      <c r="AU173" s="1"/>
      <c r="AV173" s="1"/>
      <c r="AW173" s="1"/>
      <c r="AX173" s="1"/>
    </row>
    <row r="174" spans="45:50" x14ac:dyDescent="0.35">
      <c r="AS174" s="1"/>
      <c r="AT174"/>
      <c r="AU174" s="1"/>
      <c r="AV174" s="1"/>
      <c r="AW174" s="1"/>
      <c r="AX174" s="1"/>
    </row>
    <row r="175" spans="45:50" x14ac:dyDescent="0.35">
      <c r="AS175" s="1"/>
      <c r="AT175"/>
      <c r="AU175" s="1"/>
      <c r="AV175" s="1"/>
      <c r="AW175" s="1"/>
      <c r="AX175" s="1"/>
    </row>
    <row r="176" spans="45:50" x14ac:dyDescent="0.35">
      <c r="AS176" s="1"/>
      <c r="AT176"/>
      <c r="AU176" s="1"/>
      <c r="AV176" s="1"/>
      <c r="AW176" s="1"/>
      <c r="AX176" s="1"/>
    </row>
    <row r="177" spans="45:50" x14ac:dyDescent="0.35">
      <c r="AS177" s="1"/>
      <c r="AT177"/>
      <c r="AU177" s="1"/>
      <c r="AV177" s="1"/>
      <c r="AW177" s="1"/>
      <c r="AX177" s="1"/>
    </row>
    <row r="178" spans="45:50" x14ac:dyDescent="0.35">
      <c r="AS178" s="1"/>
      <c r="AT178"/>
      <c r="AU178" s="1"/>
      <c r="AV178" s="1"/>
      <c r="AW178" s="1"/>
      <c r="AX178" s="1"/>
    </row>
    <row r="179" spans="45:50" x14ac:dyDescent="0.35">
      <c r="AS179" s="1"/>
      <c r="AT179"/>
      <c r="AU179" s="1"/>
      <c r="AV179" s="1"/>
      <c r="AW179" s="1"/>
      <c r="AX179" s="1"/>
    </row>
    <row r="180" spans="45:50" x14ac:dyDescent="0.35">
      <c r="AS180" s="1"/>
      <c r="AT180"/>
      <c r="AU180" s="1"/>
      <c r="AV180" s="1"/>
      <c r="AW180" s="1"/>
      <c r="AX180" s="1"/>
    </row>
    <row r="181" spans="45:50" x14ac:dyDescent="0.35">
      <c r="AS181" s="1"/>
      <c r="AT181"/>
      <c r="AU181" s="1"/>
      <c r="AV181" s="1"/>
      <c r="AW181" s="1"/>
      <c r="AX181" s="1"/>
    </row>
    <row r="182" spans="45:50" x14ac:dyDescent="0.35">
      <c r="AS182" s="1"/>
      <c r="AT182"/>
      <c r="AU182" s="1"/>
      <c r="AV182" s="1"/>
      <c r="AW182" s="1"/>
      <c r="AX182" s="1"/>
    </row>
    <row r="183" spans="45:50" x14ac:dyDescent="0.35">
      <c r="AS183" s="1"/>
      <c r="AT183"/>
      <c r="AU183" s="1"/>
      <c r="AV183" s="1"/>
      <c r="AW183" s="1"/>
      <c r="AX183" s="1"/>
    </row>
    <row r="184" spans="45:50" x14ac:dyDescent="0.35">
      <c r="AS184" s="1"/>
      <c r="AT184"/>
      <c r="AU184" s="1"/>
      <c r="AV184" s="1"/>
      <c r="AW184" s="1"/>
      <c r="AX184" s="1"/>
    </row>
    <row r="185" spans="45:50" x14ac:dyDescent="0.35">
      <c r="AS185" s="1"/>
      <c r="AT185"/>
      <c r="AU185" s="1"/>
      <c r="AV185" s="1"/>
      <c r="AW185" s="1"/>
      <c r="AX185" s="1"/>
    </row>
    <row r="186" spans="45:50" x14ac:dyDescent="0.35">
      <c r="AS186" s="1"/>
      <c r="AT186"/>
      <c r="AU186" s="1"/>
      <c r="AV186" s="1"/>
      <c r="AW186" s="1"/>
      <c r="AX186" s="1"/>
    </row>
    <row r="187" spans="45:50" x14ac:dyDescent="0.35">
      <c r="AS187" s="1"/>
      <c r="AT187"/>
      <c r="AU187" s="1"/>
      <c r="AV187" s="1"/>
      <c r="AW187" s="1"/>
      <c r="AX187" s="1"/>
    </row>
    <row r="188" spans="45:50" x14ac:dyDescent="0.35">
      <c r="AS188" s="1"/>
      <c r="AT188"/>
      <c r="AU188" s="1"/>
      <c r="AV188" s="1"/>
      <c r="AW188" s="1"/>
      <c r="AX188" s="1"/>
    </row>
    <row r="189" spans="45:50" x14ac:dyDescent="0.35">
      <c r="AS189" s="1"/>
      <c r="AT189"/>
      <c r="AU189" s="1"/>
      <c r="AV189" s="1"/>
      <c r="AW189" s="1"/>
      <c r="AX189" s="1"/>
    </row>
    <row r="190" spans="45:50" x14ac:dyDescent="0.35">
      <c r="AS190" s="1"/>
      <c r="AT190"/>
      <c r="AU190" s="1"/>
      <c r="AV190" s="1"/>
      <c r="AW190" s="1"/>
      <c r="AX190" s="1"/>
    </row>
    <row r="191" spans="45:50" x14ac:dyDescent="0.35">
      <c r="AS191" s="1"/>
      <c r="AT191"/>
      <c r="AU191" s="1"/>
      <c r="AV191" s="1"/>
      <c r="AW191" s="1"/>
      <c r="AX191" s="1"/>
    </row>
    <row r="192" spans="45:50" x14ac:dyDescent="0.35">
      <c r="AS192" s="1"/>
      <c r="AT192"/>
      <c r="AU192" s="1"/>
      <c r="AV192" s="1"/>
      <c r="AW192" s="1"/>
      <c r="AX192" s="1"/>
    </row>
    <row r="193" spans="45:50" x14ac:dyDescent="0.35">
      <c r="AS193"/>
      <c r="AT193"/>
      <c r="AU193" s="1"/>
      <c r="AV193" s="1"/>
      <c r="AW193" s="1"/>
      <c r="AX193" s="1"/>
    </row>
  </sheetData>
  <mergeCells count="20">
    <mergeCell ref="B90:B91"/>
    <mergeCell ref="A111:A112"/>
    <mergeCell ref="I95:M96"/>
    <mergeCell ref="A113:A114"/>
    <mergeCell ref="A115:A116"/>
    <mergeCell ref="B92:B93"/>
    <mergeCell ref="B94:B95"/>
    <mergeCell ref="B96:B97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193"/>
  <sheetViews>
    <sheetView topLeftCell="A67" zoomScaleNormal="100" workbookViewId="0">
      <selection activeCell="C77" sqref="C77"/>
    </sheetView>
  </sheetViews>
  <sheetFormatPr baseColWidth="10" defaultColWidth="11.453125" defaultRowHeight="14.5" x14ac:dyDescent="0.35"/>
  <cols>
    <col min="1" max="1" width="5.36328125" style="42" customWidth="1"/>
    <col min="2" max="8" width="11.453125" style="41"/>
    <col min="9" max="9" width="5.90625" style="41" customWidth="1"/>
    <col min="10" max="10" width="5.36328125" style="42" customWidth="1"/>
    <col min="11" max="17" width="11.453125" style="41"/>
    <col min="18" max="18" width="5.90625" style="41" customWidth="1"/>
    <col min="19" max="19" width="5.08984375" style="42" customWidth="1"/>
    <col min="20" max="26" width="11.453125" style="41"/>
    <col min="27" max="27" width="5.90625" style="41" customWidth="1"/>
    <col min="28" max="28" width="5.453125" style="42" customWidth="1"/>
    <col min="29" max="35" width="11.453125" style="41"/>
    <col min="36" max="36" width="5.90625" style="41" customWidth="1"/>
    <col min="37" max="37" width="5" style="42" customWidth="1"/>
    <col min="38" max="44" width="11.453125" style="41"/>
    <col min="45" max="45" width="5" style="41" customWidth="1"/>
    <col min="46" max="53" width="11.453125" style="41"/>
    <col min="54" max="54" width="5.36328125" style="41" customWidth="1"/>
    <col min="55" max="62" width="11.453125" style="41"/>
    <col min="63" max="63" width="5.36328125" style="41" customWidth="1"/>
    <col min="64" max="71" width="11.453125" style="41"/>
    <col min="72" max="72" width="5.453125" style="41" customWidth="1"/>
    <col min="73" max="80" width="11.453125" style="41"/>
    <col min="81" max="81" width="5.54296875" style="41" customWidth="1"/>
    <col min="82" max="89" width="11.453125" style="41"/>
    <col min="90" max="90" width="5" style="41" customWidth="1"/>
    <col min="91" max="98" width="11.453125" style="41"/>
    <col min="99" max="99" width="7" style="41" customWidth="1"/>
    <col min="100" max="16384" width="11.453125" style="41"/>
  </cols>
  <sheetData>
    <row r="1" spans="1:107" x14ac:dyDescent="0.35">
      <c r="A1" s="228" t="s">
        <v>10294</v>
      </c>
      <c r="B1" s="229"/>
      <c r="C1" s="229"/>
      <c r="D1" s="229"/>
      <c r="E1" s="229"/>
      <c r="F1" s="229"/>
      <c r="G1" s="229"/>
      <c r="H1" s="230"/>
      <c r="J1" s="228" t="s">
        <v>10295</v>
      </c>
      <c r="K1" s="229"/>
      <c r="L1" s="229"/>
      <c r="M1" s="229"/>
      <c r="N1" s="229"/>
      <c r="O1" s="229"/>
      <c r="P1" s="229"/>
      <c r="Q1" s="230"/>
      <c r="S1" s="228" t="s">
        <v>10296</v>
      </c>
      <c r="T1" s="229"/>
      <c r="U1" s="229"/>
      <c r="V1" s="229"/>
      <c r="W1" s="229"/>
      <c r="X1" s="229"/>
      <c r="Y1" s="229"/>
      <c r="Z1" s="230"/>
      <c r="AB1" s="228" t="s">
        <v>10297</v>
      </c>
      <c r="AC1" s="229"/>
      <c r="AD1" s="229"/>
      <c r="AE1" s="229"/>
      <c r="AF1" s="229"/>
      <c r="AG1" s="229"/>
      <c r="AH1" s="229"/>
      <c r="AI1" s="230"/>
      <c r="AK1" s="228" t="s">
        <v>10298</v>
      </c>
      <c r="AL1" s="229"/>
      <c r="AM1" s="229"/>
      <c r="AN1" s="229"/>
      <c r="AO1" s="229"/>
      <c r="AP1" s="229"/>
      <c r="AQ1" s="229"/>
      <c r="AR1" s="230"/>
      <c r="AT1" s="228" t="s">
        <v>10299</v>
      </c>
      <c r="AU1" s="229"/>
      <c r="AV1" s="229"/>
      <c r="AW1" s="229"/>
      <c r="AX1" s="229"/>
      <c r="AY1" s="229"/>
      <c r="AZ1" s="229"/>
      <c r="BA1" s="230"/>
      <c r="BC1" s="228" t="s">
        <v>10300</v>
      </c>
      <c r="BD1" s="229"/>
      <c r="BE1" s="229"/>
      <c r="BF1" s="229"/>
      <c r="BG1" s="229"/>
      <c r="BH1" s="229"/>
      <c r="BI1" s="229"/>
      <c r="BJ1" s="230"/>
      <c r="BL1" s="228" t="s">
        <v>10301</v>
      </c>
      <c r="BM1" s="229"/>
      <c r="BN1" s="229"/>
      <c r="BO1" s="229"/>
      <c r="BP1" s="229"/>
      <c r="BQ1" s="229"/>
      <c r="BR1" s="229"/>
      <c r="BS1" s="230"/>
      <c r="BU1" s="228" t="s">
        <v>10302</v>
      </c>
      <c r="BV1" s="229"/>
      <c r="BW1" s="229"/>
      <c r="BX1" s="229"/>
      <c r="BY1" s="229"/>
      <c r="BZ1" s="229"/>
      <c r="CA1" s="229"/>
      <c r="CB1" s="230"/>
      <c r="CD1" s="228" t="s">
        <v>10303</v>
      </c>
      <c r="CE1" s="229"/>
      <c r="CF1" s="229"/>
      <c r="CG1" s="229"/>
      <c r="CH1" s="229"/>
      <c r="CI1" s="229"/>
      <c r="CJ1" s="229"/>
      <c r="CK1" s="230"/>
      <c r="CM1" s="228" t="s">
        <v>10304</v>
      </c>
      <c r="CN1" s="229"/>
      <c r="CO1" s="229"/>
      <c r="CP1" s="229"/>
      <c r="CQ1" s="229"/>
      <c r="CR1" s="229"/>
      <c r="CS1" s="229"/>
      <c r="CT1" s="230"/>
      <c r="CV1" s="228" t="s">
        <v>10305</v>
      </c>
      <c r="CW1" s="229"/>
      <c r="CX1" s="229"/>
      <c r="CY1" s="229"/>
      <c r="CZ1" s="229"/>
      <c r="DA1" s="229"/>
      <c r="DB1" s="229"/>
      <c r="DC1" s="230"/>
    </row>
    <row r="2" spans="1:107" x14ac:dyDescent="0.35">
      <c r="B2" s="43"/>
      <c r="C2" s="43"/>
      <c r="D2" s="43"/>
      <c r="E2" s="43"/>
      <c r="F2" s="43"/>
      <c r="G2" s="43"/>
      <c r="H2" s="43" t="s">
        <v>18</v>
      </c>
      <c r="K2" s="44"/>
      <c r="L2" s="44"/>
      <c r="M2" s="44" t="s">
        <v>14</v>
      </c>
      <c r="N2" s="44" t="s">
        <v>15</v>
      </c>
      <c r="O2" s="44" t="s">
        <v>16</v>
      </c>
      <c r="P2" s="44" t="s">
        <v>17</v>
      </c>
      <c r="Q2" s="44" t="s">
        <v>18</v>
      </c>
      <c r="T2" s="44"/>
      <c r="U2" s="44"/>
      <c r="V2" s="44" t="s">
        <v>14</v>
      </c>
      <c r="W2" s="44" t="s">
        <v>15</v>
      </c>
      <c r="X2" s="44" t="s">
        <v>16</v>
      </c>
      <c r="Y2" s="44" t="s">
        <v>17</v>
      </c>
      <c r="Z2" s="44" t="s">
        <v>18</v>
      </c>
      <c r="AC2" s="44"/>
      <c r="AD2" s="44"/>
      <c r="AE2" s="44"/>
      <c r="AF2" s="44"/>
      <c r="AG2" s="44"/>
      <c r="AH2" s="44" t="s">
        <v>17</v>
      </c>
      <c r="AI2" s="44" t="s">
        <v>18</v>
      </c>
      <c r="AL2" s="44" t="s">
        <v>12</v>
      </c>
      <c r="AM2" s="44" t="s">
        <v>13</v>
      </c>
      <c r="AN2" s="44" t="s">
        <v>14</v>
      </c>
      <c r="AO2" s="44" t="s">
        <v>15</v>
      </c>
      <c r="AP2" s="44" t="s">
        <v>16</v>
      </c>
      <c r="AQ2" s="44" t="s">
        <v>17</v>
      </c>
      <c r="AR2" s="44" t="s">
        <v>18</v>
      </c>
      <c r="AU2" s="43"/>
      <c r="AV2" s="43"/>
      <c r="AW2" s="43"/>
      <c r="AX2" s="43" t="s">
        <v>15</v>
      </c>
      <c r="AY2" s="43" t="s">
        <v>16</v>
      </c>
      <c r="AZ2" s="43" t="s">
        <v>17</v>
      </c>
      <c r="BA2" s="43" t="s">
        <v>18</v>
      </c>
      <c r="BD2" s="44"/>
      <c r="BE2" s="44"/>
      <c r="BF2" s="44"/>
      <c r="BG2" s="44"/>
      <c r="BH2" s="44"/>
      <c r="BI2" s="44" t="s">
        <v>17</v>
      </c>
      <c r="BJ2" s="44" t="s">
        <v>18</v>
      </c>
      <c r="BM2" s="44"/>
      <c r="BN2" s="44" t="s">
        <v>13</v>
      </c>
      <c r="BO2" s="44" t="s">
        <v>14</v>
      </c>
      <c r="BP2" s="44" t="s">
        <v>15</v>
      </c>
      <c r="BQ2" s="44" t="s">
        <v>16</v>
      </c>
      <c r="BR2" s="43" t="s">
        <v>17</v>
      </c>
      <c r="BS2" s="43" t="s">
        <v>18</v>
      </c>
      <c r="BV2" s="44"/>
      <c r="BW2" s="44"/>
      <c r="BX2" s="44"/>
      <c r="BY2" s="44"/>
      <c r="BZ2" s="44" t="s">
        <v>16</v>
      </c>
      <c r="CA2" s="44" t="s">
        <v>17</v>
      </c>
      <c r="CB2" s="44" t="s">
        <v>18</v>
      </c>
      <c r="CE2" s="44"/>
      <c r="CF2" s="44"/>
      <c r="CG2" s="44"/>
      <c r="CH2" s="44"/>
      <c r="CI2" s="44"/>
      <c r="CJ2" s="44"/>
      <c r="CK2" s="44" t="s">
        <v>18</v>
      </c>
      <c r="CM2" s="45"/>
      <c r="CN2" s="44"/>
      <c r="CO2" s="44"/>
      <c r="CP2" s="44" t="s">
        <v>14</v>
      </c>
      <c r="CQ2" s="44" t="s">
        <v>15</v>
      </c>
      <c r="CR2" s="44" t="s">
        <v>16</v>
      </c>
      <c r="CS2" s="44" t="s">
        <v>17</v>
      </c>
      <c r="CT2" s="43" t="s">
        <v>18</v>
      </c>
      <c r="CV2" s="45"/>
      <c r="CW2" s="44"/>
      <c r="CX2" s="44"/>
      <c r="CY2" s="44"/>
      <c r="CZ2" s="44"/>
      <c r="DA2" s="44" t="s">
        <v>16</v>
      </c>
      <c r="DB2" s="44" t="s">
        <v>17</v>
      </c>
      <c r="DC2" s="44" t="s">
        <v>18</v>
      </c>
    </row>
    <row r="3" spans="1:107" x14ac:dyDescent="0.35">
      <c r="B3" s="43"/>
      <c r="C3" s="43"/>
      <c r="D3" s="43"/>
      <c r="E3" s="43"/>
      <c r="F3" s="43"/>
      <c r="G3" s="43"/>
      <c r="H3" s="43">
        <v>1</v>
      </c>
      <c r="K3" s="43"/>
      <c r="L3" s="43"/>
      <c r="M3" s="43">
        <v>1</v>
      </c>
      <c r="N3" s="43">
        <f>M3+1</f>
        <v>2</v>
      </c>
      <c r="O3" s="43">
        <f>N3+1</f>
        <v>3</v>
      </c>
      <c r="P3" s="43">
        <f>O3+1</f>
        <v>4</v>
      </c>
      <c r="Q3" s="43">
        <f>P3+1</f>
        <v>5</v>
      </c>
      <c r="T3" s="43"/>
      <c r="U3" s="43"/>
      <c r="V3" s="43">
        <v>1</v>
      </c>
      <c r="W3" s="43">
        <f>V3+1</f>
        <v>2</v>
      </c>
      <c r="X3" s="43">
        <f>W3+1</f>
        <v>3</v>
      </c>
      <c r="Y3" s="43">
        <f>X3+1</f>
        <v>4</v>
      </c>
      <c r="Z3" s="43">
        <f>Y3+1</f>
        <v>5</v>
      </c>
      <c r="AC3" s="43"/>
      <c r="AD3" s="43"/>
      <c r="AE3" s="43"/>
      <c r="AF3" s="43"/>
      <c r="AG3" s="43"/>
      <c r="AH3" s="43">
        <v>1</v>
      </c>
      <c r="AI3" s="43">
        <f>AH3+1</f>
        <v>2</v>
      </c>
      <c r="AL3" s="43">
        <v>1</v>
      </c>
      <c r="AM3" s="43">
        <f t="shared" ref="AM3:AR3" si="0">AL3+1</f>
        <v>2</v>
      </c>
      <c r="AN3" s="43">
        <f t="shared" si="0"/>
        <v>3</v>
      </c>
      <c r="AO3" s="43">
        <f t="shared" si="0"/>
        <v>4</v>
      </c>
      <c r="AP3" s="43">
        <f t="shared" si="0"/>
        <v>5</v>
      </c>
      <c r="AQ3" s="43">
        <f t="shared" si="0"/>
        <v>6</v>
      </c>
      <c r="AR3" s="43">
        <f t="shared" si="0"/>
        <v>7</v>
      </c>
      <c r="AU3" s="43"/>
      <c r="AV3" s="43"/>
      <c r="AW3" s="43"/>
      <c r="AX3" s="43">
        <v>1</v>
      </c>
      <c r="AY3" s="43">
        <f>AX3+1</f>
        <v>2</v>
      </c>
      <c r="AZ3" s="43">
        <f>AY3+1</f>
        <v>3</v>
      </c>
      <c r="BA3" s="43">
        <f>AZ3+1</f>
        <v>4</v>
      </c>
      <c r="BD3" s="43"/>
      <c r="BE3" s="43"/>
      <c r="BF3" s="43"/>
      <c r="BG3" s="43"/>
      <c r="BH3" s="43"/>
      <c r="BI3" s="43">
        <v>1</v>
      </c>
      <c r="BJ3" s="43">
        <f>BI3+1</f>
        <v>2</v>
      </c>
      <c r="BM3" s="43"/>
      <c r="BN3" s="43">
        <v>1</v>
      </c>
      <c r="BO3" s="43">
        <f>BN3+1</f>
        <v>2</v>
      </c>
      <c r="BP3" s="43">
        <f>BO3+1</f>
        <v>3</v>
      </c>
      <c r="BQ3" s="43">
        <f>BP3+1</f>
        <v>4</v>
      </c>
      <c r="BR3" s="43">
        <f>BQ3+1</f>
        <v>5</v>
      </c>
      <c r="BS3" s="43">
        <f>BR3+1</f>
        <v>6</v>
      </c>
      <c r="BV3" s="43"/>
      <c r="BW3" s="43"/>
      <c r="BX3" s="43"/>
      <c r="BY3" s="43"/>
      <c r="BZ3" s="43">
        <v>1</v>
      </c>
      <c r="CA3" s="43">
        <f>BZ3+1</f>
        <v>2</v>
      </c>
      <c r="CB3" s="43">
        <f>CA3+1</f>
        <v>3</v>
      </c>
      <c r="CE3" s="43"/>
      <c r="CF3" s="43"/>
      <c r="CG3" s="43"/>
      <c r="CH3" s="43"/>
      <c r="CI3" s="43"/>
      <c r="CJ3" s="43"/>
      <c r="CK3" s="43">
        <f>CJ3+1</f>
        <v>1</v>
      </c>
      <c r="CM3" s="48"/>
      <c r="CN3" s="43"/>
      <c r="CO3" s="43"/>
      <c r="CP3" s="43">
        <v>1</v>
      </c>
      <c r="CQ3" s="43">
        <f>CP3+1</f>
        <v>2</v>
      </c>
      <c r="CR3" s="43">
        <f>CQ3+1</f>
        <v>3</v>
      </c>
      <c r="CS3" s="43">
        <f>CR3+1</f>
        <v>4</v>
      </c>
      <c r="CT3" s="43">
        <f>CS3+1</f>
        <v>5</v>
      </c>
      <c r="CV3" s="48"/>
      <c r="CW3" s="43"/>
      <c r="CX3" s="43"/>
      <c r="CY3" s="43"/>
      <c r="CZ3" s="43"/>
      <c r="DA3" s="43">
        <v>1</v>
      </c>
      <c r="DB3" s="43">
        <f>DA3+1</f>
        <v>2</v>
      </c>
      <c r="DC3" s="43">
        <f>DB3+1</f>
        <v>3</v>
      </c>
    </row>
    <row r="4" spans="1:107" x14ac:dyDescent="0.35">
      <c r="A4" s="44">
        <v>8</v>
      </c>
      <c r="B4" s="45"/>
      <c r="C4" s="45"/>
      <c r="D4" s="45"/>
      <c r="E4" s="45"/>
      <c r="F4" s="45"/>
      <c r="G4" s="45"/>
      <c r="H4" s="45"/>
      <c r="J4" s="44">
        <v>8</v>
      </c>
      <c r="K4" s="45"/>
      <c r="L4" s="45"/>
      <c r="M4" s="45"/>
      <c r="N4" s="45"/>
      <c r="O4" s="45" t="s">
        <v>25</v>
      </c>
      <c r="P4" s="45"/>
      <c r="Q4" s="45"/>
      <c r="S4" s="44">
        <v>8</v>
      </c>
      <c r="T4" s="45"/>
      <c r="U4" s="45"/>
      <c r="V4" s="45"/>
      <c r="W4" s="45"/>
      <c r="X4" s="45" t="s">
        <v>25</v>
      </c>
      <c r="Y4" s="45"/>
      <c r="Z4" s="45"/>
      <c r="AB4" s="44">
        <v>8</v>
      </c>
      <c r="AC4" s="45"/>
      <c r="AD4" s="45"/>
      <c r="AE4" s="45"/>
      <c r="AF4" s="45"/>
      <c r="AG4" s="45"/>
      <c r="AH4" s="45"/>
      <c r="AI4" s="45"/>
      <c r="AK4" s="44">
        <v>8</v>
      </c>
      <c r="AL4" s="45"/>
      <c r="AM4" s="45"/>
      <c r="AN4" s="45"/>
      <c r="AO4" s="45"/>
      <c r="AP4" s="45" t="s">
        <v>25</v>
      </c>
      <c r="AQ4" s="45"/>
      <c r="AR4" s="45" t="s">
        <v>10962</v>
      </c>
      <c r="AT4" s="45">
        <v>8</v>
      </c>
      <c r="AU4" s="45"/>
      <c r="AV4" s="45"/>
      <c r="AW4" s="45"/>
      <c r="AX4" s="45" t="s">
        <v>11070</v>
      </c>
      <c r="AY4" s="45" t="s">
        <v>25</v>
      </c>
      <c r="AZ4" s="45" t="s">
        <v>11164</v>
      </c>
      <c r="BA4" s="45" t="s">
        <v>11169</v>
      </c>
      <c r="BC4" s="45">
        <v>8</v>
      </c>
      <c r="BD4" s="45"/>
      <c r="BE4" s="45"/>
      <c r="BF4" s="45"/>
      <c r="BG4" s="45"/>
      <c r="BH4" s="45"/>
      <c r="BI4" s="45" t="s">
        <v>11325</v>
      </c>
      <c r="BJ4" s="45"/>
      <c r="BL4" s="45">
        <v>8</v>
      </c>
      <c r="BM4" s="45"/>
      <c r="BN4" s="45"/>
      <c r="BO4" s="45"/>
      <c r="BP4" s="45" t="s">
        <v>11480</v>
      </c>
      <c r="BQ4" s="45"/>
      <c r="BR4" s="45"/>
      <c r="BS4" s="45"/>
      <c r="BU4" s="45">
        <v>8</v>
      </c>
      <c r="BV4" s="45"/>
      <c r="BW4" s="45"/>
      <c r="BX4" s="45"/>
      <c r="BY4" s="45"/>
      <c r="BZ4" s="45" t="s">
        <v>11649</v>
      </c>
      <c r="CA4" s="45"/>
      <c r="CB4" s="45"/>
      <c r="CD4" s="45">
        <v>8</v>
      </c>
      <c r="CE4" s="45"/>
      <c r="CF4" s="45"/>
      <c r="CG4" s="45"/>
      <c r="CH4" s="45"/>
      <c r="CI4" s="45"/>
      <c r="CJ4" s="45"/>
      <c r="CK4" s="45"/>
      <c r="CM4" s="45">
        <v>8</v>
      </c>
      <c r="CN4" s="45"/>
      <c r="CO4" s="45"/>
      <c r="CP4" s="4" t="s">
        <v>3882</v>
      </c>
      <c r="CQ4" s="45"/>
      <c r="CR4" s="4" t="s">
        <v>25</v>
      </c>
      <c r="CS4" s="45"/>
      <c r="CT4" s="45"/>
      <c r="CV4" s="45">
        <v>8</v>
      </c>
      <c r="CW4" s="45"/>
      <c r="CX4" s="45"/>
      <c r="CY4" s="45"/>
      <c r="CZ4" s="45"/>
      <c r="DA4" s="4" t="s">
        <v>25</v>
      </c>
      <c r="DB4" s="45"/>
      <c r="DC4" s="45"/>
    </row>
    <row r="5" spans="1:107" x14ac:dyDescent="0.35">
      <c r="A5" s="43"/>
      <c r="B5" s="46"/>
      <c r="C5" s="46"/>
      <c r="D5" s="46"/>
      <c r="E5" s="46"/>
      <c r="F5" s="46"/>
      <c r="G5" s="46"/>
      <c r="H5" s="46"/>
      <c r="J5" s="43"/>
      <c r="K5" s="46"/>
      <c r="L5" s="46"/>
      <c r="M5" s="46" t="s">
        <v>10644</v>
      </c>
      <c r="N5" s="46"/>
      <c r="O5" s="46"/>
      <c r="P5" s="46"/>
      <c r="Q5" s="46"/>
      <c r="S5" s="43"/>
      <c r="T5" s="46"/>
      <c r="U5" s="46"/>
      <c r="V5" s="46"/>
      <c r="W5" s="46" t="s">
        <v>2919</v>
      </c>
      <c r="X5" s="46"/>
      <c r="Y5" s="46"/>
      <c r="Z5" s="46"/>
      <c r="AB5" s="43"/>
      <c r="AC5" s="46"/>
      <c r="AD5" s="46"/>
      <c r="AE5" s="46"/>
      <c r="AF5" s="46"/>
      <c r="AG5" s="46"/>
      <c r="AH5" s="46"/>
      <c r="AI5" s="46"/>
      <c r="AK5" s="43"/>
      <c r="AL5" s="46" t="s">
        <v>11011</v>
      </c>
      <c r="AM5" s="46"/>
      <c r="AN5" s="46" t="s">
        <v>38</v>
      </c>
      <c r="AO5" s="46" t="s">
        <v>11026</v>
      </c>
      <c r="AP5" s="46" t="s">
        <v>11035</v>
      </c>
      <c r="AQ5" s="46" t="s">
        <v>333</v>
      </c>
      <c r="AR5" s="46"/>
      <c r="AT5" s="46"/>
      <c r="AU5" s="46"/>
      <c r="AV5" s="46"/>
      <c r="AW5" s="46"/>
      <c r="AX5" s="46"/>
      <c r="AY5" s="46" t="s">
        <v>1469</v>
      </c>
      <c r="AZ5" s="46"/>
      <c r="BA5" s="46"/>
      <c r="BC5" s="46"/>
      <c r="BD5" s="46"/>
      <c r="BE5" s="46"/>
      <c r="BF5" s="46"/>
      <c r="BG5" s="46"/>
      <c r="BH5" s="46"/>
      <c r="BI5" s="46"/>
      <c r="BJ5" s="46"/>
      <c r="BL5" s="46"/>
      <c r="BM5" s="46"/>
      <c r="BN5" s="46" t="s">
        <v>11466</v>
      </c>
      <c r="BO5" s="46"/>
      <c r="BP5" s="46" t="s">
        <v>11479</v>
      </c>
      <c r="BQ5" s="46"/>
      <c r="BR5" s="46" t="s">
        <v>11496</v>
      </c>
      <c r="BS5" s="46"/>
      <c r="BU5" s="46"/>
      <c r="BV5" s="46"/>
      <c r="BW5" s="46"/>
      <c r="BX5" s="46"/>
      <c r="BY5" s="46"/>
      <c r="BZ5" s="46" t="s">
        <v>11639</v>
      </c>
      <c r="CA5" s="46"/>
      <c r="CB5" s="46"/>
      <c r="CD5" s="46"/>
      <c r="CE5" s="46"/>
      <c r="CF5" s="46"/>
      <c r="CG5" s="46"/>
      <c r="CH5" s="46"/>
      <c r="CI5" s="46"/>
      <c r="CJ5" s="46"/>
      <c r="CK5" s="46"/>
      <c r="CM5" s="46"/>
      <c r="CN5" s="46"/>
      <c r="CO5" s="46"/>
      <c r="CP5" s="46"/>
      <c r="CQ5" s="46"/>
      <c r="CR5" s="46"/>
      <c r="CS5" s="46"/>
      <c r="CT5" s="46"/>
      <c r="CV5" s="46"/>
      <c r="CW5" s="46"/>
      <c r="CX5" s="46"/>
      <c r="CY5" s="46"/>
      <c r="CZ5" s="46"/>
      <c r="DA5" s="5" t="s">
        <v>12025</v>
      </c>
      <c r="DB5" s="46"/>
      <c r="DC5" s="46"/>
    </row>
    <row r="6" spans="1:107" x14ac:dyDescent="0.35">
      <c r="A6" s="44">
        <v>10</v>
      </c>
      <c r="B6" s="45"/>
      <c r="C6" s="45"/>
      <c r="D6" s="45"/>
      <c r="E6" s="45"/>
      <c r="F6" s="45"/>
      <c r="G6" s="45"/>
      <c r="H6" s="45"/>
      <c r="J6" s="44">
        <v>10</v>
      </c>
      <c r="K6" s="45"/>
      <c r="L6" s="45"/>
      <c r="M6" s="45"/>
      <c r="N6" s="45" t="s">
        <v>10625</v>
      </c>
      <c r="O6" s="45" t="s">
        <v>10655</v>
      </c>
      <c r="P6" s="45"/>
      <c r="Q6" s="45"/>
      <c r="S6" s="44">
        <v>10</v>
      </c>
      <c r="T6" s="45"/>
      <c r="U6" s="45"/>
      <c r="V6" s="45" t="s">
        <v>10734</v>
      </c>
      <c r="W6" s="45"/>
      <c r="X6" s="45"/>
      <c r="Y6" s="45"/>
      <c r="Z6" s="45"/>
      <c r="AB6" s="44">
        <v>10</v>
      </c>
      <c r="AC6" s="45"/>
      <c r="AD6" s="45"/>
      <c r="AE6" s="45"/>
      <c r="AF6" s="45"/>
      <c r="AG6" s="45"/>
      <c r="AH6" s="45"/>
      <c r="AI6" s="45"/>
      <c r="AK6" s="44">
        <v>10</v>
      </c>
      <c r="AL6" s="45"/>
      <c r="AM6" s="45"/>
      <c r="AN6" s="45"/>
      <c r="AO6" s="45" t="s">
        <v>11025</v>
      </c>
      <c r="AP6" s="45" t="s">
        <v>11034</v>
      </c>
      <c r="AQ6" s="45" t="s">
        <v>11048</v>
      </c>
      <c r="AR6" s="45"/>
      <c r="AT6" s="45">
        <v>10</v>
      </c>
      <c r="AU6" s="45"/>
      <c r="AV6" s="45"/>
      <c r="AW6" s="45"/>
      <c r="AX6" s="45" t="s">
        <v>11154</v>
      </c>
      <c r="AY6" s="45"/>
      <c r="AZ6" s="45"/>
      <c r="BA6" s="45" t="s">
        <v>11170</v>
      </c>
      <c r="BC6" s="45">
        <v>10</v>
      </c>
      <c r="BD6" s="45"/>
      <c r="BE6" s="45"/>
      <c r="BF6" s="45"/>
      <c r="BG6" s="45"/>
      <c r="BH6" s="45"/>
      <c r="BI6" s="45" t="s">
        <v>11326</v>
      </c>
      <c r="BJ6" s="45"/>
      <c r="BL6" s="45">
        <v>10</v>
      </c>
      <c r="BM6" s="45"/>
      <c r="BN6" s="45" t="s">
        <v>38</v>
      </c>
      <c r="BO6" s="45" t="s">
        <v>11473</v>
      </c>
      <c r="BP6" s="45"/>
      <c r="BQ6" s="45"/>
      <c r="BR6" s="45" t="s">
        <v>11495</v>
      </c>
      <c r="BS6" s="45"/>
      <c r="BU6" s="45">
        <v>10</v>
      </c>
      <c r="BV6" s="45"/>
      <c r="BW6" s="45"/>
      <c r="BX6" s="45"/>
      <c r="BY6" s="45"/>
      <c r="BZ6" s="45" t="s">
        <v>11645</v>
      </c>
      <c r="CA6" s="45" t="s">
        <v>11651</v>
      </c>
      <c r="CB6" s="45"/>
      <c r="CD6" s="45">
        <v>10</v>
      </c>
      <c r="CE6" s="45"/>
      <c r="CF6" s="45"/>
      <c r="CG6" s="45"/>
      <c r="CH6" s="45"/>
      <c r="CI6" s="45"/>
      <c r="CJ6" s="45"/>
      <c r="CK6" s="45"/>
      <c r="CM6" s="45">
        <v>10</v>
      </c>
      <c r="CN6" s="45"/>
      <c r="CO6" s="45"/>
      <c r="CP6" s="45"/>
      <c r="CQ6" s="45"/>
      <c r="CR6" s="45"/>
      <c r="CS6" s="45"/>
      <c r="CT6" s="45"/>
      <c r="CV6" s="45">
        <v>10</v>
      </c>
      <c r="CW6" s="45"/>
      <c r="CX6" s="45"/>
      <c r="CY6" s="45"/>
      <c r="CZ6" s="45"/>
      <c r="DA6" s="4" t="s">
        <v>12026</v>
      </c>
      <c r="DB6" s="4"/>
      <c r="DC6" s="45"/>
    </row>
    <row r="7" spans="1:107" x14ac:dyDescent="0.35">
      <c r="A7" s="47"/>
      <c r="B7" s="48"/>
      <c r="C7" s="48"/>
      <c r="D7" s="48"/>
      <c r="E7" s="48"/>
      <c r="F7" s="48"/>
      <c r="G7" s="48"/>
      <c r="H7" s="48"/>
      <c r="J7" s="47"/>
      <c r="K7" s="48"/>
      <c r="L7" s="48"/>
      <c r="M7" s="48"/>
      <c r="N7" s="48" t="s">
        <v>10643</v>
      </c>
      <c r="O7" s="48" t="s">
        <v>10656</v>
      </c>
      <c r="P7" s="48"/>
      <c r="Q7" s="48"/>
      <c r="S7" s="47"/>
      <c r="T7" s="48"/>
      <c r="U7" s="48"/>
      <c r="V7" s="48" t="s">
        <v>39</v>
      </c>
      <c r="W7" s="48"/>
      <c r="X7" s="48" t="s">
        <v>10744</v>
      </c>
      <c r="Y7" s="48"/>
      <c r="Z7" s="48"/>
      <c r="AB7" s="47"/>
      <c r="AC7" s="48"/>
      <c r="AD7" s="48"/>
      <c r="AE7" s="48"/>
      <c r="AF7" s="48"/>
      <c r="AG7" s="48"/>
      <c r="AH7" s="48"/>
      <c r="AI7" s="48"/>
      <c r="AK7" s="47"/>
      <c r="AL7" s="48"/>
      <c r="AM7" s="48" t="s">
        <v>11016</v>
      </c>
      <c r="AN7" s="48"/>
      <c r="AO7" s="48"/>
      <c r="AP7" s="48" t="s">
        <v>38</v>
      </c>
      <c r="AQ7" s="48" t="s">
        <v>11041</v>
      </c>
      <c r="AR7" s="48" t="s">
        <v>4180</v>
      </c>
      <c r="AT7" s="48"/>
      <c r="AU7" s="48"/>
      <c r="AV7" s="48"/>
      <c r="AW7" s="48"/>
      <c r="AX7" s="48" t="s">
        <v>11147</v>
      </c>
      <c r="AY7" s="48" t="s">
        <v>11160</v>
      </c>
      <c r="AZ7" s="48"/>
      <c r="BA7" s="48"/>
      <c r="BC7" s="48"/>
      <c r="BD7" s="48"/>
      <c r="BE7" s="48"/>
      <c r="BF7" s="48"/>
      <c r="BG7" s="48"/>
      <c r="BH7" s="48"/>
      <c r="BI7" s="48" t="s">
        <v>11327</v>
      </c>
      <c r="BJ7" s="48" t="s">
        <v>11340</v>
      </c>
      <c r="BL7" s="48"/>
      <c r="BM7" s="48"/>
      <c r="BN7" s="48" t="s">
        <v>11467</v>
      </c>
      <c r="BO7" s="48"/>
      <c r="BP7" s="48" t="s">
        <v>11481</v>
      </c>
      <c r="BQ7" s="48" t="s">
        <v>11209</v>
      </c>
      <c r="BR7" s="48" t="s">
        <v>11591</v>
      </c>
      <c r="BS7" s="48"/>
      <c r="BU7" s="48"/>
      <c r="BV7" s="48"/>
      <c r="BW7" s="48"/>
      <c r="BX7" s="48"/>
      <c r="BY7" s="48"/>
      <c r="BZ7" s="48" t="s">
        <v>11640</v>
      </c>
      <c r="CA7" s="48" t="s">
        <v>11652</v>
      </c>
      <c r="CB7" s="48" t="s">
        <v>11656</v>
      </c>
      <c r="CD7" s="48"/>
      <c r="CE7" s="48"/>
      <c r="CF7" s="48"/>
      <c r="CG7" s="48"/>
      <c r="CH7" s="48"/>
      <c r="CI7" s="48"/>
      <c r="CJ7" s="48"/>
      <c r="CK7" s="48"/>
      <c r="CM7" s="48"/>
      <c r="CN7" s="48"/>
      <c r="CO7" s="48"/>
      <c r="CP7" s="48"/>
      <c r="CQ7" s="7" t="s">
        <v>11924</v>
      </c>
      <c r="CR7" s="7" t="s">
        <v>11920</v>
      </c>
      <c r="CS7" s="7" t="s">
        <v>11932</v>
      </c>
      <c r="CT7" s="48"/>
      <c r="CV7" s="48"/>
      <c r="CW7" s="48"/>
      <c r="CX7" s="48"/>
      <c r="CY7" s="48"/>
      <c r="CZ7" s="48"/>
      <c r="DA7" s="48"/>
      <c r="DB7" s="48"/>
      <c r="DC7" s="48"/>
    </row>
    <row r="8" spans="1:107" x14ac:dyDescent="0.35">
      <c r="A8" s="43">
        <v>12</v>
      </c>
      <c r="B8" s="46"/>
      <c r="C8" s="46"/>
      <c r="D8" s="46"/>
      <c r="E8" s="46"/>
      <c r="F8" s="46"/>
      <c r="G8" s="46"/>
      <c r="H8" s="46"/>
      <c r="J8" s="43">
        <v>12</v>
      </c>
      <c r="K8" s="46"/>
      <c r="L8" s="46"/>
      <c r="M8" s="46"/>
      <c r="N8" s="46" t="s">
        <v>10651</v>
      </c>
      <c r="O8" s="46"/>
      <c r="P8" s="46"/>
      <c r="Q8" s="46"/>
      <c r="S8" s="43">
        <v>12</v>
      </c>
      <c r="T8" s="46"/>
      <c r="U8" s="46"/>
      <c r="V8" s="46"/>
      <c r="W8" s="46"/>
      <c r="X8" s="46"/>
      <c r="Y8" s="46" t="s">
        <v>10748</v>
      </c>
      <c r="Z8" s="45"/>
      <c r="AB8" s="43">
        <v>12</v>
      </c>
      <c r="AC8" s="46"/>
      <c r="AD8" s="46"/>
      <c r="AE8" s="46"/>
      <c r="AF8" s="46"/>
      <c r="AG8" s="45"/>
      <c r="AH8" s="46"/>
      <c r="AI8" s="46"/>
      <c r="AK8" s="43">
        <v>12</v>
      </c>
      <c r="AL8" s="46" t="s">
        <v>11012</v>
      </c>
      <c r="AM8" s="46" t="s">
        <v>11017</v>
      </c>
      <c r="AN8" s="46"/>
      <c r="AO8" s="46" t="s">
        <v>11028</v>
      </c>
      <c r="AP8" s="46"/>
      <c r="AQ8" s="46"/>
      <c r="AR8" s="46"/>
      <c r="AT8" s="46">
        <v>12</v>
      </c>
      <c r="AU8" s="46"/>
      <c r="AV8" s="46"/>
      <c r="AW8" s="46"/>
      <c r="AX8" s="46" t="s">
        <v>11155</v>
      </c>
      <c r="AY8" s="46"/>
      <c r="AZ8" s="46" t="s">
        <v>11165</v>
      </c>
      <c r="BA8" s="46" t="s">
        <v>1173</v>
      </c>
      <c r="BC8" s="46">
        <v>12</v>
      </c>
      <c r="BD8" s="46"/>
      <c r="BE8" s="46"/>
      <c r="BF8" s="46"/>
      <c r="BG8" s="46"/>
      <c r="BH8" s="46"/>
      <c r="BI8" s="46" t="s">
        <v>11328</v>
      </c>
      <c r="BJ8" s="46" t="s">
        <v>11341</v>
      </c>
      <c r="BL8" s="46">
        <v>12</v>
      </c>
      <c r="BM8" s="46"/>
      <c r="BN8" s="46" t="s">
        <v>11385</v>
      </c>
      <c r="BO8" s="46"/>
      <c r="BP8" s="46"/>
      <c r="BQ8" s="46" t="s">
        <v>11488</v>
      </c>
      <c r="BR8" s="46" t="s">
        <v>11385</v>
      </c>
      <c r="BS8" s="46" t="s">
        <v>11664</v>
      </c>
      <c r="BU8" s="46">
        <v>12</v>
      </c>
      <c r="BV8" s="46"/>
      <c r="BW8" s="46"/>
      <c r="BX8" s="46"/>
      <c r="BY8" s="46"/>
      <c r="BZ8" s="46" t="s">
        <v>11641</v>
      </c>
      <c r="CA8" s="46"/>
      <c r="CB8" s="46" t="s">
        <v>11657</v>
      </c>
      <c r="CD8" s="46">
        <v>12</v>
      </c>
      <c r="CE8" s="46"/>
      <c r="CF8" s="46"/>
      <c r="CG8" s="46"/>
      <c r="CH8" s="45"/>
      <c r="CI8" s="46"/>
      <c r="CJ8" s="46"/>
      <c r="CK8" s="46"/>
      <c r="CM8" s="46">
        <v>12</v>
      </c>
      <c r="CN8" s="46"/>
      <c r="CO8" s="46"/>
      <c r="CP8" s="46"/>
      <c r="CQ8" s="46"/>
      <c r="CR8" s="46"/>
      <c r="CS8" s="5" t="s">
        <v>11933</v>
      </c>
      <c r="CT8" s="46"/>
      <c r="CV8" s="46">
        <v>12</v>
      </c>
      <c r="CW8" s="46"/>
      <c r="CX8" s="46"/>
      <c r="CY8" s="46"/>
      <c r="CZ8" s="46"/>
      <c r="DA8" s="5" t="s">
        <v>12027</v>
      </c>
      <c r="DB8" s="46"/>
      <c r="DC8" s="46"/>
    </row>
    <row r="9" spans="1:107" x14ac:dyDescent="0.35">
      <c r="A9" s="43"/>
      <c r="B9" s="46"/>
      <c r="C9" s="46"/>
      <c r="D9" s="46"/>
      <c r="E9" s="46"/>
      <c r="F9" s="46"/>
      <c r="G9" s="46"/>
      <c r="H9" s="46"/>
      <c r="J9" s="43"/>
      <c r="K9" s="46"/>
      <c r="L9" s="46"/>
      <c r="M9" s="46" t="s">
        <v>8939</v>
      </c>
      <c r="N9" s="46"/>
      <c r="O9" s="46"/>
      <c r="P9" s="46" t="s">
        <v>10662</v>
      </c>
      <c r="Q9" s="46"/>
      <c r="S9" s="43"/>
      <c r="T9" s="46"/>
      <c r="U9" s="46"/>
      <c r="V9" s="46"/>
      <c r="W9" s="46"/>
      <c r="X9" s="46"/>
      <c r="Y9" s="46" t="s">
        <v>38</v>
      </c>
      <c r="Z9" s="48"/>
      <c r="AB9" s="43"/>
      <c r="AC9" s="46"/>
      <c r="AD9" s="46"/>
      <c r="AE9" s="46"/>
      <c r="AF9" s="46"/>
      <c r="AG9" s="46"/>
      <c r="AH9" s="46"/>
      <c r="AI9" s="46" t="s">
        <v>10853</v>
      </c>
      <c r="AK9" s="43"/>
      <c r="AL9" s="46"/>
      <c r="AM9" s="46" t="s">
        <v>11036</v>
      </c>
      <c r="AN9" s="46" t="s">
        <v>8939</v>
      </c>
      <c r="AO9" s="46" t="s">
        <v>11027</v>
      </c>
      <c r="AP9" s="46"/>
      <c r="AQ9" s="46"/>
      <c r="AR9" s="46"/>
      <c r="AT9" s="46"/>
      <c r="AU9" s="46"/>
      <c r="AV9" s="46"/>
      <c r="AW9" s="46"/>
      <c r="AX9" s="46"/>
      <c r="AY9" s="46"/>
      <c r="AZ9" s="46" t="s">
        <v>430</v>
      </c>
      <c r="BA9" s="46"/>
      <c r="BC9" s="46"/>
      <c r="BD9" s="46"/>
      <c r="BE9" s="46"/>
      <c r="BF9" s="46"/>
      <c r="BG9" s="46"/>
      <c r="BH9" s="46"/>
      <c r="BI9" s="46"/>
      <c r="BJ9" s="46" t="s">
        <v>11355</v>
      </c>
      <c r="BL9" s="46"/>
      <c r="BM9" s="46"/>
      <c r="BN9" s="46"/>
      <c r="BO9" s="46"/>
      <c r="BP9" s="46" t="s">
        <v>11482</v>
      </c>
      <c r="BQ9" s="46" t="s">
        <v>11642</v>
      </c>
      <c r="BR9" s="46"/>
      <c r="BS9" s="46" t="s">
        <v>11502</v>
      </c>
      <c r="BU9" s="46"/>
      <c r="BV9" s="46"/>
      <c r="BW9" s="46"/>
      <c r="BX9" s="46"/>
      <c r="BY9" s="46"/>
      <c r="BZ9" s="46" t="s">
        <v>7263</v>
      </c>
      <c r="CA9" s="46"/>
      <c r="CB9" s="46" t="s">
        <v>11661</v>
      </c>
      <c r="CD9" s="46"/>
      <c r="CE9" s="46"/>
      <c r="CF9" s="46"/>
      <c r="CG9" s="46"/>
      <c r="CH9" s="48"/>
      <c r="CI9" s="46"/>
      <c r="CJ9" s="46"/>
      <c r="CK9" s="46" t="s">
        <v>11777</v>
      </c>
      <c r="CM9" s="46"/>
      <c r="CN9" s="46"/>
      <c r="CO9" s="46"/>
      <c r="CP9" s="46"/>
      <c r="CQ9" s="46"/>
      <c r="CR9" s="46"/>
      <c r="CS9" s="46"/>
      <c r="CT9" s="46"/>
      <c r="CV9" s="46"/>
      <c r="CW9" s="46"/>
      <c r="CX9" s="46"/>
      <c r="CY9" s="46"/>
      <c r="CZ9" s="46"/>
      <c r="DA9" s="5" t="s">
        <v>8261</v>
      </c>
      <c r="DB9" s="46"/>
      <c r="DC9" s="46"/>
    </row>
    <row r="10" spans="1:107" x14ac:dyDescent="0.35">
      <c r="A10" s="44">
        <v>14</v>
      </c>
      <c r="B10" s="45"/>
      <c r="C10" s="45"/>
      <c r="D10" s="45"/>
      <c r="E10" s="45"/>
      <c r="F10" s="45"/>
      <c r="G10" s="45"/>
      <c r="H10" s="45"/>
      <c r="J10" s="44">
        <v>14</v>
      </c>
      <c r="K10" s="45"/>
      <c r="L10" s="45"/>
      <c r="M10" s="45" t="s">
        <v>10649</v>
      </c>
      <c r="N10" s="45" t="s">
        <v>10652</v>
      </c>
      <c r="O10" s="45"/>
      <c r="P10" s="45" t="s">
        <v>430</v>
      </c>
      <c r="Q10" s="45"/>
      <c r="S10" s="44">
        <v>14</v>
      </c>
      <c r="T10" s="45"/>
      <c r="U10" s="45"/>
      <c r="V10" s="45" t="s">
        <v>10747</v>
      </c>
      <c r="W10" s="45"/>
      <c r="X10" s="45" t="s">
        <v>8474</v>
      </c>
      <c r="Y10" s="45" t="s">
        <v>10749</v>
      </c>
      <c r="Z10" s="46"/>
      <c r="AB10" s="44">
        <v>14</v>
      </c>
      <c r="AC10" s="45"/>
      <c r="AD10" s="45"/>
      <c r="AE10" s="45"/>
      <c r="AF10" s="45"/>
      <c r="AG10" s="45"/>
      <c r="AH10" s="45"/>
      <c r="AI10" s="45"/>
      <c r="AK10" s="44">
        <v>14</v>
      </c>
      <c r="AL10" s="45"/>
      <c r="AM10" s="45"/>
      <c r="AN10" s="45" t="s">
        <v>11023</v>
      </c>
      <c r="AO10" s="45" t="s">
        <v>11029</v>
      </c>
      <c r="AP10" s="45" t="s">
        <v>11039</v>
      </c>
      <c r="AQ10" s="45" t="s">
        <v>11046</v>
      </c>
      <c r="AR10" s="45"/>
      <c r="AT10" s="45">
        <v>14</v>
      </c>
      <c r="AU10" s="45"/>
      <c r="AV10" s="45"/>
      <c r="AW10" s="45"/>
      <c r="AX10" s="45" t="s">
        <v>11154</v>
      </c>
      <c r="AY10" s="45" t="s">
        <v>11161</v>
      </c>
      <c r="AZ10" s="45"/>
      <c r="BA10" s="45"/>
      <c r="BC10" s="45">
        <v>14</v>
      </c>
      <c r="BD10" s="45"/>
      <c r="BE10" s="45"/>
      <c r="BF10" s="45"/>
      <c r="BG10" s="45"/>
      <c r="BH10" s="45"/>
      <c r="BI10" s="45" t="s">
        <v>11329</v>
      </c>
      <c r="BJ10" s="45"/>
      <c r="BL10" s="45">
        <v>14</v>
      </c>
      <c r="BM10" s="45"/>
      <c r="BN10" s="45"/>
      <c r="BO10" s="45" t="s">
        <v>11474</v>
      </c>
      <c r="BP10" s="45" t="s">
        <v>11489</v>
      </c>
      <c r="BQ10" s="45" t="s">
        <v>11643</v>
      </c>
      <c r="BR10" s="45" t="s">
        <v>11497</v>
      </c>
      <c r="BS10" s="45" t="s">
        <v>11503</v>
      </c>
      <c r="BU10" s="45">
        <v>14</v>
      </c>
      <c r="BV10" s="45"/>
      <c r="BW10" s="45"/>
      <c r="BX10" s="45"/>
      <c r="BY10" s="45"/>
      <c r="BZ10" s="45" t="s">
        <v>11644</v>
      </c>
      <c r="CA10" s="45"/>
      <c r="CB10" s="45"/>
      <c r="CD10" s="45">
        <v>14</v>
      </c>
      <c r="CE10" s="45"/>
      <c r="CF10" s="45"/>
      <c r="CG10" s="45"/>
      <c r="CH10" s="45"/>
      <c r="CI10" s="45"/>
      <c r="CJ10" s="45"/>
      <c r="CK10" s="45"/>
      <c r="CM10" s="45">
        <v>14</v>
      </c>
      <c r="CN10" s="45"/>
      <c r="CO10" s="45"/>
      <c r="CP10" s="45"/>
      <c r="CQ10" s="4" t="s">
        <v>11927</v>
      </c>
      <c r="CR10" s="45"/>
      <c r="CS10" s="45"/>
      <c r="CT10" s="45"/>
      <c r="CV10" s="45">
        <v>14</v>
      </c>
      <c r="CW10" s="45"/>
      <c r="CX10" s="45"/>
      <c r="CY10" s="45"/>
      <c r="CZ10" s="45"/>
      <c r="DA10" s="45"/>
      <c r="DB10" s="4" t="s">
        <v>12031</v>
      </c>
      <c r="DC10" s="45"/>
    </row>
    <row r="11" spans="1:107" x14ac:dyDescent="0.35">
      <c r="A11" s="47"/>
      <c r="B11" s="48"/>
      <c r="C11" s="48"/>
      <c r="D11" s="48"/>
      <c r="E11" s="48"/>
      <c r="F11" s="48"/>
      <c r="G11" s="48"/>
      <c r="H11" s="48"/>
      <c r="J11" s="47"/>
      <c r="K11" s="48"/>
      <c r="L11" s="48"/>
      <c r="M11" s="48" t="s">
        <v>10650</v>
      </c>
      <c r="N11" s="48" t="s">
        <v>86</v>
      </c>
      <c r="O11" s="48"/>
      <c r="P11" s="48" t="s">
        <v>10737</v>
      </c>
      <c r="Q11" s="48" t="s">
        <v>10738</v>
      </c>
      <c r="S11" s="47"/>
      <c r="T11" s="48"/>
      <c r="U11" s="48"/>
      <c r="V11" s="48" t="s">
        <v>10735</v>
      </c>
      <c r="W11" s="48" t="s">
        <v>10741</v>
      </c>
      <c r="X11" s="48"/>
      <c r="Y11" s="48" t="s">
        <v>10750</v>
      </c>
      <c r="Z11" s="48" t="s">
        <v>10752</v>
      </c>
      <c r="AB11" s="47"/>
      <c r="AC11" s="48"/>
      <c r="AD11" s="48"/>
      <c r="AE11" s="48"/>
      <c r="AF11" s="48"/>
      <c r="AG11" s="48"/>
      <c r="AH11" s="48" t="s">
        <v>10857</v>
      </c>
      <c r="AI11" s="48" t="s">
        <v>10854</v>
      </c>
      <c r="AK11" s="47"/>
      <c r="AL11" s="48" t="s">
        <v>11014</v>
      </c>
      <c r="AM11" s="48" t="s">
        <v>10916</v>
      </c>
      <c r="AN11" s="48" t="s">
        <v>11022</v>
      </c>
      <c r="AO11" s="48" t="s">
        <v>8301</v>
      </c>
      <c r="AP11" s="48"/>
      <c r="AQ11" s="48" t="s">
        <v>11049</v>
      </c>
      <c r="AR11" s="48" t="s">
        <v>11052</v>
      </c>
      <c r="AT11" s="48"/>
      <c r="AU11" s="48"/>
      <c r="AV11" s="48"/>
      <c r="AW11" s="48"/>
      <c r="AX11" s="48" t="s">
        <v>11156</v>
      </c>
      <c r="AY11" s="48"/>
      <c r="AZ11" s="48" t="s">
        <v>11159</v>
      </c>
      <c r="BA11" s="48"/>
      <c r="BC11" s="48"/>
      <c r="BD11" s="48"/>
      <c r="BE11" s="48"/>
      <c r="BF11" s="46"/>
      <c r="BG11" s="48"/>
      <c r="BH11" s="48"/>
      <c r="BI11" s="48" t="s">
        <v>11331</v>
      </c>
      <c r="BJ11" s="48"/>
      <c r="BL11" s="48"/>
      <c r="BM11" s="48"/>
      <c r="BN11" s="48" t="s">
        <v>11468</v>
      </c>
      <c r="BO11" s="48" t="s">
        <v>11475</v>
      </c>
      <c r="BP11" s="48" t="s">
        <v>11483</v>
      </c>
      <c r="BQ11" s="48" t="s">
        <v>11487</v>
      </c>
      <c r="BR11" s="48" t="s">
        <v>11498</v>
      </c>
      <c r="BS11" s="48"/>
      <c r="BU11" s="48"/>
      <c r="BV11" s="48"/>
      <c r="BW11" s="48"/>
      <c r="BX11" s="48"/>
      <c r="BY11" s="48"/>
      <c r="BZ11" s="48" t="s">
        <v>7263</v>
      </c>
      <c r="CA11" s="48" t="s">
        <v>11653</v>
      </c>
      <c r="CB11" s="48" t="s">
        <v>10357</v>
      </c>
      <c r="CD11" s="48"/>
      <c r="CE11" s="48"/>
      <c r="CF11" s="48"/>
      <c r="CG11" s="48"/>
      <c r="CH11" s="48"/>
      <c r="CI11" s="48"/>
      <c r="CJ11" s="48"/>
      <c r="CK11" s="48" t="s">
        <v>11778</v>
      </c>
      <c r="CM11" s="48"/>
      <c r="CN11" s="48"/>
      <c r="CO11" s="48"/>
      <c r="CP11" s="7" t="s">
        <v>11921</v>
      </c>
      <c r="CQ11" s="7" t="s">
        <v>11925</v>
      </c>
      <c r="CR11" s="7" t="s">
        <v>38</v>
      </c>
      <c r="CS11" s="7" t="s">
        <v>11934</v>
      </c>
      <c r="CT11" s="7" t="s">
        <v>11935</v>
      </c>
      <c r="CV11" s="48"/>
      <c r="CW11" s="48"/>
      <c r="CX11" s="48"/>
      <c r="CY11" s="48"/>
      <c r="CZ11" s="48"/>
      <c r="DA11" s="48"/>
      <c r="DB11" s="7" t="s">
        <v>12032</v>
      </c>
      <c r="DC11" s="7" t="s">
        <v>130</v>
      </c>
    </row>
    <row r="12" spans="1:107" x14ac:dyDescent="0.35">
      <c r="A12" s="43">
        <v>16</v>
      </c>
      <c r="B12" s="46"/>
      <c r="C12" s="46"/>
      <c r="D12" s="46"/>
      <c r="E12" s="46"/>
      <c r="F12" s="46"/>
      <c r="G12" s="46"/>
      <c r="H12" s="46" t="s">
        <v>10527</v>
      </c>
      <c r="J12" s="43">
        <v>16</v>
      </c>
      <c r="K12" s="46"/>
      <c r="L12" s="46"/>
      <c r="M12" s="46" t="s">
        <v>10645</v>
      </c>
      <c r="N12" s="46" t="s">
        <v>1668</v>
      </c>
      <c r="O12" s="46" t="s">
        <v>10657</v>
      </c>
      <c r="P12" s="46" t="s">
        <v>10663</v>
      </c>
      <c r="Q12" s="46"/>
      <c r="S12" s="43">
        <v>16</v>
      </c>
      <c r="T12" s="46"/>
      <c r="U12" s="46"/>
      <c r="V12" s="46" t="s">
        <v>10736</v>
      </c>
      <c r="W12" s="46" t="s">
        <v>10742</v>
      </c>
      <c r="X12" s="46" t="s">
        <v>38</v>
      </c>
      <c r="Y12" s="46"/>
      <c r="Z12" s="46" t="s">
        <v>10753</v>
      </c>
      <c r="AB12" s="43">
        <v>16</v>
      </c>
      <c r="AC12" s="46"/>
      <c r="AD12" s="46"/>
      <c r="AE12" s="45"/>
      <c r="AF12" s="46"/>
      <c r="AG12" s="46"/>
      <c r="AH12" s="46"/>
      <c r="AI12" s="46" t="s">
        <v>10856</v>
      </c>
      <c r="AK12" s="43">
        <v>16</v>
      </c>
      <c r="AL12" s="46" t="s">
        <v>11013</v>
      </c>
      <c r="AM12" s="46" t="s">
        <v>10915</v>
      </c>
      <c r="AN12" s="46" t="s">
        <v>11024</v>
      </c>
      <c r="AO12" s="46"/>
      <c r="AP12" s="46"/>
      <c r="AQ12" s="46" t="s">
        <v>11041</v>
      </c>
      <c r="AR12" s="46" t="s">
        <v>935</v>
      </c>
      <c r="AT12" s="46">
        <v>16</v>
      </c>
      <c r="AU12" s="46"/>
      <c r="AV12" s="46"/>
      <c r="AW12" s="46"/>
      <c r="AX12" s="46" t="s">
        <v>1236</v>
      </c>
      <c r="AY12" s="46" t="s">
        <v>11158</v>
      </c>
      <c r="AZ12" s="46"/>
      <c r="BA12" s="46"/>
      <c r="BC12" s="46">
        <v>16</v>
      </c>
      <c r="BD12" s="46"/>
      <c r="BE12" s="46"/>
      <c r="BF12" s="45"/>
      <c r="BG12" s="46"/>
      <c r="BH12" s="46"/>
      <c r="BI12" s="46"/>
      <c r="BJ12" s="46"/>
      <c r="BL12" s="46">
        <v>16</v>
      </c>
      <c r="BM12" s="46"/>
      <c r="BN12" s="46" t="s">
        <v>11469</v>
      </c>
      <c r="BO12" s="46" t="s">
        <v>11477</v>
      </c>
      <c r="BP12" s="46" t="s">
        <v>3818</v>
      </c>
      <c r="BQ12" s="46" t="s">
        <v>11491</v>
      </c>
      <c r="BR12" s="46" t="s">
        <v>11499</v>
      </c>
      <c r="BS12" s="46"/>
      <c r="BU12" s="46">
        <v>16</v>
      </c>
      <c r="BV12" s="46"/>
      <c r="BW12" s="46"/>
      <c r="BX12" s="46"/>
      <c r="BY12" s="46"/>
      <c r="BZ12" s="46" t="s">
        <v>11646</v>
      </c>
      <c r="CA12" s="46"/>
      <c r="CB12" s="46"/>
      <c r="CD12" s="46">
        <v>16</v>
      </c>
      <c r="CE12" s="46"/>
      <c r="CF12" s="46"/>
      <c r="CG12" s="46"/>
      <c r="CH12" s="46"/>
      <c r="CI12" s="46"/>
      <c r="CJ12" s="46"/>
      <c r="CK12" s="46" t="s">
        <v>11779</v>
      </c>
      <c r="CM12" s="46">
        <v>16</v>
      </c>
      <c r="CN12" s="46"/>
      <c r="CO12" s="46"/>
      <c r="CP12" s="5" t="s">
        <v>534</v>
      </c>
      <c r="CQ12" s="46"/>
      <c r="CR12" s="5" t="s">
        <v>8386</v>
      </c>
      <c r="CS12" s="46"/>
      <c r="CT12" s="5" t="s">
        <v>11936</v>
      </c>
      <c r="CV12" s="46">
        <v>16</v>
      </c>
      <c r="CW12" s="46"/>
      <c r="CX12" s="46"/>
      <c r="CY12" s="46"/>
      <c r="CZ12" s="46"/>
      <c r="DA12" s="46"/>
      <c r="DB12" s="46"/>
      <c r="DC12" s="46"/>
    </row>
    <row r="13" spans="1:107" x14ac:dyDescent="0.35">
      <c r="A13" s="43"/>
      <c r="B13" s="46"/>
      <c r="C13" s="46"/>
      <c r="D13" s="46"/>
      <c r="E13" s="46"/>
      <c r="F13" s="46"/>
      <c r="G13" s="46"/>
      <c r="H13" s="46" t="s">
        <v>10528</v>
      </c>
      <c r="J13" s="43"/>
      <c r="K13" s="46"/>
      <c r="L13" s="46"/>
      <c r="M13" s="46" t="s">
        <v>10647</v>
      </c>
      <c r="N13" s="46" t="s">
        <v>10653</v>
      </c>
      <c r="O13" s="46"/>
      <c r="P13" s="46" t="s">
        <v>10664</v>
      </c>
      <c r="Q13" s="46" t="s">
        <v>10668</v>
      </c>
      <c r="S13" s="43"/>
      <c r="T13" s="46"/>
      <c r="U13" s="46"/>
      <c r="V13" s="46" t="s">
        <v>38</v>
      </c>
      <c r="W13" s="46" t="s">
        <v>10743</v>
      </c>
      <c r="X13" s="46" t="s">
        <v>10745</v>
      </c>
      <c r="Y13" s="46"/>
      <c r="Z13" s="46" t="s">
        <v>10754</v>
      </c>
      <c r="AB13" s="43"/>
      <c r="AC13" s="46"/>
      <c r="AD13" s="46"/>
      <c r="AE13" s="46"/>
      <c r="AF13" s="46"/>
      <c r="AG13" s="46"/>
      <c r="AH13" s="46" t="s">
        <v>38</v>
      </c>
      <c r="AI13" s="46"/>
      <c r="AK13" s="43"/>
      <c r="AL13" s="46"/>
      <c r="AM13" s="46" t="s">
        <v>11018</v>
      </c>
      <c r="AN13" s="46"/>
      <c r="AO13" s="46" t="s">
        <v>11031</v>
      </c>
      <c r="AP13" s="46" t="s">
        <v>11038</v>
      </c>
      <c r="AQ13" s="46"/>
      <c r="AR13" s="46" t="s">
        <v>11053</v>
      </c>
      <c r="AT13" s="46"/>
      <c r="AU13" s="46"/>
      <c r="AV13" s="46"/>
      <c r="AW13" s="46"/>
      <c r="AX13" s="46"/>
      <c r="AY13" s="46" t="s">
        <v>11162</v>
      </c>
      <c r="AZ13" s="48" t="s">
        <v>7992</v>
      </c>
      <c r="BA13" s="46"/>
      <c r="BC13" s="46"/>
      <c r="BD13" s="46"/>
      <c r="BE13" s="46"/>
      <c r="BF13" s="46"/>
      <c r="BG13" s="46"/>
      <c r="BH13" s="46"/>
      <c r="BI13" s="46" t="s">
        <v>11332</v>
      </c>
      <c r="BJ13" s="46"/>
      <c r="BL13" s="46"/>
      <c r="BM13" s="46"/>
      <c r="BN13" s="46" t="s">
        <v>11470</v>
      </c>
      <c r="BO13" s="46" t="s">
        <v>11478</v>
      </c>
      <c r="BP13" s="46" t="s">
        <v>11484</v>
      </c>
      <c r="BQ13" s="46" t="s">
        <v>11490</v>
      </c>
      <c r="BR13" s="46" t="s">
        <v>11500</v>
      </c>
      <c r="BS13" s="46"/>
      <c r="BU13" s="46"/>
      <c r="BV13" s="46"/>
      <c r="BW13" s="46"/>
      <c r="BX13" s="46"/>
      <c r="BY13" s="46"/>
      <c r="BZ13" s="46" t="s">
        <v>11647</v>
      </c>
      <c r="CA13" s="46"/>
      <c r="CB13" s="46" t="s">
        <v>11658</v>
      </c>
      <c r="CD13" s="46"/>
      <c r="CE13" s="46"/>
      <c r="CF13" s="46"/>
      <c r="CG13" s="46"/>
      <c r="CH13" s="46"/>
      <c r="CI13" s="46"/>
      <c r="CJ13" s="46"/>
      <c r="CK13" s="46" t="s">
        <v>11780</v>
      </c>
      <c r="CM13" s="46"/>
      <c r="CN13" s="46"/>
      <c r="CO13" s="46"/>
      <c r="CP13" s="5" t="s">
        <v>38</v>
      </c>
      <c r="CQ13" s="46"/>
      <c r="CR13" s="46"/>
      <c r="CS13" s="5" t="s">
        <v>38</v>
      </c>
      <c r="CT13" s="5" t="s">
        <v>11938</v>
      </c>
      <c r="CV13" s="46"/>
      <c r="CW13" s="46"/>
      <c r="CX13" s="46"/>
      <c r="CY13" s="46"/>
      <c r="CZ13" s="46"/>
      <c r="DA13" s="5" t="s">
        <v>12050</v>
      </c>
      <c r="DB13" s="46"/>
      <c r="DC13" s="5" t="s">
        <v>11741</v>
      </c>
    </row>
    <row r="14" spans="1:107" x14ac:dyDescent="0.35">
      <c r="A14" s="44">
        <v>18</v>
      </c>
      <c r="B14" s="45"/>
      <c r="C14" s="45"/>
      <c r="D14" s="45"/>
      <c r="E14" s="45"/>
      <c r="F14" s="45"/>
      <c r="G14" s="45"/>
      <c r="H14" s="45" t="s">
        <v>10529</v>
      </c>
      <c r="J14" s="44">
        <v>18</v>
      </c>
      <c r="K14" s="45"/>
      <c r="L14" s="45"/>
      <c r="M14" s="45" t="s">
        <v>10648</v>
      </c>
      <c r="N14" s="45" t="s">
        <v>10573</v>
      </c>
      <c r="O14" s="45"/>
      <c r="P14" s="45"/>
      <c r="Q14" s="45"/>
      <c r="S14" s="44">
        <v>18</v>
      </c>
      <c r="T14" s="45"/>
      <c r="U14" s="45"/>
      <c r="V14" s="45"/>
      <c r="W14" s="45" t="s">
        <v>10733</v>
      </c>
      <c r="X14" s="45"/>
      <c r="Y14" s="45"/>
      <c r="Z14" s="45" t="s">
        <v>10755</v>
      </c>
      <c r="AB14" s="44">
        <v>18</v>
      </c>
      <c r="AC14" s="45"/>
      <c r="AD14" s="45"/>
      <c r="AE14" s="45"/>
      <c r="AF14" s="45"/>
      <c r="AG14" s="45"/>
      <c r="AH14" s="45"/>
      <c r="AI14" s="45" t="s">
        <v>10855</v>
      </c>
      <c r="AK14" s="44">
        <v>18</v>
      </c>
      <c r="AL14" s="45"/>
      <c r="AM14" s="45" t="s">
        <v>11019</v>
      </c>
      <c r="AN14" s="45" t="s">
        <v>223</v>
      </c>
      <c r="AO14" s="45" t="s">
        <v>11030</v>
      </c>
      <c r="AP14" s="45"/>
      <c r="AQ14" s="45"/>
      <c r="AR14" s="45" t="s">
        <v>11041</v>
      </c>
      <c r="AT14" s="45">
        <v>18</v>
      </c>
      <c r="AU14" s="45"/>
      <c r="AV14" s="45"/>
      <c r="AW14" s="45"/>
      <c r="AX14" s="45"/>
      <c r="AY14" s="45" t="s">
        <v>11163</v>
      </c>
      <c r="AZ14" s="45" t="s">
        <v>8030</v>
      </c>
      <c r="BA14" s="45"/>
      <c r="BC14" s="45">
        <v>18</v>
      </c>
      <c r="BD14" s="45"/>
      <c r="BE14" s="45"/>
      <c r="BF14" s="45"/>
      <c r="BG14" s="45"/>
      <c r="BH14" s="45"/>
      <c r="BI14" s="45"/>
      <c r="BJ14" s="45"/>
      <c r="BL14" s="45">
        <v>18</v>
      </c>
      <c r="BM14" s="45"/>
      <c r="BN14" s="45" t="s">
        <v>11471</v>
      </c>
      <c r="BO14" s="45"/>
      <c r="BP14" s="45"/>
      <c r="BQ14" s="45" t="s">
        <v>11494</v>
      </c>
      <c r="BR14" s="45"/>
      <c r="BS14" s="45"/>
      <c r="BU14" s="45">
        <v>18</v>
      </c>
      <c r="BV14" s="45"/>
      <c r="BW14" s="45"/>
      <c r="BX14" s="45"/>
      <c r="BY14" s="45"/>
      <c r="BZ14" s="45" t="s">
        <v>11648</v>
      </c>
      <c r="CA14" s="45" t="s">
        <v>11654</v>
      </c>
      <c r="CB14" s="45" t="s">
        <v>975</v>
      </c>
      <c r="CD14" s="45">
        <v>18</v>
      </c>
      <c r="CE14" s="45"/>
      <c r="CF14" s="45"/>
      <c r="CG14" s="45"/>
      <c r="CH14" s="45"/>
      <c r="CI14" s="45"/>
      <c r="CJ14" s="45"/>
      <c r="CK14" s="45"/>
      <c r="CM14" s="45">
        <v>18</v>
      </c>
      <c r="CN14" s="45"/>
      <c r="CO14" s="45"/>
      <c r="CP14" s="4" t="s">
        <v>11930</v>
      </c>
      <c r="CQ14" s="4" t="s">
        <v>195</v>
      </c>
      <c r="CR14" s="4" t="s">
        <v>11931</v>
      </c>
      <c r="CS14" s="45"/>
      <c r="CT14" s="45"/>
      <c r="CV14" s="45">
        <v>18</v>
      </c>
      <c r="CW14" s="45"/>
      <c r="CX14" s="45"/>
      <c r="CY14" s="45"/>
      <c r="CZ14" s="45"/>
      <c r="DA14" s="4" t="s">
        <v>12028</v>
      </c>
      <c r="DB14" s="4" t="s">
        <v>12033</v>
      </c>
      <c r="DC14" s="4" t="s">
        <v>172</v>
      </c>
    </row>
    <row r="15" spans="1:107" x14ac:dyDescent="0.35">
      <c r="A15" s="47"/>
      <c r="B15" s="48"/>
      <c r="C15" s="48"/>
      <c r="D15" s="48"/>
      <c r="E15" s="48"/>
      <c r="F15" s="48"/>
      <c r="G15" s="48"/>
      <c r="H15" s="48"/>
      <c r="J15" s="47"/>
      <c r="K15" s="48"/>
      <c r="L15" s="48"/>
      <c r="M15" s="48" t="s">
        <v>10646</v>
      </c>
      <c r="N15" s="48" t="s">
        <v>10574</v>
      </c>
      <c r="O15" s="48"/>
      <c r="P15" s="48"/>
      <c r="Q15" s="48"/>
      <c r="S15" s="47"/>
      <c r="T15" s="48"/>
      <c r="U15" s="48"/>
      <c r="V15" s="48"/>
      <c r="W15" s="48"/>
      <c r="X15" s="48"/>
      <c r="Y15" s="48" t="s">
        <v>10667</v>
      </c>
      <c r="Z15" s="48"/>
      <c r="AB15" s="47"/>
      <c r="AC15" s="48"/>
      <c r="AD15" s="48"/>
      <c r="AE15" s="48"/>
      <c r="AF15" s="48"/>
      <c r="AG15" s="48"/>
      <c r="AH15" s="48"/>
      <c r="AI15" s="48"/>
      <c r="AK15" s="47"/>
      <c r="AL15" s="48" t="s">
        <v>11010</v>
      </c>
      <c r="AM15" s="48" t="s">
        <v>11020</v>
      </c>
      <c r="AN15" s="48"/>
      <c r="AO15" s="48" t="s">
        <v>659</v>
      </c>
      <c r="AP15" s="48"/>
      <c r="AQ15" s="48" t="s">
        <v>11051</v>
      </c>
      <c r="AR15" s="48"/>
      <c r="AT15" s="48"/>
      <c r="AU15" s="48"/>
      <c r="AV15" s="48"/>
      <c r="AW15" s="48"/>
      <c r="AX15" s="48"/>
      <c r="AY15" s="48"/>
      <c r="AZ15" s="48" t="s">
        <v>11166</v>
      </c>
      <c r="BA15" s="48" t="s">
        <v>659</v>
      </c>
      <c r="BC15" s="48"/>
      <c r="BD15" s="48"/>
      <c r="BE15" s="48"/>
      <c r="BF15" s="48"/>
      <c r="BG15" s="48"/>
      <c r="BH15" s="48"/>
      <c r="BI15" s="48"/>
      <c r="BJ15" s="48"/>
      <c r="BL15" s="48"/>
      <c r="BM15" s="48"/>
      <c r="BN15" s="48"/>
      <c r="BO15" s="48" t="s">
        <v>11476</v>
      </c>
      <c r="BP15" s="48" t="s">
        <v>11485</v>
      </c>
      <c r="BQ15" s="48" t="s">
        <v>11492</v>
      </c>
      <c r="BR15" s="48"/>
      <c r="BS15" s="48" t="s">
        <v>1935</v>
      </c>
      <c r="BU15" s="48"/>
      <c r="BV15" s="48"/>
      <c r="BW15" s="48"/>
      <c r="BX15" s="48"/>
      <c r="BY15" s="48"/>
      <c r="BZ15" s="48" t="s">
        <v>11650</v>
      </c>
      <c r="CA15" s="48" t="s">
        <v>11655</v>
      </c>
      <c r="CB15" s="48"/>
      <c r="CD15" s="48"/>
      <c r="CE15" s="48"/>
      <c r="CF15" s="48"/>
      <c r="CG15" s="48"/>
      <c r="CH15" s="48"/>
      <c r="CI15" s="48"/>
      <c r="CJ15" s="48"/>
      <c r="CK15" s="48"/>
      <c r="CM15" s="48"/>
      <c r="CN15" s="48"/>
      <c r="CO15" s="48"/>
      <c r="CP15" s="48"/>
      <c r="CQ15" s="7" t="s">
        <v>11926</v>
      </c>
      <c r="CR15" s="48"/>
      <c r="CS15" s="48"/>
      <c r="CT15" s="48"/>
      <c r="CV15" s="48"/>
      <c r="CW15" s="48"/>
      <c r="CX15" s="48"/>
      <c r="CY15" s="48"/>
      <c r="CZ15" s="48"/>
      <c r="DA15" s="7" t="s">
        <v>12029</v>
      </c>
      <c r="DB15" s="48"/>
      <c r="DC15" s="48"/>
    </row>
    <row r="16" spans="1:107" x14ac:dyDescent="0.35">
      <c r="A16" s="43">
        <v>20</v>
      </c>
      <c r="B16" s="46"/>
      <c r="C16" s="46"/>
      <c r="D16" s="46"/>
      <c r="E16" s="46"/>
      <c r="F16" s="46"/>
      <c r="G16" s="46"/>
      <c r="H16" s="46"/>
      <c r="J16" s="43">
        <v>20</v>
      </c>
      <c r="K16" s="46"/>
      <c r="L16" s="46"/>
      <c r="M16" s="46"/>
      <c r="N16" s="46"/>
      <c r="O16" s="46"/>
      <c r="P16" s="46"/>
      <c r="Q16" s="46"/>
      <c r="S16" s="43">
        <v>20</v>
      </c>
      <c r="T16" s="46"/>
      <c r="U16" s="46"/>
      <c r="V16" s="46"/>
      <c r="W16" s="46" t="s">
        <v>7992</v>
      </c>
      <c r="X16" s="46"/>
      <c r="Y16" s="46"/>
      <c r="Z16" s="46"/>
      <c r="AB16" s="43">
        <v>20</v>
      </c>
      <c r="AC16" s="46"/>
      <c r="AD16" s="46"/>
      <c r="AE16" s="46"/>
      <c r="AF16" s="46"/>
      <c r="AG16" s="46"/>
      <c r="AH16" s="46"/>
      <c r="AI16" s="46"/>
      <c r="AK16" s="43">
        <v>20</v>
      </c>
      <c r="AL16" s="46" t="s">
        <v>10914</v>
      </c>
      <c r="AM16" s="46" t="s">
        <v>11021</v>
      </c>
      <c r="AN16" s="46"/>
      <c r="AO16" s="46" t="s">
        <v>11032</v>
      </c>
      <c r="AP16" s="46" t="s">
        <v>1039</v>
      </c>
      <c r="AQ16" s="46" t="s">
        <v>11047</v>
      </c>
      <c r="AR16" s="46" t="s">
        <v>11062</v>
      </c>
      <c r="AT16" s="46">
        <v>20</v>
      </c>
      <c r="AU16" s="46"/>
      <c r="AV16" s="46"/>
      <c r="AW16" s="46"/>
      <c r="AX16" s="46"/>
      <c r="AY16" s="46"/>
      <c r="AZ16" s="46" t="s">
        <v>11167</v>
      </c>
      <c r="BA16" s="46"/>
      <c r="BC16" s="46">
        <v>20</v>
      </c>
      <c r="BD16" s="46"/>
      <c r="BE16" s="46"/>
      <c r="BF16" s="46"/>
      <c r="BG16" s="46"/>
      <c r="BH16" s="46"/>
      <c r="BI16" s="46" t="s">
        <v>8363</v>
      </c>
      <c r="BJ16" s="46" t="s">
        <v>8363</v>
      </c>
      <c r="BL16" s="46">
        <v>20</v>
      </c>
      <c r="BM16" s="46"/>
      <c r="BN16" s="46"/>
      <c r="BO16" s="46"/>
      <c r="BP16" s="46"/>
      <c r="BQ16" s="46" t="s">
        <v>11493</v>
      </c>
      <c r="BR16" s="46" t="s">
        <v>11501</v>
      </c>
      <c r="BS16" s="46" t="s">
        <v>11504</v>
      </c>
      <c r="BU16" s="46">
        <v>20</v>
      </c>
      <c r="BV16" s="46"/>
      <c r="BW16" s="46"/>
      <c r="BX16" s="46"/>
      <c r="BY16" s="46"/>
      <c r="BZ16" s="46"/>
      <c r="CA16" s="46"/>
      <c r="CB16" s="46"/>
      <c r="CD16" s="46">
        <v>20</v>
      </c>
      <c r="CE16" s="46"/>
      <c r="CF16" s="46"/>
      <c r="CG16" s="46"/>
      <c r="CH16" s="46"/>
      <c r="CI16" s="46"/>
      <c r="CJ16" s="46"/>
      <c r="CK16" s="46"/>
      <c r="CM16" s="46">
        <v>20</v>
      </c>
      <c r="CN16" s="46"/>
      <c r="CO16" s="46"/>
      <c r="CP16" s="46"/>
      <c r="CQ16" s="46"/>
      <c r="CR16" s="46"/>
      <c r="CS16" s="46"/>
      <c r="CT16" s="46"/>
      <c r="CV16" s="46">
        <v>20</v>
      </c>
      <c r="CW16" s="46"/>
      <c r="CX16" s="46"/>
      <c r="CY16" s="46"/>
      <c r="CZ16" s="46"/>
      <c r="DA16" s="5" t="s">
        <v>12030</v>
      </c>
      <c r="DB16" s="46"/>
      <c r="DC16" s="46"/>
    </row>
    <row r="17" spans="1:107" x14ac:dyDescent="0.35">
      <c r="A17" s="47"/>
      <c r="B17" s="48"/>
      <c r="C17" s="48"/>
      <c r="D17" s="48"/>
      <c r="E17" s="48"/>
      <c r="F17" s="48"/>
      <c r="G17" s="48"/>
      <c r="H17" s="48"/>
      <c r="J17" s="47"/>
      <c r="K17" s="48"/>
      <c r="L17" s="48"/>
      <c r="M17" s="48"/>
      <c r="N17" s="48" t="s">
        <v>10654</v>
      </c>
      <c r="O17" s="48"/>
      <c r="P17" s="48"/>
      <c r="Q17" s="48"/>
      <c r="S17" s="47"/>
      <c r="T17" s="48"/>
      <c r="U17" s="48"/>
      <c r="V17" s="48"/>
      <c r="W17" s="48"/>
      <c r="X17" s="48"/>
      <c r="Y17" s="48"/>
      <c r="Z17" s="48"/>
      <c r="AB17" s="47"/>
      <c r="AC17" s="48"/>
      <c r="AD17" s="48"/>
      <c r="AE17" s="48"/>
      <c r="AF17" s="48"/>
      <c r="AG17" s="48"/>
      <c r="AH17" s="48"/>
      <c r="AI17" s="48"/>
      <c r="AK17" s="47"/>
      <c r="AL17" s="48" t="s">
        <v>11015</v>
      </c>
      <c r="AM17" s="48"/>
      <c r="AN17" s="48"/>
      <c r="AO17" s="48" t="s">
        <v>11033</v>
      </c>
      <c r="AP17" s="48"/>
      <c r="AQ17" s="48" t="s">
        <v>11050</v>
      </c>
      <c r="AR17" s="48"/>
      <c r="AT17" s="48"/>
      <c r="AU17" s="48"/>
      <c r="AV17" s="48"/>
      <c r="AW17" s="48"/>
      <c r="AX17" s="48"/>
      <c r="AY17" s="48"/>
      <c r="AZ17" s="48" t="s">
        <v>11168</v>
      </c>
      <c r="BA17" s="48"/>
      <c r="BC17" s="48"/>
      <c r="BD17" s="48"/>
      <c r="BE17" s="48"/>
      <c r="BF17" s="48"/>
      <c r="BG17" s="48"/>
      <c r="BH17" s="48"/>
      <c r="BI17" s="48"/>
      <c r="BJ17" s="48"/>
      <c r="BL17" s="48"/>
      <c r="BM17" s="48"/>
      <c r="BN17" s="48" t="s">
        <v>11472</v>
      </c>
      <c r="BO17" s="48"/>
      <c r="BP17" s="48" t="s">
        <v>11486</v>
      </c>
      <c r="BQ17" s="48"/>
      <c r="BR17" s="48"/>
      <c r="BS17" s="48" t="s">
        <v>11665</v>
      </c>
      <c r="BU17" s="48"/>
      <c r="BV17" s="48"/>
      <c r="BW17" s="48"/>
      <c r="BX17" s="48"/>
      <c r="BY17" s="48"/>
      <c r="BZ17" s="48"/>
      <c r="CA17" s="48"/>
      <c r="CB17" s="48"/>
      <c r="CD17" s="48"/>
      <c r="CE17" s="48"/>
      <c r="CF17" s="48"/>
      <c r="CG17" s="48"/>
      <c r="CH17" s="48"/>
      <c r="CI17" s="48"/>
      <c r="CJ17" s="48"/>
      <c r="CK17" s="48"/>
      <c r="CM17" s="48"/>
      <c r="CN17" s="48"/>
      <c r="CO17" s="48"/>
      <c r="CP17" s="48"/>
      <c r="CQ17" s="48"/>
      <c r="CR17" s="48"/>
      <c r="CS17" s="48"/>
      <c r="CT17" s="48"/>
      <c r="CV17" s="48"/>
      <c r="CW17" s="48"/>
      <c r="CX17" s="48"/>
      <c r="CY17" s="48"/>
      <c r="CZ17" s="48"/>
      <c r="DA17" s="7" t="s">
        <v>6282</v>
      </c>
      <c r="DB17" s="48"/>
      <c r="DC17" s="48"/>
    </row>
    <row r="18" spans="1:107" x14ac:dyDescent="0.35">
      <c r="Q18" s="41" t="s">
        <v>10666</v>
      </c>
    </row>
    <row r="19" spans="1:107" x14ac:dyDescent="0.35">
      <c r="B19" s="44" t="s">
        <v>12</v>
      </c>
      <c r="C19" s="44" t="s">
        <v>13</v>
      </c>
      <c r="D19" s="44" t="s">
        <v>14</v>
      </c>
      <c r="E19" s="44" t="s">
        <v>15</v>
      </c>
      <c r="F19" s="44" t="s">
        <v>16</v>
      </c>
      <c r="G19" s="44" t="s">
        <v>17</v>
      </c>
      <c r="H19" s="44" t="s">
        <v>18</v>
      </c>
      <c r="K19" s="44" t="s">
        <v>12</v>
      </c>
      <c r="L19" s="44" t="s">
        <v>13</v>
      </c>
      <c r="M19" s="44" t="s">
        <v>14</v>
      </c>
      <c r="N19" s="44" t="s">
        <v>15</v>
      </c>
      <c r="O19" s="44" t="s">
        <v>16</v>
      </c>
      <c r="P19" s="44" t="s">
        <v>17</v>
      </c>
      <c r="Q19" s="44" t="s">
        <v>18</v>
      </c>
      <c r="T19" s="44" t="s">
        <v>12</v>
      </c>
      <c r="U19" s="44" t="s">
        <v>13</v>
      </c>
      <c r="V19" s="44" t="s">
        <v>14</v>
      </c>
      <c r="W19" s="44" t="s">
        <v>15</v>
      </c>
      <c r="X19" s="44" t="s">
        <v>16</v>
      </c>
      <c r="Y19" s="44" t="s">
        <v>17</v>
      </c>
      <c r="Z19" s="44" t="s">
        <v>18</v>
      </c>
      <c r="AC19" s="44" t="s">
        <v>12</v>
      </c>
      <c r="AD19" s="44" t="s">
        <v>13</v>
      </c>
      <c r="AE19" s="44" t="s">
        <v>14</v>
      </c>
      <c r="AF19" s="44" t="s">
        <v>15</v>
      </c>
      <c r="AG19" s="44" t="s">
        <v>16</v>
      </c>
      <c r="AH19" s="44" t="s">
        <v>17</v>
      </c>
      <c r="AI19" s="44" t="s">
        <v>18</v>
      </c>
      <c r="AL19" s="44" t="s">
        <v>12</v>
      </c>
      <c r="AM19" s="44" t="s">
        <v>13</v>
      </c>
      <c r="AN19" s="44" t="s">
        <v>14</v>
      </c>
      <c r="AO19" s="44" t="s">
        <v>15</v>
      </c>
      <c r="AP19" s="44" t="s">
        <v>16</v>
      </c>
      <c r="AQ19" s="44" t="s">
        <v>17</v>
      </c>
      <c r="AR19" s="44" t="s">
        <v>18</v>
      </c>
      <c r="AU19" s="44" t="s">
        <v>12</v>
      </c>
      <c r="AV19" s="44" t="s">
        <v>13</v>
      </c>
      <c r="AW19" s="44" t="s">
        <v>14</v>
      </c>
      <c r="AX19" s="44" t="s">
        <v>15</v>
      </c>
      <c r="AY19" s="44" t="s">
        <v>16</v>
      </c>
      <c r="AZ19" s="44" t="s">
        <v>17</v>
      </c>
      <c r="BA19" s="44" t="s">
        <v>18</v>
      </c>
      <c r="BD19" s="44" t="s">
        <v>12</v>
      </c>
      <c r="BE19" s="44" t="s">
        <v>13</v>
      </c>
      <c r="BF19" s="44" t="s">
        <v>14</v>
      </c>
      <c r="BG19" s="44" t="s">
        <v>15</v>
      </c>
      <c r="BH19" s="44" t="s">
        <v>16</v>
      </c>
      <c r="BI19" s="44" t="s">
        <v>17</v>
      </c>
      <c r="BJ19" s="44" t="s">
        <v>18</v>
      </c>
      <c r="BM19" s="44" t="s">
        <v>12</v>
      </c>
      <c r="BN19" s="44" t="s">
        <v>13</v>
      </c>
      <c r="BO19" s="44" t="s">
        <v>14</v>
      </c>
      <c r="BP19" s="44" t="s">
        <v>15</v>
      </c>
      <c r="BQ19" s="44" t="s">
        <v>16</v>
      </c>
      <c r="BR19" s="44" t="s">
        <v>17</v>
      </c>
      <c r="BS19" s="44" t="s">
        <v>18</v>
      </c>
      <c r="BV19" s="44" t="s">
        <v>12</v>
      </c>
      <c r="BW19" s="44" t="s">
        <v>13</v>
      </c>
      <c r="BX19" s="44" t="s">
        <v>14</v>
      </c>
      <c r="BY19" s="44" t="s">
        <v>15</v>
      </c>
      <c r="BZ19" s="44" t="s">
        <v>16</v>
      </c>
      <c r="CA19" s="44" t="s">
        <v>17</v>
      </c>
      <c r="CB19" s="44" t="s">
        <v>18</v>
      </c>
      <c r="CE19" s="44" t="s">
        <v>12</v>
      </c>
      <c r="CF19" s="44" t="s">
        <v>13</v>
      </c>
      <c r="CG19" s="44" t="s">
        <v>14</v>
      </c>
      <c r="CH19" s="44" t="s">
        <v>15</v>
      </c>
      <c r="CI19" s="44" t="s">
        <v>16</v>
      </c>
      <c r="CJ19" s="44" t="s">
        <v>17</v>
      </c>
      <c r="CK19" s="44" t="s">
        <v>18</v>
      </c>
      <c r="CN19" s="44" t="s">
        <v>12</v>
      </c>
      <c r="CO19" s="44" t="s">
        <v>13</v>
      </c>
      <c r="CP19" s="44" t="s">
        <v>14</v>
      </c>
      <c r="CQ19" s="44" t="s">
        <v>15</v>
      </c>
      <c r="CR19" s="44" t="s">
        <v>16</v>
      </c>
      <c r="CS19" s="44" t="s">
        <v>17</v>
      </c>
      <c r="CT19" s="44" t="s">
        <v>18</v>
      </c>
      <c r="CW19" s="44" t="s">
        <v>12</v>
      </c>
      <c r="CX19" s="44" t="s">
        <v>13</v>
      </c>
      <c r="CY19" s="44" t="s">
        <v>14</v>
      </c>
      <c r="CZ19" s="44" t="s">
        <v>15</v>
      </c>
      <c r="DA19" s="44" t="s">
        <v>16</v>
      </c>
      <c r="DB19" s="44" t="s">
        <v>17</v>
      </c>
      <c r="DC19" s="44" t="s">
        <v>18</v>
      </c>
    </row>
    <row r="20" spans="1:107" x14ac:dyDescent="0.35">
      <c r="B20" s="43">
        <f>H3+1</f>
        <v>2</v>
      </c>
      <c r="C20" s="43">
        <f t="shared" ref="C20:H20" si="1">B20+1</f>
        <v>3</v>
      </c>
      <c r="D20" s="43">
        <f t="shared" si="1"/>
        <v>4</v>
      </c>
      <c r="E20" s="43">
        <f t="shared" si="1"/>
        <v>5</v>
      </c>
      <c r="F20" s="43">
        <f t="shared" si="1"/>
        <v>6</v>
      </c>
      <c r="G20" s="43">
        <f t="shared" si="1"/>
        <v>7</v>
      </c>
      <c r="H20" s="43">
        <f t="shared" si="1"/>
        <v>8</v>
      </c>
      <c r="K20" s="43">
        <f>Q3+1</f>
        <v>6</v>
      </c>
      <c r="L20" s="43">
        <f t="shared" ref="L20:Q20" si="2">K20+1</f>
        <v>7</v>
      </c>
      <c r="M20" s="43">
        <f t="shared" si="2"/>
        <v>8</v>
      </c>
      <c r="N20" s="43">
        <f t="shared" si="2"/>
        <v>9</v>
      </c>
      <c r="O20" s="43">
        <f t="shared" si="2"/>
        <v>10</v>
      </c>
      <c r="P20" s="43">
        <f t="shared" si="2"/>
        <v>11</v>
      </c>
      <c r="Q20" s="43">
        <f t="shared" si="2"/>
        <v>12</v>
      </c>
      <c r="T20" s="43">
        <f>Z3+1</f>
        <v>6</v>
      </c>
      <c r="U20" s="43">
        <f t="shared" ref="U20:Z20" si="3">T20+1</f>
        <v>7</v>
      </c>
      <c r="V20" s="43">
        <f t="shared" si="3"/>
        <v>8</v>
      </c>
      <c r="W20" s="43">
        <f t="shared" si="3"/>
        <v>9</v>
      </c>
      <c r="X20" s="43">
        <f t="shared" si="3"/>
        <v>10</v>
      </c>
      <c r="Y20" s="43">
        <f t="shared" si="3"/>
        <v>11</v>
      </c>
      <c r="Z20" s="43">
        <f t="shared" si="3"/>
        <v>12</v>
      </c>
      <c r="AC20" s="43">
        <f>AI3+1</f>
        <v>3</v>
      </c>
      <c r="AD20" s="43">
        <f t="shared" ref="AD20:AI20" si="4">AC20+1</f>
        <v>4</v>
      </c>
      <c r="AE20" s="43">
        <f t="shared" si="4"/>
        <v>5</v>
      </c>
      <c r="AF20" s="43">
        <f t="shared" si="4"/>
        <v>6</v>
      </c>
      <c r="AG20" s="43">
        <f t="shared" si="4"/>
        <v>7</v>
      </c>
      <c r="AH20" s="43">
        <f t="shared" si="4"/>
        <v>8</v>
      </c>
      <c r="AI20" s="43">
        <f t="shared" si="4"/>
        <v>9</v>
      </c>
      <c r="AL20" s="43">
        <f>AR3+1</f>
        <v>8</v>
      </c>
      <c r="AM20" s="43">
        <f t="shared" ref="AM20:AR20" si="5">AL20+1</f>
        <v>9</v>
      </c>
      <c r="AN20" s="43">
        <f t="shared" si="5"/>
        <v>10</v>
      </c>
      <c r="AO20" s="43">
        <f t="shared" si="5"/>
        <v>11</v>
      </c>
      <c r="AP20" s="43">
        <f t="shared" si="5"/>
        <v>12</v>
      </c>
      <c r="AQ20" s="43">
        <f t="shared" si="5"/>
        <v>13</v>
      </c>
      <c r="AR20" s="43">
        <f t="shared" si="5"/>
        <v>14</v>
      </c>
      <c r="AU20" s="43">
        <f>BA3+1</f>
        <v>5</v>
      </c>
      <c r="AV20" s="43">
        <f t="shared" ref="AV20:BA20" si="6">AU20+1</f>
        <v>6</v>
      </c>
      <c r="AW20" s="43">
        <f t="shared" si="6"/>
        <v>7</v>
      </c>
      <c r="AX20" s="43">
        <f t="shared" si="6"/>
        <v>8</v>
      </c>
      <c r="AY20" s="43">
        <f t="shared" si="6"/>
        <v>9</v>
      </c>
      <c r="AZ20" s="43">
        <f t="shared" si="6"/>
        <v>10</v>
      </c>
      <c r="BA20" s="43">
        <f t="shared" si="6"/>
        <v>11</v>
      </c>
      <c r="BD20" s="43">
        <f>BJ3+1</f>
        <v>3</v>
      </c>
      <c r="BE20" s="43">
        <f t="shared" ref="BE20:BJ20" si="7">BD20+1</f>
        <v>4</v>
      </c>
      <c r="BF20" s="43">
        <f t="shared" si="7"/>
        <v>5</v>
      </c>
      <c r="BG20" s="43">
        <f t="shared" si="7"/>
        <v>6</v>
      </c>
      <c r="BH20" s="43">
        <f t="shared" si="7"/>
        <v>7</v>
      </c>
      <c r="BI20" s="43">
        <f t="shared" si="7"/>
        <v>8</v>
      </c>
      <c r="BJ20" s="43">
        <f t="shared" si="7"/>
        <v>9</v>
      </c>
      <c r="BM20" s="43">
        <f>BS3+1</f>
        <v>7</v>
      </c>
      <c r="BN20" s="43">
        <f t="shared" ref="BN20:BS20" si="8">BM20+1</f>
        <v>8</v>
      </c>
      <c r="BO20" s="43">
        <f t="shared" si="8"/>
        <v>9</v>
      </c>
      <c r="BP20" s="43">
        <f t="shared" si="8"/>
        <v>10</v>
      </c>
      <c r="BQ20" s="43">
        <f t="shared" si="8"/>
        <v>11</v>
      </c>
      <c r="BR20" s="43">
        <f t="shared" si="8"/>
        <v>12</v>
      </c>
      <c r="BS20" s="43">
        <f t="shared" si="8"/>
        <v>13</v>
      </c>
      <c r="BV20" s="43">
        <f>CB3+1</f>
        <v>4</v>
      </c>
      <c r="BW20" s="43">
        <f t="shared" ref="BW20:CB20" si="9">BV20+1</f>
        <v>5</v>
      </c>
      <c r="BX20" s="43">
        <f t="shared" si="9"/>
        <v>6</v>
      </c>
      <c r="BY20" s="43">
        <f t="shared" si="9"/>
        <v>7</v>
      </c>
      <c r="BZ20" s="43">
        <f t="shared" si="9"/>
        <v>8</v>
      </c>
      <c r="CA20" s="43">
        <f t="shared" si="9"/>
        <v>9</v>
      </c>
      <c r="CB20" s="43">
        <f t="shared" si="9"/>
        <v>10</v>
      </c>
      <c r="CE20" s="43">
        <f>CK3+1</f>
        <v>2</v>
      </c>
      <c r="CF20" s="43">
        <f t="shared" ref="CF20:CK20" si="10">CE20+1</f>
        <v>3</v>
      </c>
      <c r="CG20" s="43">
        <f t="shared" si="10"/>
        <v>4</v>
      </c>
      <c r="CH20" s="43">
        <f t="shared" si="10"/>
        <v>5</v>
      </c>
      <c r="CI20" s="43">
        <f t="shared" si="10"/>
        <v>6</v>
      </c>
      <c r="CJ20" s="43">
        <f t="shared" si="10"/>
        <v>7</v>
      </c>
      <c r="CK20" s="43">
        <f t="shared" si="10"/>
        <v>8</v>
      </c>
      <c r="CN20" s="43">
        <f>CT3+1</f>
        <v>6</v>
      </c>
      <c r="CO20" s="43">
        <f t="shared" ref="CO20:CT20" si="11">CN20+1</f>
        <v>7</v>
      </c>
      <c r="CP20" s="43">
        <f t="shared" si="11"/>
        <v>8</v>
      </c>
      <c r="CQ20" s="43">
        <f t="shared" si="11"/>
        <v>9</v>
      </c>
      <c r="CR20" s="43">
        <f t="shared" si="11"/>
        <v>10</v>
      </c>
      <c r="CS20" s="43">
        <f t="shared" si="11"/>
        <v>11</v>
      </c>
      <c r="CT20" s="43">
        <f t="shared" si="11"/>
        <v>12</v>
      </c>
      <c r="CW20" s="43">
        <f>DC3+1</f>
        <v>4</v>
      </c>
      <c r="CX20" s="43">
        <f t="shared" ref="CX20:DC20" si="12">CW20+1</f>
        <v>5</v>
      </c>
      <c r="CY20" s="43">
        <f t="shared" si="12"/>
        <v>6</v>
      </c>
      <c r="CZ20" s="43">
        <f t="shared" si="12"/>
        <v>7</v>
      </c>
      <c r="DA20" s="43">
        <f t="shared" si="12"/>
        <v>8</v>
      </c>
      <c r="DB20" s="43">
        <f t="shared" si="12"/>
        <v>9</v>
      </c>
      <c r="DC20" s="43">
        <f t="shared" si="12"/>
        <v>10</v>
      </c>
    </row>
    <row r="21" spans="1:107" x14ac:dyDescent="0.35">
      <c r="A21" s="44">
        <v>8</v>
      </c>
      <c r="B21" s="45"/>
      <c r="C21" s="45"/>
      <c r="D21" s="45"/>
      <c r="E21" s="45"/>
      <c r="F21" s="45" t="s">
        <v>25</v>
      </c>
      <c r="G21" s="45" t="s">
        <v>10665</v>
      </c>
      <c r="H21" s="45" t="s">
        <v>615</v>
      </c>
      <c r="J21" s="44">
        <v>8</v>
      </c>
      <c r="K21" s="45"/>
      <c r="L21" s="45"/>
      <c r="M21" s="45"/>
      <c r="N21" s="45"/>
      <c r="O21" s="45" t="s">
        <v>25</v>
      </c>
      <c r="P21" s="45" t="s">
        <v>10679</v>
      </c>
      <c r="Q21" s="45"/>
      <c r="S21" s="44">
        <v>8</v>
      </c>
      <c r="T21" s="45"/>
      <c r="U21" s="45"/>
      <c r="V21" s="45" t="s">
        <v>10764</v>
      </c>
      <c r="W21" s="45" t="s">
        <v>10751</v>
      </c>
      <c r="X21" s="45" t="s">
        <v>25</v>
      </c>
      <c r="Y21" s="45"/>
      <c r="Z21" s="45"/>
      <c r="AB21" s="44">
        <v>8</v>
      </c>
      <c r="AC21" s="45"/>
      <c r="AD21" s="45"/>
      <c r="AE21" s="45"/>
      <c r="AF21" s="45"/>
      <c r="AG21" s="45" t="s">
        <v>25</v>
      </c>
      <c r="AH21" s="45"/>
      <c r="AI21" s="49"/>
      <c r="AK21" s="44">
        <v>8</v>
      </c>
      <c r="AL21" s="45" t="s">
        <v>3882</v>
      </c>
      <c r="AM21" s="45"/>
      <c r="AN21" s="45"/>
      <c r="AO21" s="45"/>
      <c r="AP21" s="45" t="s">
        <v>25</v>
      </c>
      <c r="AQ21" s="45"/>
      <c r="AR21" s="45"/>
      <c r="AT21" s="45">
        <v>8</v>
      </c>
      <c r="AU21" s="45" t="s">
        <v>3882</v>
      </c>
      <c r="AV21" s="45"/>
      <c r="AW21" s="45"/>
      <c r="AX21" s="45"/>
      <c r="AY21" s="45" t="s">
        <v>25</v>
      </c>
      <c r="AZ21" s="45" t="s">
        <v>11194</v>
      </c>
      <c r="BA21" s="45" t="s">
        <v>11045</v>
      </c>
      <c r="BC21" s="45">
        <v>8</v>
      </c>
      <c r="BD21" s="45"/>
      <c r="BE21" s="45"/>
      <c r="BF21" s="45"/>
      <c r="BG21" s="45"/>
      <c r="BH21" s="45" t="s">
        <v>25</v>
      </c>
      <c r="BI21" s="45"/>
      <c r="BJ21" s="45"/>
      <c r="BL21" s="45">
        <v>8</v>
      </c>
      <c r="BM21" s="45"/>
      <c r="BN21" s="45"/>
      <c r="BO21" s="45"/>
      <c r="BP21" s="45"/>
      <c r="BQ21" s="45"/>
      <c r="BR21" s="45" t="s">
        <v>11535</v>
      </c>
      <c r="BS21" s="45"/>
      <c r="BU21" s="45">
        <v>8</v>
      </c>
      <c r="BV21" s="45" t="s">
        <v>11667</v>
      </c>
      <c r="BW21" s="45"/>
      <c r="BX21" s="45"/>
      <c r="BY21" s="45"/>
      <c r="BZ21" s="45" t="s">
        <v>25</v>
      </c>
      <c r="CA21" s="45" t="s">
        <v>11660</v>
      </c>
      <c r="CB21" s="45"/>
      <c r="CD21" s="45">
        <v>8</v>
      </c>
      <c r="CE21" s="45"/>
      <c r="CF21" s="45" t="s">
        <v>11787</v>
      </c>
      <c r="CG21" s="45"/>
      <c r="CH21" s="45" t="s">
        <v>11712</v>
      </c>
      <c r="CI21" s="45"/>
      <c r="CJ21" s="45" t="s">
        <v>11816</v>
      </c>
      <c r="CK21" s="45" t="s">
        <v>11816</v>
      </c>
      <c r="CM21" s="45">
        <v>8</v>
      </c>
      <c r="CN21" s="45"/>
      <c r="CO21" s="45"/>
      <c r="CP21" s="4" t="s">
        <v>11919</v>
      </c>
      <c r="CQ21" s="45"/>
      <c r="CR21" s="4" t="s">
        <v>25</v>
      </c>
      <c r="CS21" s="4" t="s">
        <v>3882</v>
      </c>
      <c r="CT21" s="45"/>
      <c r="CV21" s="45">
        <v>8</v>
      </c>
      <c r="CW21" s="45"/>
      <c r="CX21" s="4" t="s">
        <v>12042</v>
      </c>
      <c r="CY21" s="4" t="s">
        <v>12054</v>
      </c>
      <c r="CZ21" s="45"/>
      <c r="DA21" s="45"/>
      <c r="DB21" s="45"/>
      <c r="DC21" s="45"/>
    </row>
    <row r="22" spans="1:107" x14ac:dyDescent="0.35">
      <c r="A22" s="43"/>
      <c r="B22" s="46"/>
      <c r="C22" s="46"/>
      <c r="D22" s="46"/>
      <c r="E22" s="46"/>
      <c r="F22" s="46"/>
      <c r="G22" s="46"/>
      <c r="H22" s="46"/>
      <c r="J22" s="43"/>
      <c r="K22" s="46"/>
      <c r="L22" s="46"/>
      <c r="M22" s="46"/>
      <c r="N22" s="46"/>
      <c r="O22" s="46"/>
      <c r="P22" s="46" t="s">
        <v>10680</v>
      </c>
      <c r="Q22" s="46"/>
      <c r="S22" s="43"/>
      <c r="T22" s="46"/>
      <c r="U22" s="46" t="s">
        <v>38</v>
      </c>
      <c r="V22" s="46" t="s">
        <v>10765</v>
      </c>
      <c r="W22" s="46"/>
      <c r="X22" s="46"/>
      <c r="Y22" s="46" t="s">
        <v>10730</v>
      </c>
      <c r="Z22" s="46"/>
      <c r="AB22" s="43"/>
      <c r="AC22" s="46"/>
      <c r="AD22" s="46"/>
      <c r="AE22" s="46" t="s">
        <v>10864</v>
      </c>
      <c r="AF22" s="46"/>
      <c r="AG22" s="46" t="s">
        <v>10876</v>
      </c>
      <c r="AH22" s="46"/>
      <c r="AI22" s="46"/>
      <c r="AK22" s="43"/>
      <c r="AL22" s="46"/>
      <c r="AM22" s="46" t="s">
        <v>11056</v>
      </c>
      <c r="AN22" s="46" t="s">
        <v>11056</v>
      </c>
      <c r="AO22" s="46" t="s">
        <v>11056</v>
      </c>
      <c r="AP22" s="46"/>
      <c r="AQ22" s="46"/>
      <c r="AR22" s="46"/>
      <c r="AT22" s="46"/>
      <c r="AU22" s="46" t="s">
        <v>701</v>
      </c>
      <c r="AV22" s="46" t="s">
        <v>11102</v>
      </c>
      <c r="AW22" s="46"/>
      <c r="AX22" s="46" t="s">
        <v>11177</v>
      </c>
      <c r="AY22" s="46"/>
      <c r="AZ22" s="46" t="s">
        <v>11200</v>
      </c>
      <c r="BA22" s="46"/>
      <c r="BC22" s="46"/>
      <c r="BD22" s="46"/>
      <c r="BE22" s="46"/>
      <c r="BF22" s="46"/>
      <c r="BG22" s="46" t="s">
        <v>11345</v>
      </c>
      <c r="BH22" s="46" t="s">
        <v>11358</v>
      </c>
      <c r="BI22" s="46"/>
      <c r="BJ22" s="46"/>
      <c r="BL22" s="46"/>
      <c r="BM22" s="46" t="s">
        <v>38</v>
      </c>
      <c r="BN22" s="46"/>
      <c r="BO22" s="46"/>
      <c r="BP22" s="46"/>
      <c r="BQ22" s="46"/>
      <c r="BR22" s="46" t="s">
        <v>11668</v>
      </c>
      <c r="BS22" s="46"/>
      <c r="BU22" s="46"/>
      <c r="BV22" s="46"/>
      <c r="BW22" s="46"/>
      <c r="BX22" s="46" t="s">
        <v>1109</v>
      </c>
      <c r="BY22" s="46" t="s">
        <v>11679</v>
      </c>
      <c r="BZ22" s="46"/>
      <c r="CA22" s="46" t="s">
        <v>11042</v>
      </c>
      <c r="CB22" s="46"/>
      <c r="CD22" s="46"/>
      <c r="CE22" s="46"/>
      <c r="CF22" s="46"/>
      <c r="CG22" s="46"/>
      <c r="CH22" s="46"/>
      <c r="CI22" s="46" t="s">
        <v>11817</v>
      </c>
      <c r="CJ22" s="46"/>
      <c r="CK22" s="46"/>
      <c r="CM22" s="46"/>
      <c r="CN22" s="46"/>
      <c r="CO22" s="46"/>
      <c r="CP22" s="5" t="s">
        <v>11859</v>
      </c>
      <c r="CQ22" s="46"/>
      <c r="CR22" s="5" t="s">
        <v>11948</v>
      </c>
      <c r="CS22" s="48"/>
      <c r="CT22" s="48"/>
      <c r="CV22" s="46"/>
      <c r="CW22" s="46"/>
      <c r="CX22" s="46"/>
      <c r="CY22" s="5" t="s">
        <v>11859</v>
      </c>
      <c r="CZ22" s="46"/>
      <c r="DA22" s="46"/>
      <c r="DB22" s="46"/>
      <c r="DC22" s="46"/>
    </row>
    <row r="23" spans="1:107" x14ac:dyDescent="0.35">
      <c r="A23" s="44">
        <v>10</v>
      </c>
      <c r="B23" s="45"/>
      <c r="C23" s="45"/>
      <c r="D23" s="45" t="s">
        <v>10534</v>
      </c>
      <c r="E23" s="45" t="s">
        <v>10539</v>
      </c>
      <c r="F23" s="45"/>
      <c r="G23" s="45" t="s">
        <v>38</v>
      </c>
      <c r="H23" s="45"/>
      <c r="J23" s="44">
        <v>10</v>
      </c>
      <c r="K23" s="45"/>
      <c r="L23" s="45"/>
      <c r="M23" s="45"/>
      <c r="N23" s="45"/>
      <c r="O23" s="45" t="s">
        <v>10660</v>
      </c>
      <c r="P23" s="45" t="s">
        <v>4131</v>
      </c>
      <c r="Q23" s="45"/>
      <c r="S23" s="44">
        <v>10</v>
      </c>
      <c r="T23" s="45"/>
      <c r="U23" s="45"/>
      <c r="V23" s="45" t="s">
        <v>1588</v>
      </c>
      <c r="W23" s="45"/>
      <c r="X23" s="45"/>
      <c r="Y23" s="45" t="s">
        <v>10779</v>
      </c>
      <c r="Z23" s="45"/>
      <c r="AB23" s="44">
        <v>10</v>
      </c>
      <c r="AC23" s="45"/>
      <c r="AD23" s="45" t="s">
        <v>10859</v>
      </c>
      <c r="AE23" s="45" t="s">
        <v>10865</v>
      </c>
      <c r="AF23" s="45"/>
      <c r="AG23" s="45" t="s">
        <v>10877</v>
      </c>
      <c r="AH23" s="45" t="s">
        <v>10848</v>
      </c>
      <c r="AI23" s="45"/>
      <c r="AK23" s="44">
        <v>10</v>
      </c>
      <c r="AL23" s="45"/>
      <c r="AM23" s="45"/>
      <c r="AN23" s="45" t="s">
        <v>38</v>
      </c>
      <c r="AO23" s="45"/>
      <c r="AP23" s="45" t="s">
        <v>11037</v>
      </c>
      <c r="AQ23" s="45" t="s">
        <v>11076</v>
      </c>
      <c r="AR23" s="45"/>
      <c r="AT23" s="45">
        <v>10</v>
      </c>
      <c r="AU23" s="45" t="s">
        <v>11171</v>
      </c>
      <c r="AV23" s="45" t="s">
        <v>11174</v>
      </c>
      <c r="AW23" s="45" t="s">
        <v>11183</v>
      </c>
      <c r="AX23" s="45"/>
      <c r="AY23" s="45"/>
      <c r="AZ23" s="45"/>
      <c r="BA23" s="45" t="s">
        <v>11208</v>
      </c>
      <c r="BC23" s="45">
        <v>10</v>
      </c>
      <c r="BD23" s="45"/>
      <c r="BE23" s="45" t="s">
        <v>11339</v>
      </c>
      <c r="BF23" s="45" t="s">
        <v>11349</v>
      </c>
      <c r="BG23" s="45" t="s">
        <v>11346</v>
      </c>
      <c r="BH23" s="45" t="s">
        <v>38</v>
      </c>
      <c r="BI23" s="45"/>
      <c r="BJ23" s="45"/>
      <c r="BL23" s="45">
        <v>10</v>
      </c>
      <c r="BM23" s="45" t="s">
        <v>11505</v>
      </c>
      <c r="BN23" s="45" t="s">
        <v>11511</v>
      </c>
      <c r="BO23" s="45"/>
      <c r="BP23" s="45" t="s">
        <v>2838</v>
      </c>
      <c r="BQ23" s="45" t="s">
        <v>11529</v>
      </c>
      <c r="BR23" s="45" t="s">
        <v>11536</v>
      </c>
      <c r="BS23" s="45"/>
      <c r="BU23" s="45">
        <v>10</v>
      </c>
      <c r="BV23" s="45"/>
      <c r="BW23" s="45"/>
      <c r="BX23" s="45"/>
      <c r="BY23" s="45" t="s">
        <v>38</v>
      </c>
      <c r="BZ23" s="45"/>
      <c r="CA23" s="45" t="s">
        <v>11686</v>
      </c>
      <c r="CB23" s="45"/>
      <c r="CD23" s="45">
        <v>10</v>
      </c>
      <c r="CE23" s="45" t="s">
        <v>11776</v>
      </c>
      <c r="CF23" s="45"/>
      <c r="CG23" s="45"/>
      <c r="CH23" s="45"/>
      <c r="CI23" s="45"/>
      <c r="CJ23" s="45"/>
      <c r="CK23" s="45" t="s">
        <v>9783</v>
      </c>
      <c r="CM23" s="45">
        <v>10</v>
      </c>
      <c r="CN23" s="45"/>
      <c r="CO23" s="45"/>
      <c r="CP23" s="45"/>
      <c r="CQ23" s="45"/>
      <c r="CR23" s="45"/>
      <c r="CS23" s="45"/>
      <c r="CT23" s="45"/>
      <c r="CV23" s="45">
        <v>10</v>
      </c>
      <c r="CW23" s="4" t="s">
        <v>12035</v>
      </c>
      <c r="CX23" s="45"/>
      <c r="CY23" s="45"/>
      <c r="CZ23" s="45"/>
      <c r="DA23" s="4"/>
      <c r="DB23" s="45"/>
      <c r="DC23" s="45"/>
    </row>
    <row r="24" spans="1:107" x14ac:dyDescent="0.35">
      <c r="A24" s="47"/>
      <c r="B24" s="48"/>
      <c r="C24" s="48"/>
      <c r="D24" s="48" t="s">
        <v>10536</v>
      </c>
      <c r="E24" s="48" t="s">
        <v>10541</v>
      </c>
      <c r="F24" s="48" t="s">
        <v>10547</v>
      </c>
      <c r="G24" s="48" t="s">
        <v>8527</v>
      </c>
      <c r="H24" s="48" t="s">
        <v>10552</v>
      </c>
      <c r="J24" s="47"/>
      <c r="K24" s="48"/>
      <c r="L24" s="48"/>
      <c r="M24" s="48"/>
      <c r="N24" s="48"/>
      <c r="O24" s="48"/>
      <c r="P24" s="48" t="s">
        <v>10136</v>
      </c>
      <c r="Q24" s="48"/>
      <c r="S24" s="47"/>
      <c r="T24" s="48"/>
      <c r="U24" s="48"/>
      <c r="V24" s="48" t="s">
        <v>10766</v>
      </c>
      <c r="W24" s="48" t="s">
        <v>7116</v>
      </c>
      <c r="X24" s="48"/>
      <c r="Y24" s="48"/>
      <c r="Z24" s="48"/>
      <c r="AB24" s="47"/>
      <c r="AC24" s="48"/>
      <c r="AD24" s="48" t="s">
        <v>7771</v>
      </c>
      <c r="AE24" s="48" t="s">
        <v>10863</v>
      </c>
      <c r="AF24" s="48" t="s">
        <v>10870</v>
      </c>
      <c r="AG24" s="48"/>
      <c r="AH24" s="48"/>
      <c r="AI24" s="48" t="s">
        <v>10880</v>
      </c>
      <c r="AK24" s="47"/>
      <c r="AL24" s="48"/>
      <c r="AM24" s="48"/>
      <c r="AN24" s="48" t="s">
        <v>1588</v>
      </c>
      <c r="AO24" s="48"/>
      <c r="AP24" s="48"/>
      <c r="AQ24" s="48" t="s">
        <v>38</v>
      </c>
      <c r="AR24" s="48"/>
      <c r="AT24" s="48"/>
      <c r="AU24" s="48"/>
      <c r="AV24" s="48"/>
      <c r="AW24" s="48" t="s">
        <v>9199</v>
      </c>
      <c r="AX24" s="48"/>
      <c r="AY24" s="48" t="s">
        <v>11196</v>
      </c>
      <c r="AZ24" s="48" t="s">
        <v>11201</v>
      </c>
      <c r="BA24" s="48" t="s">
        <v>11209</v>
      </c>
      <c r="BC24" s="48"/>
      <c r="BD24" s="48"/>
      <c r="BE24" s="48" t="s">
        <v>11337</v>
      </c>
      <c r="BF24" s="48"/>
      <c r="BG24" s="48" t="s">
        <v>11347</v>
      </c>
      <c r="BH24" s="48" t="s">
        <v>11359</v>
      </c>
      <c r="BI24" s="48"/>
      <c r="BJ24" s="48" t="s">
        <v>7713</v>
      </c>
      <c r="BL24" s="48"/>
      <c r="BM24" s="48"/>
      <c r="BN24" s="48"/>
      <c r="BO24" s="48" t="s">
        <v>11516</v>
      </c>
      <c r="BP24" s="48" t="s">
        <v>11522</v>
      </c>
      <c r="BQ24" s="48" t="s">
        <v>11530</v>
      </c>
      <c r="BR24" s="48" t="s">
        <v>11537</v>
      </c>
      <c r="BS24" s="48"/>
      <c r="BU24" s="48"/>
      <c r="BV24" s="48" t="s">
        <v>11662</v>
      </c>
      <c r="BW24" s="48"/>
      <c r="BX24" s="48" t="s">
        <v>11671</v>
      </c>
      <c r="BY24" s="48"/>
      <c r="BZ24" s="48" t="s">
        <v>11681</v>
      </c>
      <c r="CA24" s="48"/>
      <c r="CB24" s="48" t="s">
        <v>7713</v>
      </c>
      <c r="CD24" s="48"/>
      <c r="CE24" s="48"/>
      <c r="CF24" s="48"/>
      <c r="CG24" s="48" t="s">
        <v>11735</v>
      </c>
      <c r="CH24" s="48" t="s">
        <v>11793</v>
      </c>
      <c r="CI24" s="48" t="s">
        <v>11809</v>
      </c>
      <c r="CJ24" s="48" t="s">
        <v>11818</v>
      </c>
      <c r="CK24" s="48"/>
      <c r="CM24" s="48"/>
      <c r="CN24" s="7" t="s">
        <v>38</v>
      </c>
      <c r="CO24" s="48"/>
      <c r="CP24" s="48"/>
      <c r="CQ24" s="7"/>
      <c r="CR24" s="7" t="s">
        <v>9367</v>
      </c>
      <c r="CS24" s="48"/>
      <c r="CT24" s="48"/>
      <c r="CV24" s="48"/>
      <c r="CW24" s="7" t="s">
        <v>11980</v>
      </c>
      <c r="CX24" s="48"/>
      <c r="CY24" s="48"/>
      <c r="CZ24" s="48"/>
      <c r="DA24" s="48"/>
      <c r="DB24" s="48"/>
      <c r="DC24" s="7" t="s">
        <v>12058</v>
      </c>
    </row>
    <row r="25" spans="1:107" x14ac:dyDescent="0.35">
      <c r="A25" s="43">
        <v>12</v>
      </c>
      <c r="B25" s="46"/>
      <c r="C25" s="46" t="s">
        <v>10519</v>
      </c>
      <c r="D25" s="46" t="s">
        <v>10540</v>
      </c>
      <c r="E25" s="46" t="s">
        <v>10544</v>
      </c>
      <c r="F25" s="46"/>
      <c r="G25" s="46" t="s">
        <v>10551</v>
      </c>
      <c r="H25" s="46" t="s">
        <v>794</v>
      </c>
      <c r="J25" s="43">
        <v>12</v>
      </c>
      <c r="K25" s="46" t="s">
        <v>379</v>
      </c>
      <c r="L25" s="46" t="s">
        <v>89</v>
      </c>
      <c r="M25" s="46" t="s">
        <v>10466</v>
      </c>
      <c r="N25" s="46" t="s">
        <v>10659</v>
      </c>
      <c r="O25" s="46"/>
      <c r="P25" s="46"/>
      <c r="Q25" s="46"/>
      <c r="S25" s="43">
        <v>12</v>
      </c>
      <c r="T25" s="46" t="s">
        <v>379</v>
      </c>
      <c r="U25" s="46" t="s">
        <v>89</v>
      </c>
      <c r="V25" s="46"/>
      <c r="W25" s="46"/>
      <c r="X25" s="46" t="s">
        <v>10774</v>
      </c>
      <c r="Y25" s="46" t="s">
        <v>10782</v>
      </c>
      <c r="Z25" s="46"/>
      <c r="AB25" s="43">
        <v>12</v>
      </c>
      <c r="AC25" s="46" t="s">
        <v>379</v>
      </c>
      <c r="AD25" s="46" t="s">
        <v>89</v>
      </c>
      <c r="AE25" s="46"/>
      <c r="AF25" s="46"/>
      <c r="AG25" s="46"/>
      <c r="AH25" s="46"/>
      <c r="AI25" s="46"/>
      <c r="AK25" s="43">
        <v>12</v>
      </c>
      <c r="AL25" s="46"/>
      <c r="AM25" s="46" t="s">
        <v>11059</v>
      </c>
      <c r="AN25" s="46"/>
      <c r="AO25" s="46"/>
      <c r="AP25" s="46"/>
      <c r="AQ25" s="46" t="s">
        <v>9816</v>
      </c>
      <c r="AR25" s="46" t="s">
        <v>11075</v>
      </c>
      <c r="AT25" s="46">
        <v>12</v>
      </c>
      <c r="AU25" s="46" t="s">
        <v>1173</v>
      </c>
      <c r="AV25" s="46" t="s">
        <v>89</v>
      </c>
      <c r="AW25" s="46"/>
      <c r="AX25" s="46"/>
      <c r="AY25" s="46"/>
      <c r="AZ25" s="46" t="s">
        <v>11202</v>
      </c>
      <c r="BA25" s="46" t="s">
        <v>11210</v>
      </c>
      <c r="BC25" s="46">
        <v>12</v>
      </c>
      <c r="BD25" s="46" t="s">
        <v>11342</v>
      </c>
      <c r="BE25" s="46" t="s">
        <v>11355</v>
      </c>
      <c r="BF25" s="46" t="s">
        <v>11350</v>
      </c>
      <c r="BG25" s="46"/>
      <c r="BH25" s="46" t="s">
        <v>11360</v>
      </c>
      <c r="BI25" s="46"/>
      <c r="BJ25" s="46" t="s">
        <v>11363</v>
      </c>
      <c r="BL25" s="46">
        <v>12</v>
      </c>
      <c r="BM25" s="46"/>
      <c r="BN25" s="46" t="s">
        <v>11385</v>
      </c>
      <c r="BO25" s="46" t="s">
        <v>11521</v>
      </c>
      <c r="BP25" s="46" t="s">
        <v>11385</v>
      </c>
      <c r="BQ25" s="46" t="s">
        <v>11533</v>
      </c>
      <c r="BR25" s="46"/>
      <c r="BS25" s="46"/>
      <c r="BU25" s="46">
        <v>12</v>
      </c>
      <c r="BV25" s="46"/>
      <c r="BW25" s="46" t="s">
        <v>89</v>
      </c>
      <c r="BX25" s="46"/>
      <c r="BY25" s="46"/>
      <c r="BZ25" s="46"/>
      <c r="CA25" s="46"/>
      <c r="CB25" s="46" t="s">
        <v>11689</v>
      </c>
      <c r="CD25" s="46">
        <v>12</v>
      </c>
      <c r="CE25" s="46"/>
      <c r="CF25" s="46" t="s">
        <v>89</v>
      </c>
      <c r="CG25" s="46" t="s">
        <v>11704</v>
      </c>
      <c r="CH25" s="46" t="s">
        <v>11794</v>
      </c>
      <c r="CI25" s="46" t="s">
        <v>11810</v>
      </c>
      <c r="CJ25" s="46" t="s">
        <v>11819</v>
      </c>
      <c r="CK25" s="46" t="s">
        <v>11824</v>
      </c>
      <c r="CM25" s="46">
        <v>12</v>
      </c>
      <c r="CN25" s="46"/>
      <c r="CO25" s="5" t="s">
        <v>89</v>
      </c>
      <c r="CP25" s="5"/>
      <c r="CQ25" s="5"/>
      <c r="CR25" s="46"/>
      <c r="CS25" s="46"/>
      <c r="CT25" s="46"/>
      <c r="CV25" s="46">
        <v>12</v>
      </c>
      <c r="CW25" s="46"/>
      <c r="CX25" s="5" t="s">
        <v>89</v>
      </c>
      <c r="CY25" s="5" t="s">
        <v>11789</v>
      </c>
      <c r="CZ25" s="5"/>
      <c r="DA25" s="5" t="s">
        <v>12048</v>
      </c>
      <c r="DB25" s="46"/>
      <c r="DC25" s="46"/>
    </row>
    <row r="26" spans="1:107" x14ac:dyDescent="0.35">
      <c r="A26" s="43"/>
      <c r="B26" s="46" t="s">
        <v>10530</v>
      </c>
      <c r="C26" s="46"/>
      <c r="D26" s="46" t="s">
        <v>8939</v>
      </c>
      <c r="E26" s="46" t="s">
        <v>10542</v>
      </c>
      <c r="F26" s="46" t="s">
        <v>10548</v>
      </c>
      <c r="G26" s="46" t="s">
        <v>1173</v>
      </c>
      <c r="H26" s="46"/>
      <c r="J26" s="43"/>
      <c r="K26" s="46"/>
      <c r="L26" s="46"/>
      <c r="M26" s="46" t="s">
        <v>10673</v>
      </c>
      <c r="N26" s="46" t="s">
        <v>10677</v>
      </c>
      <c r="O26" s="46"/>
      <c r="P26" s="46" t="s">
        <v>10683</v>
      </c>
      <c r="Q26" s="46"/>
      <c r="S26" s="43"/>
      <c r="T26" s="46"/>
      <c r="U26" s="46"/>
      <c r="V26" s="46" t="s">
        <v>8939</v>
      </c>
      <c r="W26" s="46"/>
      <c r="X26" s="46"/>
      <c r="Y26" s="46" t="s">
        <v>10780</v>
      </c>
      <c r="Z26" s="46"/>
      <c r="AB26" s="43"/>
      <c r="AC26" s="46"/>
      <c r="AD26" s="46"/>
      <c r="AE26" s="46" t="s">
        <v>8939</v>
      </c>
      <c r="AF26" s="46"/>
      <c r="AG26" s="46"/>
      <c r="AH26" s="46" t="s">
        <v>9119</v>
      </c>
      <c r="AI26" s="46" t="s">
        <v>10881</v>
      </c>
      <c r="AK26" s="43"/>
      <c r="AL26" s="46"/>
      <c r="AM26" s="46" t="s">
        <v>11057</v>
      </c>
      <c r="AN26" s="46" t="s">
        <v>11064</v>
      </c>
      <c r="AO26" s="46"/>
      <c r="AP26" s="46"/>
      <c r="AQ26" s="46"/>
      <c r="AR26" s="46" t="s">
        <v>3074</v>
      </c>
      <c r="AT26" s="46"/>
      <c r="AU26" s="46"/>
      <c r="AV26" s="46" t="s">
        <v>11175</v>
      </c>
      <c r="AW26" s="46" t="s">
        <v>11186</v>
      </c>
      <c r="AX26" s="46"/>
      <c r="AY26" s="46"/>
      <c r="AZ26" s="46" t="s">
        <v>11203</v>
      </c>
      <c r="BA26" s="46" t="s">
        <v>11211</v>
      </c>
      <c r="BC26" s="46"/>
      <c r="BD26" s="46"/>
      <c r="BE26" s="46"/>
      <c r="BF26" s="46"/>
      <c r="BG26" s="46" t="s">
        <v>11344</v>
      </c>
      <c r="BH26" s="46"/>
      <c r="BI26" s="46"/>
      <c r="BJ26" s="46" t="s">
        <v>11055</v>
      </c>
      <c r="BL26" s="46"/>
      <c r="BM26" s="46"/>
      <c r="BN26" s="46"/>
      <c r="BO26" s="46" t="s">
        <v>11515</v>
      </c>
      <c r="BP26" s="46"/>
      <c r="BQ26" s="46" t="s">
        <v>11531</v>
      </c>
      <c r="BR26" s="46" t="s">
        <v>11539</v>
      </c>
      <c r="BS26" s="46"/>
      <c r="BU26" s="46"/>
      <c r="BV26" s="46"/>
      <c r="BW26" s="46" t="s">
        <v>11669</v>
      </c>
      <c r="BX26" s="46"/>
      <c r="BY26" s="46"/>
      <c r="BZ26" s="46" t="s">
        <v>11680</v>
      </c>
      <c r="CA26" s="46" t="s">
        <v>11685</v>
      </c>
      <c r="CB26" s="46"/>
      <c r="CD26" s="46"/>
      <c r="CE26" s="46" t="s">
        <v>11768</v>
      </c>
      <c r="CF26" s="46"/>
      <c r="CG26" s="46" t="s">
        <v>11802</v>
      </c>
      <c r="CH26" s="46" t="s">
        <v>11795</v>
      </c>
      <c r="CI26" s="46" t="s">
        <v>11811</v>
      </c>
      <c r="CJ26" s="46"/>
      <c r="CK26" s="46"/>
      <c r="CM26" s="46"/>
      <c r="CN26" s="46"/>
      <c r="CO26" s="5" t="s">
        <v>7078</v>
      </c>
      <c r="CP26" s="46"/>
      <c r="CQ26" s="46"/>
      <c r="CR26" s="46"/>
      <c r="CS26" s="48"/>
      <c r="CT26" s="46"/>
      <c r="CV26" s="46"/>
      <c r="CW26" s="46"/>
      <c r="CX26" s="50"/>
      <c r="CY26" s="46"/>
      <c r="CZ26" s="46"/>
      <c r="DA26" s="46"/>
      <c r="DB26" s="5" t="s">
        <v>12055</v>
      </c>
      <c r="DC26" s="46"/>
    </row>
    <row r="27" spans="1:107" x14ac:dyDescent="0.35">
      <c r="A27" s="44">
        <v>14</v>
      </c>
      <c r="B27" s="45" t="s">
        <v>3640</v>
      </c>
      <c r="C27" s="45" t="s">
        <v>10533</v>
      </c>
      <c r="D27" s="45"/>
      <c r="E27" s="45" t="s">
        <v>10543</v>
      </c>
      <c r="F27" s="45" t="s">
        <v>10125</v>
      </c>
      <c r="G27" s="45"/>
      <c r="H27" s="45" t="s">
        <v>67</v>
      </c>
      <c r="J27" s="44">
        <v>14</v>
      </c>
      <c r="K27" s="45" t="s">
        <v>10671</v>
      </c>
      <c r="L27" s="45" t="s">
        <v>10658</v>
      </c>
      <c r="M27" s="45" t="s">
        <v>10676</v>
      </c>
      <c r="N27" s="45"/>
      <c r="O27" s="45" t="s">
        <v>38</v>
      </c>
      <c r="P27" s="45" t="s">
        <v>8261</v>
      </c>
      <c r="Q27" s="45"/>
      <c r="S27" s="44">
        <v>14</v>
      </c>
      <c r="T27" s="45" t="s">
        <v>10757</v>
      </c>
      <c r="U27" s="45" t="s">
        <v>10761</v>
      </c>
      <c r="V27" s="45" t="s">
        <v>10797</v>
      </c>
      <c r="W27" s="45" t="s">
        <v>10767</v>
      </c>
      <c r="X27" s="45"/>
      <c r="Y27" s="45" t="s">
        <v>10731</v>
      </c>
      <c r="Z27" s="45"/>
      <c r="AB27" s="44">
        <v>14</v>
      </c>
      <c r="AC27" s="45" t="s">
        <v>8627</v>
      </c>
      <c r="AD27" s="45"/>
      <c r="AE27" s="45" t="s">
        <v>38</v>
      </c>
      <c r="AF27" s="45"/>
      <c r="AG27" s="45" t="s">
        <v>10871</v>
      </c>
      <c r="AH27" s="45"/>
      <c r="AI27" s="45" t="s">
        <v>10882</v>
      </c>
      <c r="AK27" s="44">
        <v>14</v>
      </c>
      <c r="AL27" s="45" t="s">
        <v>11055</v>
      </c>
      <c r="AM27" s="45" t="s">
        <v>11060</v>
      </c>
      <c r="AN27" s="45" t="s">
        <v>38</v>
      </c>
      <c r="AO27" s="45" t="s">
        <v>11071</v>
      </c>
      <c r="AP27" s="45" t="s">
        <v>11073</v>
      </c>
      <c r="AQ27" s="45" t="s">
        <v>11098</v>
      </c>
      <c r="AR27" s="45" t="s">
        <v>11080</v>
      </c>
      <c r="AT27" s="45">
        <v>14</v>
      </c>
      <c r="AU27" s="45"/>
      <c r="AV27" s="45" t="s">
        <v>11179</v>
      </c>
      <c r="AW27" s="45" t="s">
        <v>11198</v>
      </c>
      <c r="AX27" s="45" t="s">
        <v>11192</v>
      </c>
      <c r="AY27" s="45" t="s">
        <v>11199</v>
      </c>
      <c r="AZ27" s="45" t="s">
        <v>11204</v>
      </c>
      <c r="BA27" s="45" t="s">
        <v>11212</v>
      </c>
      <c r="BC27" s="45">
        <v>14</v>
      </c>
      <c r="BD27" s="45"/>
      <c r="BE27" s="45" t="s">
        <v>11333</v>
      </c>
      <c r="BF27" s="45" t="s">
        <v>11352</v>
      </c>
      <c r="BG27" s="45" t="s">
        <v>11348</v>
      </c>
      <c r="BH27" s="45"/>
      <c r="BI27" s="45"/>
      <c r="BJ27" s="45"/>
      <c r="BL27" s="45">
        <v>14</v>
      </c>
      <c r="BM27" s="45" t="s">
        <v>11507</v>
      </c>
      <c r="BN27" s="45"/>
      <c r="BO27" s="45" t="s">
        <v>11527</v>
      </c>
      <c r="BP27" s="45" t="s">
        <v>11523</v>
      </c>
      <c r="BQ27" s="45"/>
      <c r="BR27" s="45" t="s">
        <v>11538</v>
      </c>
      <c r="BS27" s="45"/>
      <c r="BU27" s="45">
        <v>14</v>
      </c>
      <c r="BV27" s="45" t="s">
        <v>11663</v>
      </c>
      <c r="BW27" s="45" t="s">
        <v>11670</v>
      </c>
      <c r="BX27" s="45" t="s">
        <v>7763</v>
      </c>
      <c r="BY27" s="45" t="s">
        <v>11676</v>
      </c>
      <c r="BZ27" s="45" t="s">
        <v>11684</v>
      </c>
      <c r="CA27" s="45"/>
      <c r="CB27" s="45"/>
      <c r="CD27" s="45">
        <v>14</v>
      </c>
      <c r="CE27" s="45" t="s">
        <v>11781</v>
      </c>
      <c r="CF27" s="45" t="s">
        <v>11790</v>
      </c>
      <c r="CG27" s="45" t="s">
        <v>11788</v>
      </c>
      <c r="CH27" s="45"/>
      <c r="CI27" s="45" t="s">
        <v>11812</v>
      </c>
      <c r="CJ27" s="45" t="s">
        <v>11820</v>
      </c>
      <c r="CK27" s="45" t="s">
        <v>11825</v>
      </c>
      <c r="CM27" s="45">
        <v>14</v>
      </c>
      <c r="CN27" s="45"/>
      <c r="CO27" s="45"/>
      <c r="CP27" s="4" t="s">
        <v>11890</v>
      </c>
      <c r="CQ27" s="4" t="s">
        <v>11922</v>
      </c>
      <c r="CR27" s="45"/>
      <c r="CS27" s="46"/>
      <c r="CT27" s="4" t="s">
        <v>11956</v>
      </c>
      <c r="CV27" s="45">
        <v>14</v>
      </c>
      <c r="CW27" s="4" t="s">
        <v>12036</v>
      </c>
      <c r="CX27" s="4" t="s">
        <v>12043</v>
      </c>
      <c r="CY27" s="4" t="s">
        <v>12047</v>
      </c>
      <c r="CZ27" s="45"/>
      <c r="DA27" s="4" t="s">
        <v>12041</v>
      </c>
      <c r="DB27" s="45"/>
      <c r="DC27" s="45"/>
    </row>
    <row r="28" spans="1:107" x14ac:dyDescent="0.35">
      <c r="A28" s="47"/>
      <c r="B28" s="48"/>
      <c r="C28" s="48"/>
      <c r="D28" s="48" t="s">
        <v>10537</v>
      </c>
      <c r="E28" s="48"/>
      <c r="F28" s="48" t="s">
        <v>10549</v>
      </c>
      <c r="G28" s="48"/>
      <c r="H28" s="48" t="s">
        <v>10553</v>
      </c>
      <c r="J28" s="47"/>
      <c r="K28" s="48" t="s">
        <v>38</v>
      </c>
      <c r="L28" s="48"/>
      <c r="M28" s="7" t="s">
        <v>14750</v>
      </c>
      <c r="N28" s="48" t="s">
        <v>3203</v>
      </c>
      <c r="O28" s="48" t="s">
        <v>177</v>
      </c>
      <c r="P28" s="48"/>
      <c r="Q28" s="48" t="s">
        <v>10687</v>
      </c>
      <c r="S28" s="47"/>
      <c r="T28" s="48" t="s">
        <v>10759</v>
      </c>
      <c r="U28" s="48"/>
      <c r="V28" s="48" t="s">
        <v>38</v>
      </c>
      <c r="W28" s="48" t="s">
        <v>10768</v>
      </c>
      <c r="X28" s="48"/>
      <c r="Y28" s="48" t="s">
        <v>10781</v>
      </c>
      <c r="Z28" s="48" t="s">
        <v>10783</v>
      </c>
      <c r="AB28" s="47"/>
      <c r="AC28" s="48"/>
      <c r="AD28" s="48" t="s">
        <v>10860</v>
      </c>
      <c r="AE28" s="48" t="s">
        <v>10866</v>
      </c>
      <c r="AF28" s="48"/>
      <c r="AG28" s="48" t="s">
        <v>10850</v>
      </c>
      <c r="AH28" s="48"/>
      <c r="AI28" s="48" t="s">
        <v>836</v>
      </c>
      <c r="AK28" s="47"/>
      <c r="AL28" s="48" t="s">
        <v>11054</v>
      </c>
      <c r="AM28" s="48" t="s">
        <v>11061</v>
      </c>
      <c r="AN28" s="48" t="s">
        <v>1273</v>
      </c>
      <c r="AO28" s="48" t="s">
        <v>11072</v>
      </c>
      <c r="AP28" s="48" t="s">
        <v>11074</v>
      </c>
      <c r="AQ28" s="48" t="s">
        <v>11077</v>
      </c>
      <c r="AR28" s="48"/>
      <c r="AT28" s="48"/>
      <c r="AU28" s="48"/>
      <c r="AV28" s="48"/>
      <c r="AW28" s="48" t="s">
        <v>38</v>
      </c>
      <c r="AX28" s="48" t="s">
        <v>11193</v>
      </c>
      <c r="AY28" s="48" t="s">
        <v>121</v>
      </c>
      <c r="AZ28" s="48" t="s">
        <v>11205</v>
      </c>
      <c r="BA28" s="48"/>
      <c r="BC28" s="48"/>
      <c r="BD28" s="48"/>
      <c r="BE28" s="48" t="s">
        <v>11338</v>
      </c>
      <c r="BF28" s="48" t="s">
        <v>11351</v>
      </c>
      <c r="BG28" s="48"/>
      <c r="BH28" s="48" t="s">
        <v>2304</v>
      </c>
      <c r="BI28" s="48"/>
      <c r="BJ28" s="48" t="s">
        <v>11364</v>
      </c>
      <c r="BL28" s="48"/>
      <c r="BM28" s="48" t="s">
        <v>858</v>
      </c>
      <c r="BN28" s="48"/>
      <c r="BO28" s="48"/>
      <c r="BP28" s="48" t="s">
        <v>11524</v>
      </c>
      <c r="BQ28" s="48" t="s">
        <v>11532</v>
      </c>
      <c r="BR28" s="48"/>
      <c r="BS28" s="48" t="s">
        <v>130</v>
      </c>
      <c r="BU28" s="48"/>
      <c r="BV28" s="48" t="s">
        <v>11673</v>
      </c>
      <c r="BW28" s="48"/>
      <c r="BX28" s="48" t="s">
        <v>11672</v>
      </c>
      <c r="BY28" s="48" t="s">
        <v>11677</v>
      </c>
      <c r="BZ28" s="48" t="s">
        <v>907</v>
      </c>
      <c r="CA28" s="48" t="s">
        <v>11687</v>
      </c>
      <c r="CB28" s="48" t="s">
        <v>11690</v>
      </c>
      <c r="CD28" s="48"/>
      <c r="CE28" s="48" t="s">
        <v>11638</v>
      </c>
      <c r="CF28" s="48"/>
      <c r="CG28" s="48"/>
      <c r="CH28" s="48" t="s">
        <v>11796</v>
      </c>
      <c r="CI28" s="48"/>
      <c r="CJ28" s="48"/>
      <c r="CK28" s="48" t="s">
        <v>11826</v>
      </c>
      <c r="CM28" s="48"/>
      <c r="CN28" s="7" t="s">
        <v>11638</v>
      </c>
      <c r="CO28" s="7" t="s">
        <v>11941</v>
      </c>
      <c r="CP28" s="7" t="s">
        <v>11944</v>
      </c>
      <c r="CQ28" s="48"/>
      <c r="CR28" s="48"/>
      <c r="CS28" s="7" t="s">
        <v>11953</v>
      </c>
      <c r="CT28" s="7" t="s">
        <v>11957</v>
      </c>
      <c r="CV28" s="48"/>
      <c r="CW28" s="7" t="s">
        <v>11638</v>
      </c>
      <c r="CX28" s="7" t="s">
        <v>370</v>
      </c>
      <c r="CY28" s="7" t="s">
        <v>12049</v>
      </c>
      <c r="CZ28" s="7" t="s">
        <v>12053</v>
      </c>
      <c r="DA28" s="48"/>
      <c r="DB28" s="7" t="s">
        <v>12056</v>
      </c>
      <c r="DC28" s="48"/>
    </row>
    <row r="29" spans="1:107" x14ac:dyDescent="0.35">
      <c r="A29" s="43">
        <v>16</v>
      </c>
      <c r="B29" s="46" t="s">
        <v>10532</v>
      </c>
      <c r="C29" s="46"/>
      <c r="D29" s="46" t="s">
        <v>10538</v>
      </c>
      <c r="E29" s="46"/>
      <c r="F29" s="46" t="s">
        <v>10522</v>
      </c>
      <c r="G29" s="46"/>
      <c r="H29" s="46" t="s">
        <v>10554</v>
      </c>
      <c r="J29" s="43">
        <v>16</v>
      </c>
      <c r="K29" s="46"/>
      <c r="L29" s="46"/>
      <c r="M29" s="46" t="s">
        <v>10675</v>
      </c>
      <c r="N29" s="46" t="s">
        <v>10670</v>
      </c>
      <c r="O29" s="46"/>
      <c r="P29" s="46" t="s">
        <v>566</v>
      </c>
      <c r="Q29" s="46"/>
      <c r="S29" s="43">
        <v>16</v>
      </c>
      <c r="T29" s="46" t="s">
        <v>10760</v>
      </c>
      <c r="U29" s="46"/>
      <c r="V29" s="46" t="s">
        <v>39</v>
      </c>
      <c r="W29" s="46" t="s">
        <v>10769</v>
      </c>
      <c r="X29" s="46" t="s">
        <v>10776</v>
      </c>
      <c r="Y29" s="46" t="s">
        <v>9306</v>
      </c>
      <c r="Z29" s="46" t="s">
        <v>6402</v>
      </c>
      <c r="AB29" s="43">
        <v>16</v>
      </c>
      <c r="AC29" s="46"/>
      <c r="AD29" s="46" t="s">
        <v>1236</v>
      </c>
      <c r="AE29" s="46" t="s">
        <v>10868</v>
      </c>
      <c r="AF29" s="46" t="s">
        <v>10872</v>
      </c>
      <c r="AG29" s="46" t="s">
        <v>10878</v>
      </c>
      <c r="AH29" s="46"/>
      <c r="AI29" s="46"/>
      <c r="AK29" s="43">
        <v>16</v>
      </c>
      <c r="AL29" s="46" t="s">
        <v>6014</v>
      </c>
      <c r="AM29" s="46" t="s">
        <v>2208</v>
      </c>
      <c r="AN29" s="46" t="s">
        <v>11067</v>
      </c>
      <c r="AO29" s="46"/>
      <c r="AP29" s="46" t="s">
        <v>9273</v>
      </c>
      <c r="AQ29" s="46" t="s">
        <v>11078</v>
      </c>
      <c r="AR29" s="46" t="s">
        <v>11081</v>
      </c>
      <c r="AT29" s="46">
        <v>16</v>
      </c>
      <c r="AU29" s="46"/>
      <c r="AV29" s="46"/>
      <c r="AW29" s="46" t="s">
        <v>11176</v>
      </c>
      <c r="AX29" s="46"/>
      <c r="AY29" s="46" t="s">
        <v>38</v>
      </c>
      <c r="AZ29" s="46" t="s">
        <v>11206</v>
      </c>
      <c r="BA29" s="46"/>
      <c r="BB29" s="42"/>
      <c r="BC29" s="46">
        <v>16</v>
      </c>
      <c r="BD29" s="46"/>
      <c r="BE29" s="46" t="s">
        <v>156</v>
      </c>
      <c r="BF29" s="46"/>
      <c r="BG29" s="46" t="s">
        <v>11343</v>
      </c>
      <c r="BH29" s="46" t="s">
        <v>1236</v>
      </c>
      <c r="BI29" s="46" t="s">
        <v>10387</v>
      </c>
      <c r="BJ29" s="46"/>
      <c r="BL29" s="46">
        <v>16</v>
      </c>
      <c r="BM29" s="46" t="s">
        <v>11517</v>
      </c>
      <c r="BN29" s="46" t="s">
        <v>11512</v>
      </c>
      <c r="BO29" s="46" t="s">
        <v>11518</v>
      </c>
      <c r="BP29" s="46" t="s">
        <v>11525</v>
      </c>
      <c r="BQ29" s="46"/>
      <c r="BR29" s="46"/>
      <c r="BS29" s="46"/>
      <c r="BU29" s="46">
        <v>16</v>
      </c>
      <c r="BV29" s="46" t="s">
        <v>38</v>
      </c>
      <c r="BW29" s="46"/>
      <c r="BX29" s="46" t="s">
        <v>11678</v>
      </c>
      <c r="BY29" s="46"/>
      <c r="BZ29" s="46"/>
      <c r="CA29" s="46" t="s">
        <v>11688</v>
      </c>
      <c r="CB29" s="46" t="s">
        <v>6014</v>
      </c>
      <c r="CD29" s="46">
        <v>16</v>
      </c>
      <c r="CE29" s="46" t="s">
        <v>9551</v>
      </c>
      <c r="CF29" s="46" t="s">
        <v>11791</v>
      </c>
      <c r="CG29" s="46" t="s">
        <v>11803</v>
      </c>
      <c r="CH29" s="46" t="s">
        <v>11797</v>
      </c>
      <c r="CI29" s="46" t="s">
        <v>11813</v>
      </c>
      <c r="CJ29" s="46" t="s">
        <v>11821</v>
      </c>
      <c r="CK29" s="46" t="s">
        <v>11801</v>
      </c>
      <c r="CM29" s="46">
        <v>16</v>
      </c>
      <c r="CN29" s="5" t="s">
        <v>38</v>
      </c>
      <c r="CO29" s="5" t="s">
        <v>11942</v>
      </c>
      <c r="CP29" s="5" t="s">
        <v>308</v>
      </c>
      <c r="CQ29" s="5" t="s">
        <v>40</v>
      </c>
      <c r="CR29" s="5" t="s">
        <v>11951</v>
      </c>
      <c r="CS29" s="5" t="s">
        <v>11954</v>
      </c>
      <c r="CT29" s="5" t="s">
        <v>935</v>
      </c>
      <c r="CV29" s="46">
        <v>16</v>
      </c>
      <c r="CW29" s="5" t="s">
        <v>12038</v>
      </c>
      <c r="CX29" s="5" t="s">
        <v>12044</v>
      </c>
      <c r="CY29" s="46"/>
      <c r="CZ29" s="5" t="s">
        <v>12052</v>
      </c>
      <c r="DA29" s="5" t="s">
        <v>12051</v>
      </c>
      <c r="DB29" s="5"/>
      <c r="DC29" s="5" t="s">
        <v>12065</v>
      </c>
    </row>
    <row r="30" spans="1:107" x14ac:dyDescent="0.35">
      <c r="A30" s="43"/>
      <c r="B30" s="46" t="s">
        <v>10531</v>
      </c>
      <c r="C30" s="46"/>
      <c r="D30" s="46"/>
      <c r="E30" s="46"/>
      <c r="F30" s="46"/>
      <c r="G30" s="46"/>
      <c r="H30" s="46"/>
      <c r="J30" s="43"/>
      <c r="K30" s="46"/>
      <c r="L30" s="46"/>
      <c r="M30" s="46" t="s">
        <v>10675</v>
      </c>
      <c r="N30" s="46"/>
      <c r="O30" s="46" t="s">
        <v>10661</v>
      </c>
      <c r="P30" s="46"/>
      <c r="Q30" s="46" t="s">
        <v>10685</v>
      </c>
      <c r="S30" s="43"/>
      <c r="T30" s="46" t="s">
        <v>10694</v>
      </c>
      <c r="U30" s="46" t="s">
        <v>10758</v>
      </c>
      <c r="V30" s="46" t="s">
        <v>10756</v>
      </c>
      <c r="W30" s="46" t="s">
        <v>10770</v>
      </c>
      <c r="X30" s="46" t="s">
        <v>10777</v>
      </c>
      <c r="Y30" s="46"/>
      <c r="Z30" s="46"/>
      <c r="AB30" s="43"/>
      <c r="AC30" s="46" t="s">
        <v>10862</v>
      </c>
      <c r="AD30" s="46" t="s">
        <v>10861</v>
      </c>
      <c r="AE30" s="46"/>
      <c r="AF30" s="46" t="s">
        <v>10873</v>
      </c>
      <c r="AG30" s="46" t="s">
        <v>177</v>
      </c>
      <c r="AH30" s="46" t="s">
        <v>10879</v>
      </c>
      <c r="AI30" s="46" t="s">
        <v>10883</v>
      </c>
      <c r="AK30" s="43"/>
      <c r="AL30" s="46"/>
      <c r="AM30" s="46" t="s">
        <v>11058</v>
      </c>
      <c r="AN30" s="46"/>
      <c r="AO30" s="46"/>
      <c r="AP30" s="46" t="s">
        <v>10736</v>
      </c>
      <c r="AQ30" s="46" t="s">
        <v>11079</v>
      </c>
      <c r="AR30" s="46" t="s">
        <v>130</v>
      </c>
      <c r="AT30" s="46"/>
      <c r="AU30" s="46" t="s">
        <v>11173</v>
      </c>
      <c r="AV30" s="46"/>
      <c r="AW30" s="46"/>
      <c r="AX30" s="46"/>
      <c r="AY30" s="46" t="s">
        <v>11197</v>
      </c>
      <c r="AZ30" s="46"/>
      <c r="BA30" s="46"/>
      <c r="BC30" s="46"/>
      <c r="BD30" s="46" t="s">
        <v>11336</v>
      </c>
      <c r="BE30" s="46"/>
      <c r="BF30" s="46"/>
      <c r="BG30" s="46" t="s">
        <v>11356</v>
      </c>
      <c r="BH30" s="46"/>
      <c r="BI30" s="46" t="s">
        <v>11361</v>
      </c>
      <c r="BJ30" s="46" t="s">
        <v>11365</v>
      </c>
      <c r="BL30" s="46"/>
      <c r="BM30" s="46"/>
      <c r="BN30" s="46" t="s">
        <v>11510</v>
      </c>
      <c r="BO30" s="46" t="s">
        <v>38</v>
      </c>
      <c r="BP30" s="46" t="s">
        <v>11526</v>
      </c>
      <c r="BQ30" s="46"/>
      <c r="BR30" s="46" t="s">
        <v>11540</v>
      </c>
      <c r="BS30" s="46"/>
      <c r="BU30" s="46"/>
      <c r="BV30" s="46" t="s">
        <v>1588</v>
      </c>
      <c r="BW30" s="46" t="s">
        <v>11659</v>
      </c>
      <c r="BX30" s="46" t="s">
        <v>11674</v>
      </c>
      <c r="BY30" s="46"/>
      <c r="BZ30" s="46"/>
      <c r="CA30" s="46" t="s">
        <v>1068</v>
      </c>
      <c r="CB30" s="46" t="s">
        <v>11691</v>
      </c>
      <c r="CD30" s="46"/>
      <c r="CE30" s="46" t="s">
        <v>11782</v>
      </c>
      <c r="CF30" s="46" t="s">
        <v>11792</v>
      </c>
      <c r="CG30" s="46" t="s">
        <v>11806</v>
      </c>
      <c r="CH30" s="46" t="s">
        <v>11798</v>
      </c>
      <c r="CI30" s="46" t="s">
        <v>11814</v>
      </c>
      <c r="CJ30" s="46" t="s">
        <v>11822</v>
      </c>
      <c r="CK30" s="46" t="s">
        <v>7182</v>
      </c>
      <c r="CM30" s="46"/>
      <c r="CN30" s="5" t="s">
        <v>11937</v>
      </c>
      <c r="CO30" s="5" t="s">
        <v>11940</v>
      </c>
      <c r="CP30" s="5" t="s">
        <v>11945</v>
      </c>
      <c r="CQ30" s="5" t="s">
        <v>11946</v>
      </c>
      <c r="CR30" s="5" t="s">
        <v>11950</v>
      </c>
      <c r="CS30" s="46"/>
      <c r="CT30" s="5" t="s">
        <v>12034</v>
      </c>
      <c r="CV30" s="46"/>
      <c r="CW30" s="5" t="s">
        <v>12039</v>
      </c>
      <c r="CX30" s="5" t="s">
        <v>11960</v>
      </c>
      <c r="CY30" s="46"/>
      <c r="CZ30" s="46"/>
      <c r="DA30" s="46"/>
      <c r="DB30" s="5" t="s">
        <v>38</v>
      </c>
      <c r="DC30" s="5" t="s">
        <v>935</v>
      </c>
    </row>
    <row r="31" spans="1:107" x14ac:dyDescent="0.35">
      <c r="A31" s="44">
        <v>18</v>
      </c>
      <c r="B31" s="45"/>
      <c r="C31" s="45"/>
      <c r="D31" s="45" t="s">
        <v>223</v>
      </c>
      <c r="E31" s="45" t="s">
        <v>10545</v>
      </c>
      <c r="F31" s="45"/>
      <c r="G31" s="45"/>
      <c r="H31" s="45"/>
      <c r="J31" s="44">
        <v>18</v>
      </c>
      <c r="K31" s="45" t="s">
        <v>10641</v>
      </c>
      <c r="L31" s="45" t="s">
        <v>10596</v>
      </c>
      <c r="M31" s="45" t="s">
        <v>182</v>
      </c>
      <c r="N31" s="45" t="s">
        <v>9331</v>
      </c>
      <c r="O31" s="45" t="s">
        <v>10682</v>
      </c>
      <c r="P31" s="45" t="s">
        <v>9405</v>
      </c>
      <c r="Q31" s="45" t="s">
        <v>10686</v>
      </c>
      <c r="S31" s="44">
        <v>18</v>
      </c>
      <c r="T31" s="45" t="s">
        <v>10641</v>
      </c>
      <c r="U31" s="45" t="s">
        <v>10739</v>
      </c>
      <c r="V31" s="45" t="s">
        <v>10762</v>
      </c>
      <c r="W31" s="45"/>
      <c r="X31" s="45" t="s">
        <v>10778</v>
      </c>
      <c r="Y31" s="45"/>
      <c r="Z31" s="45" t="s">
        <v>8667</v>
      </c>
      <c r="AB31" s="44">
        <v>18</v>
      </c>
      <c r="AC31" s="45"/>
      <c r="AD31" s="45"/>
      <c r="AE31" s="45" t="s">
        <v>223</v>
      </c>
      <c r="AF31" s="45" t="s">
        <v>10874</v>
      </c>
      <c r="AG31" s="45" t="s">
        <v>10867</v>
      </c>
      <c r="AH31" s="45" t="s">
        <v>195</v>
      </c>
      <c r="AI31" s="45"/>
      <c r="AK31" s="44">
        <v>18</v>
      </c>
      <c r="AL31" s="45"/>
      <c r="AM31" s="45"/>
      <c r="AN31" s="45" t="s">
        <v>223</v>
      </c>
      <c r="AO31" s="45" t="s">
        <v>11063</v>
      </c>
      <c r="AP31" s="45" t="s">
        <v>8667</v>
      </c>
      <c r="AQ31" s="45"/>
      <c r="AR31" s="45"/>
      <c r="AT31" s="45">
        <v>18</v>
      </c>
      <c r="AU31" s="45"/>
      <c r="AV31" s="45" t="s">
        <v>995</v>
      </c>
      <c r="AW31" s="45" t="s">
        <v>223</v>
      </c>
      <c r="AX31" s="45" t="s">
        <v>11187</v>
      </c>
      <c r="AY31" s="45" t="s">
        <v>11190</v>
      </c>
      <c r="AZ31" s="45" t="s">
        <v>11207</v>
      </c>
      <c r="BA31" s="45" t="s">
        <v>7988</v>
      </c>
      <c r="BC31" s="45">
        <v>18</v>
      </c>
      <c r="BD31" s="45"/>
      <c r="BE31" s="45"/>
      <c r="BF31" s="45"/>
      <c r="BG31" s="45" t="s">
        <v>7763</v>
      </c>
      <c r="BH31" s="45"/>
      <c r="BI31" s="45" t="s">
        <v>7763</v>
      </c>
      <c r="BJ31" s="45" t="s">
        <v>11366</v>
      </c>
      <c r="BL31" s="45">
        <v>18</v>
      </c>
      <c r="BM31" s="45" t="s">
        <v>11508</v>
      </c>
      <c r="BN31" s="45" t="s">
        <v>11543</v>
      </c>
      <c r="BO31" s="45"/>
      <c r="BP31" s="45"/>
      <c r="BQ31" s="45" t="s">
        <v>11542</v>
      </c>
      <c r="BR31" s="45" t="s">
        <v>11541</v>
      </c>
      <c r="BS31" s="45"/>
      <c r="BU31" s="45">
        <v>18</v>
      </c>
      <c r="BV31" s="45" t="s">
        <v>7763</v>
      </c>
      <c r="BW31" s="45" t="s">
        <v>11043</v>
      </c>
      <c r="BX31" s="45" t="s">
        <v>11675</v>
      </c>
      <c r="BY31" s="45" t="s">
        <v>623</v>
      </c>
      <c r="BZ31" s="45"/>
      <c r="CA31" s="45"/>
      <c r="CB31" s="45"/>
      <c r="CD31" s="45">
        <v>18</v>
      </c>
      <c r="CE31" s="45" t="s">
        <v>11783</v>
      </c>
      <c r="CF31" s="45"/>
      <c r="CG31" s="45" t="s">
        <v>223</v>
      </c>
      <c r="CH31" s="45"/>
      <c r="CI31" s="45" t="s">
        <v>11799</v>
      </c>
      <c r="CJ31" s="45" t="s">
        <v>11828</v>
      </c>
      <c r="CK31" s="45"/>
      <c r="CM31" s="45">
        <v>18</v>
      </c>
      <c r="CN31" s="4" t="s">
        <v>11939</v>
      </c>
      <c r="CO31" s="4" t="s">
        <v>11943</v>
      </c>
      <c r="CP31" s="4" t="s">
        <v>223</v>
      </c>
      <c r="CQ31" s="4" t="s">
        <v>11947</v>
      </c>
      <c r="CR31" s="4" t="s">
        <v>11952</v>
      </c>
      <c r="CS31" s="45"/>
      <c r="CT31" s="4" t="s">
        <v>11958</v>
      </c>
      <c r="CV31" s="45">
        <v>18</v>
      </c>
      <c r="CW31" s="4" t="s">
        <v>12040</v>
      </c>
      <c r="CX31" s="4" t="s">
        <v>11672</v>
      </c>
      <c r="CY31" s="4" t="s">
        <v>223</v>
      </c>
      <c r="CZ31" s="4" t="s">
        <v>12045</v>
      </c>
      <c r="DA31" s="45"/>
      <c r="DB31" s="4" t="s">
        <v>197</v>
      </c>
      <c r="DC31" s="45"/>
    </row>
    <row r="32" spans="1:107" x14ac:dyDescent="0.35">
      <c r="A32" s="47"/>
      <c r="B32" s="48"/>
      <c r="C32" s="48" t="s">
        <v>654</v>
      </c>
      <c r="D32" s="48"/>
      <c r="E32" s="48" t="s">
        <v>10546</v>
      </c>
      <c r="F32" s="48" t="s">
        <v>38</v>
      </c>
      <c r="G32" s="48"/>
      <c r="H32" s="48"/>
      <c r="J32" s="47"/>
      <c r="K32" s="48"/>
      <c r="L32" s="48" t="s">
        <v>10672</v>
      </c>
      <c r="M32" s="48" t="s">
        <v>223</v>
      </c>
      <c r="N32" s="48"/>
      <c r="O32" s="48" t="s">
        <v>10681</v>
      </c>
      <c r="P32" s="48" t="s">
        <v>10684</v>
      </c>
      <c r="Q32" s="48"/>
      <c r="S32" s="47"/>
      <c r="T32" s="48"/>
      <c r="U32" s="48" t="s">
        <v>654</v>
      </c>
      <c r="V32" s="48" t="s">
        <v>8878</v>
      </c>
      <c r="W32" s="48"/>
      <c r="X32" s="48"/>
      <c r="Y32" s="48" t="s">
        <v>10773</v>
      </c>
      <c r="Z32" s="48"/>
      <c r="AB32" s="47"/>
      <c r="AC32" s="48" t="s">
        <v>10858</v>
      </c>
      <c r="AD32" s="48" t="s">
        <v>654</v>
      </c>
      <c r="AE32" s="48"/>
      <c r="AF32" s="48"/>
      <c r="AG32" s="48"/>
      <c r="AH32" s="48"/>
      <c r="AI32" s="48"/>
      <c r="AK32" s="47"/>
      <c r="AL32" s="48"/>
      <c r="AM32" s="48" t="s">
        <v>654</v>
      </c>
      <c r="AN32" s="48"/>
      <c r="AO32" s="48"/>
      <c r="AP32" s="48"/>
      <c r="AQ32" s="48"/>
      <c r="AR32" s="48"/>
      <c r="AT32" s="48"/>
      <c r="AU32" s="48" t="s">
        <v>11172</v>
      </c>
      <c r="AV32" s="48" t="s">
        <v>11184</v>
      </c>
      <c r="AW32" s="48"/>
      <c r="AX32" s="48" t="s">
        <v>6666</v>
      </c>
      <c r="AY32" s="48" t="s">
        <v>11191</v>
      </c>
      <c r="AZ32" s="48"/>
      <c r="BA32" s="48"/>
      <c r="BC32" s="48"/>
      <c r="BD32" s="48"/>
      <c r="BE32" s="48"/>
      <c r="BF32" s="48" t="s">
        <v>11357</v>
      </c>
      <c r="BG32" s="48"/>
      <c r="BH32" s="48"/>
      <c r="BI32" s="48" t="s">
        <v>11362</v>
      </c>
      <c r="BJ32" s="48" t="s">
        <v>11367</v>
      </c>
      <c r="BL32" s="48"/>
      <c r="BM32" s="48"/>
      <c r="BN32" s="48" t="s">
        <v>11513</v>
      </c>
      <c r="BO32" s="48" t="s">
        <v>11519</v>
      </c>
      <c r="BP32" s="48" t="s">
        <v>11528</v>
      </c>
      <c r="BQ32" s="48" t="s">
        <v>11533</v>
      </c>
      <c r="BR32" s="48" t="s">
        <v>195</v>
      </c>
      <c r="BS32" s="48"/>
      <c r="BU32" s="48"/>
      <c r="BV32" s="48" t="s">
        <v>11666</v>
      </c>
      <c r="BW32" s="48"/>
      <c r="BX32" s="48"/>
      <c r="BY32" s="48"/>
      <c r="BZ32" s="48"/>
      <c r="CA32" s="48"/>
      <c r="CB32" s="48"/>
      <c r="CD32" s="48"/>
      <c r="CE32" s="48" t="s">
        <v>11784</v>
      </c>
      <c r="CF32" s="48"/>
      <c r="CG32" s="48"/>
      <c r="CH32" s="48" t="s">
        <v>11808</v>
      </c>
      <c r="CI32" s="48"/>
      <c r="CJ32" s="48"/>
      <c r="CK32" s="48"/>
      <c r="CM32" s="48"/>
      <c r="CN32" s="48"/>
      <c r="CO32" s="48"/>
      <c r="CP32" s="48"/>
      <c r="CQ32" s="48"/>
      <c r="CR32" s="48"/>
      <c r="CS32" s="7" t="s">
        <v>11955</v>
      </c>
      <c r="CT32" s="48"/>
      <c r="CV32" s="48"/>
      <c r="CW32" s="7" t="s">
        <v>12132</v>
      </c>
      <c r="CX32" s="7" t="s">
        <v>12037</v>
      </c>
      <c r="CY32" s="7" t="s">
        <v>12021</v>
      </c>
      <c r="CZ32" s="7"/>
      <c r="DA32" s="48"/>
      <c r="DB32" s="48"/>
      <c r="DC32" s="48"/>
    </row>
    <row r="33" spans="1:107" x14ac:dyDescent="0.35">
      <c r="A33" s="43">
        <v>20</v>
      </c>
      <c r="B33" s="46"/>
      <c r="C33" s="46" t="s">
        <v>10535</v>
      </c>
      <c r="D33" s="46"/>
      <c r="E33" s="46"/>
      <c r="F33" s="46"/>
      <c r="G33" s="46" t="s">
        <v>659</v>
      </c>
      <c r="H33" s="46" t="s">
        <v>659</v>
      </c>
      <c r="I33" s="41" t="s">
        <v>3203</v>
      </c>
      <c r="J33" s="43">
        <v>20</v>
      </c>
      <c r="K33" s="46"/>
      <c r="L33" s="46" t="s">
        <v>10674</v>
      </c>
      <c r="M33" s="46"/>
      <c r="N33" s="46" t="s">
        <v>10678</v>
      </c>
      <c r="O33" s="46"/>
      <c r="P33" s="46"/>
      <c r="Q33" s="46"/>
      <c r="S33" s="43">
        <v>20</v>
      </c>
      <c r="T33" s="46"/>
      <c r="U33" s="46"/>
      <c r="V33" s="46" t="s">
        <v>67</v>
      </c>
      <c r="W33" s="46" t="s">
        <v>10772</v>
      </c>
      <c r="X33" s="46" t="s">
        <v>1039</v>
      </c>
      <c r="Y33" s="46"/>
      <c r="Z33" s="46"/>
      <c r="AB33" s="43">
        <v>20</v>
      </c>
      <c r="AC33" s="46"/>
      <c r="AD33" s="46"/>
      <c r="AE33" s="46"/>
      <c r="AF33" s="46" t="s">
        <v>10875</v>
      </c>
      <c r="AG33" s="46"/>
      <c r="AH33" s="46"/>
      <c r="AI33" s="46" t="s">
        <v>10884</v>
      </c>
      <c r="AK33" s="43">
        <v>20</v>
      </c>
      <c r="AL33" s="46"/>
      <c r="AM33" s="46" t="s">
        <v>11040</v>
      </c>
      <c r="AN33" s="46" t="s">
        <v>11068</v>
      </c>
      <c r="AO33" s="46" t="s">
        <v>7992</v>
      </c>
      <c r="AP33" s="46"/>
      <c r="AQ33" s="46"/>
      <c r="AR33" s="46"/>
      <c r="AT33" s="46">
        <v>20</v>
      </c>
      <c r="AU33" s="46"/>
      <c r="AV33" s="46" t="s">
        <v>11182</v>
      </c>
      <c r="AW33" s="46" t="s">
        <v>11188</v>
      </c>
      <c r="AX33" s="46"/>
      <c r="AY33" s="46" t="s">
        <v>3203</v>
      </c>
      <c r="AZ33" s="46"/>
      <c r="BA33" s="46"/>
      <c r="BC33" s="46">
        <v>20</v>
      </c>
      <c r="BD33" s="46" t="s">
        <v>11335</v>
      </c>
      <c r="BE33" s="46" t="s">
        <v>11334</v>
      </c>
      <c r="BF33" s="46" t="s">
        <v>11353</v>
      </c>
      <c r="BG33" s="46" t="s">
        <v>8801</v>
      </c>
      <c r="BH33" s="46"/>
      <c r="BI33" s="46"/>
      <c r="BJ33" s="46"/>
      <c r="BL33" s="46">
        <v>20</v>
      </c>
      <c r="BM33" s="46" t="s">
        <v>11509</v>
      </c>
      <c r="BN33" s="46"/>
      <c r="BO33" s="46" t="s">
        <v>11520</v>
      </c>
      <c r="BP33" s="46"/>
      <c r="BQ33" s="46" t="s">
        <v>11534</v>
      </c>
      <c r="BR33" s="46"/>
      <c r="BS33" s="46"/>
      <c r="BU33" s="46">
        <v>20</v>
      </c>
      <c r="BV33" s="46"/>
      <c r="BW33" s="46"/>
      <c r="BX33" s="46"/>
      <c r="BY33" s="46"/>
      <c r="BZ33" s="46"/>
      <c r="CA33" s="46"/>
      <c r="CB33" s="46"/>
      <c r="CD33" s="46">
        <v>20</v>
      </c>
      <c r="CE33" s="46" t="s">
        <v>11785</v>
      </c>
      <c r="CF33" s="46"/>
      <c r="CG33" s="46" t="s">
        <v>11804</v>
      </c>
      <c r="CH33" s="46" t="s">
        <v>11807</v>
      </c>
      <c r="CI33" s="46" t="s">
        <v>11800</v>
      </c>
      <c r="CJ33" s="46" t="s">
        <v>11823</v>
      </c>
      <c r="CK33" s="46"/>
      <c r="CM33" s="46">
        <v>20</v>
      </c>
      <c r="CN33" s="46"/>
      <c r="CO33" s="46"/>
      <c r="CP33" s="46"/>
      <c r="CQ33" s="46"/>
      <c r="CR33" s="46"/>
      <c r="CS33" s="46"/>
      <c r="CT33" s="5" t="s">
        <v>11959</v>
      </c>
      <c r="CV33" s="46">
        <v>20</v>
      </c>
      <c r="CW33" s="5" t="s">
        <v>1068</v>
      </c>
      <c r="CX33" s="46"/>
      <c r="CY33" s="46"/>
      <c r="CZ33" s="46"/>
      <c r="DA33" s="46"/>
      <c r="DB33" s="46"/>
      <c r="DC33" s="5" t="s">
        <v>12059</v>
      </c>
    </row>
    <row r="34" spans="1:107" x14ac:dyDescent="0.35">
      <c r="A34" s="47"/>
      <c r="B34" s="48"/>
      <c r="C34" s="48"/>
      <c r="D34" s="48"/>
      <c r="E34" s="48"/>
      <c r="F34" s="48"/>
      <c r="G34" s="48"/>
      <c r="H34" s="48"/>
      <c r="J34" s="47"/>
      <c r="K34" s="48"/>
      <c r="L34" s="48"/>
      <c r="M34" s="48"/>
      <c r="N34" s="48"/>
      <c r="O34" s="48"/>
      <c r="P34" s="48"/>
      <c r="Q34" s="48"/>
      <c r="S34" s="47"/>
      <c r="T34" s="48"/>
      <c r="U34" s="48"/>
      <c r="V34" s="48"/>
      <c r="W34" s="48" t="s">
        <v>10771</v>
      </c>
      <c r="X34" s="48"/>
      <c r="Y34" s="48"/>
      <c r="Z34" s="48"/>
      <c r="AB34" s="47"/>
      <c r="AC34" s="48"/>
      <c r="AD34" s="48"/>
      <c r="AE34" s="48"/>
      <c r="AF34" s="48"/>
      <c r="AG34" s="48"/>
      <c r="AH34" s="48"/>
      <c r="AI34" s="48"/>
      <c r="AK34" s="47"/>
      <c r="AL34" s="48"/>
      <c r="AM34" s="48"/>
      <c r="AN34" s="48" t="s">
        <v>11069</v>
      </c>
      <c r="AO34" s="48"/>
      <c r="AP34" s="48"/>
      <c r="AQ34" s="48"/>
      <c r="AR34" s="48"/>
      <c r="AT34" s="48"/>
      <c r="AU34" s="48"/>
      <c r="AV34" s="48" t="s">
        <v>11185</v>
      </c>
      <c r="AW34" s="48"/>
      <c r="AX34" s="48"/>
      <c r="AY34" s="48"/>
      <c r="AZ34" s="48"/>
      <c r="BA34" s="48"/>
      <c r="BC34" s="48"/>
      <c r="BD34" s="48"/>
      <c r="BE34" s="48"/>
      <c r="BF34" s="48"/>
      <c r="BG34" s="48"/>
      <c r="BH34" s="48"/>
      <c r="BI34" s="48"/>
      <c r="BJ34" s="48"/>
      <c r="BL34" s="48"/>
      <c r="BM34" s="48"/>
      <c r="BN34" s="48" t="s">
        <v>11514</v>
      </c>
      <c r="BO34" s="48" t="s">
        <v>858</v>
      </c>
      <c r="BP34" s="48"/>
      <c r="BQ34" s="48"/>
      <c r="BR34" s="48" t="s">
        <v>11544</v>
      </c>
      <c r="BS34" s="48"/>
      <c r="BU34" s="48"/>
      <c r="BV34" s="48"/>
      <c r="BW34" s="48"/>
      <c r="BX34" s="48"/>
      <c r="BY34" s="48"/>
      <c r="BZ34" s="48"/>
      <c r="CA34" s="48"/>
      <c r="CB34" s="48"/>
      <c r="CD34" s="48"/>
      <c r="CE34" s="48" t="s">
        <v>11786</v>
      </c>
      <c r="CF34" s="48"/>
      <c r="CG34" s="48" t="s">
        <v>11805</v>
      </c>
      <c r="CH34" s="48"/>
      <c r="CI34" s="48" t="s">
        <v>11815</v>
      </c>
      <c r="CJ34" s="48"/>
      <c r="CK34" s="48"/>
      <c r="CM34" s="48"/>
      <c r="CN34" s="48"/>
      <c r="CO34" s="48"/>
      <c r="CP34" s="48"/>
      <c r="CQ34" s="48"/>
      <c r="CR34" s="48"/>
      <c r="CS34" s="48"/>
      <c r="CT34" s="48"/>
      <c r="CV34" s="48"/>
      <c r="CW34" s="48"/>
      <c r="CX34" s="48"/>
      <c r="CY34" s="48"/>
      <c r="CZ34" s="7"/>
      <c r="DA34" s="48"/>
      <c r="DB34" s="48"/>
      <c r="DC34" s="48"/>
    </row>
    <row r="35" spans="1:107" x14ac:dyDescent="0.35">
      <c r="AV35" s="41" t="s">
        <v>11178</v>
      </c>
    </row>
    <row r="36" spans="1:107" x14ac:dyDescent="0.35">
      <c r="B36" s="44" t="s">
        <v>12</v>
      </c>
      <c r="C36" s="44" t="s">
        <v>13</v>
      </c>
      <c r="D36" s="44" t="s">
        <v>14</v>
      </c>
      <c r="E36" s="44" t="s">
        <v>15</v>
      </c>
      <c r="F36" s="44" t="s">
        <v>16</v>
      </c>
      <c r="G36" s="44" t="s">
        <v>17</v>
      </c>
      <c r="H36" s="44" t="s">
        <v>18</v>
      </c>
      <c r="K36" s="44" t="s">
        <v>12</v>
      </c>
      <c r="L36" s="44" t="s">
        <v>13</v>
      </c>
      <c r="M36" s="44" t="s">
        <v>14</v>
      </c>
      <c r="N36" s="44" t="s">
        <v>15</v>
      </c>
      <c r="O36" s="44" t="s">
        <v>16</v>
      </c>
      <c r="P36" s="44" t="s">
        <v>17</v>
      </c>
      <c r="Q36" s="44" t="s">
        <v>18</v>
      </c>
      <c r="T36" s="44" t="s">
        <v>12</v>
      </c>
      <c r="U36" s="44" t="s">
        <v>13</v>
      </c>
      <c r="V36" s="44" t="s">
        <v>14</v>
      </c>
      <c r="W36" s="44" t="s">
        <v>15</v>
      </c>
      <c r="X36" s="44" t="s">
        <v>16</v>
      </c>
      <c r="Y36" s="44" t="s">
        <v>17</v>
      </c>
      <c r="Z36" s="44" t="s">
        <v>18</v>
      </c>
      <c r="AC36" s="44" t="s">
        <v>12</v>
      </c>
      <c r="AD36" s="44" t="s">
        <v>13</v>
      </c>
      <c r="AE36" s="44" t="s">
        <v>14</v>
      </c>
      <c r="AF36" s="44" t="s">
        <v>15</v>
      </c>
      <c r="AG36" s="44" t="s">
        <v>16</v>
      </c>
      <c r="AH36" s="44" t="s">
        <v>17</v>
      </c>
      <c r="AI36" s="44" t="s">
        <v>18</v>
      </c>
      <c r="AL36" s="44" t="s">
        <v>12</v>
      </c>
      <c r="AM36" s="44" t="s">
        <v>13</v>
      </c>
      <c r="AN36" s="44" t="s">
        <v>14</v>
      </c>
      <c r="AO36" s="44" t="s">
        <v>15</v>
      </c>
      <c r="AP36" s="44" t="s">
        <v>16</v>
      </c>
      <c r="AQ36" s="44" t="s">
        <v>17</v>
      </c>
      <c r="AR36" s="44" t="s">
        <v>18</v>
      </c>
      <c r="AU36" s="44" t="s">
        <v>12</v>
      </c>
      <c r="AV36" s="44" t="s">
        <v>13</v>
      </c>
      <c r="AW36" s="44" t="s">
        <v>14</v>
      </c>
      <c r="AX36" s="44" t="s">
        <v>15</v>
      </c>
      <c r="AY36" s="44" t="s">
        <v>16</v>
      </c>
      <c r="AZ36" s="44" t="s">
        <v>17</v>
      </c>
      <c r="BA36" s="44" t="s">
        <v>18</v>
      </c>
      <c r="BD36" s="44" t="s">
        <v>12</v>
      </c>
      <c r="BE36" s="44" t="s">
        <v>13</v>
      </c>
      <c r="BF36" s="44" t="s">
        <v>14</v>
      </c>
      <c r="BG36" s="44" t="s">
        <v>15</v>
      </c>
      <c r="BH36" s="44" t="s">
        <v>16</v>
      </c>
      <c r="BI36" s="44" t="s">
        <v>17</v>
      </c>
      <c r="BJ36" s="44" t="s">
        <v>18</v>
      </c>
      <c r="BM36" s="44" t="s">
        <v>12</v>
      </c>
      <c r="BN36" s="44" t="s">
        <v>13</v>
      </c>
      <c r="BO36" s="44" t="s">
        <v>14</v>
      </c>
      <c r="BP36" s="44" t="s">
        <v>15</v>
      </c>
      <c r="BQ36" s="44" t="s">
        <v>16</v>
      </c>
      <c r="BR36" s="44" t="s">
        <v>17</v>
      </c>
      <c r="BS36" s="44" t="s">
        <v>18</v>
      </c>
      <c r="BV36" s="44" t="s">
        <v>12</v>
      </c>
      <c r="BW36" s="44" t="s">
        <v>13</v>
      </c>
      <c r="BX36" s="44" t="s">
        <v>14</v>
      </c>
      <c r="BY36" s="44" t="s">
        <v>15</v>
      </c>
      <c r="BZ36" s="44" t="s">
        <v>16</v>
      </c>
      <c r="CA36" s="44" t="s">
        <v>17</v>
      </c>
      <c r="CB36" s="44" t="s">
        <v>18</v>
      </c>
      <c r="CE36" s="44" t="s">
        <v>12</v>
      </c>
      <c r="CF36" s="44" t="s">
        <v>13</v>
      </c>
      <c r="CG36" s="44" t="s">
        <v>14</v>
      </c>
      <c r="CH36" s="44" t="s">
        <v>15</v>
      </c>
      <c r="CI36" s="44" t="s">
        <v>16</v>
      </c>
      <c r="CJ36" s="44" t="s">
        <v>17</v>
      </c>
      <c r="CK36" s="44" t="s">
        <v>18</v>
      </c>
      <c r="CN36" s="44" t="s">
        <v>12</v>
      </c>
      <c r="CO36" s="44" t="s">
        <v>13</v>
      </c>
      <c r="CP36" s="44" t="s">
        <v>14</v>
      </c>
      <c r="CQ36" s="44" t="s">
        <v>15</v>
      </c>
      <c r="CR36" s="44" t="s">
        <v>16</v>
      </c>
      <c r="CS36" s="44" t="s">
        <v>17</v>
      </c>
      <c r="CT36" s="44" t="s">
        <v>18</v>
      </c>
      <c r="CW36" s="44" t="s">
        <v>12</v>
      </c>
      <c r="CX36" s="44" t="s">
        <v>13</v>
      </c>
      <c r="CY36" s="44" t="s">
        <v>14</v>
      </c>
      <c r="CZ36" s="44" t="s">
        <v>15</v>
      </c>
      <c r="DA36" s="44" t="s">
        <v>16</v>
      </c>
      <c r="DB36" s="44" t="s">
        <v>17</v>
      </c>
      <c r="DC36" s="44" t="s">
        <v>18</v>
      </c>
    </row>
    <row r="37" spans="1:107" x14ac:dyDescent="0.35">
      <c r="B37" s="43">
        <f>H20+1</f>
        <v>9</v>
      </c>
      <c r="C37" s="43">
        <f t="shared" ref="C37:H37" si="13">B37+1</f>
        <v>10</v>
      </c>
      <c r="D37" s="43">
        <f t="shared" si="13"/>
        <v>11</v>
      </c>
      <c r="E37" s="43">
        <f t="shared" si="13"/>
        <v>12</v>
      </c>
      <c r="F37" s="43">
        <f t="shared" si="13"/>
        <v>13</v>
      </c>
      <c r="G37" s="43">
        <f t="shared" si="13"/>
        <v>14</v>
      </c>
      <c r="H37" s="43">
        <f t="shared" si="13"/>
        <v>15</v>
      </c>
      <c r="K37" s="43">
        <f>Q20+1</f>
        <v>13</v>
      </c>
      <c r="L37" s="43">
        <f t="shared" ref="L37:Q37" si="14">K37+1</f>
        <v>14</v>
      </c>
      <c r="M37" s="43">
        <f t="shared" si="14"/>
        <v>15</v>
      </c>
      <c r="N37" s="43">
        <f t="shared" si="14"/>
        <v>16</v>
      </c>
      <c r="O37" s="43">
        <f t="shared" si="14"/>
        <v>17</v>
      </c>
      <c r="P37" s="43">
        <f t="shared" si="14"/>
        <v>18</v>
      </c>
      <c r="Q37" s="43">
        <f t="shared" si="14"/>
        <v>19</v>
      </c>
      <c r="T37" s="43">
        <f>Z20+1</f>
        <v>13</v>
      </c>
      <c r="U37" s="43">
        <f t="shared" ref="U37:Z37" si="15">T37+1</f>
        <v>14</v>
      </c>
      <c r="V37" s="43">
        <f t="shared" si="15"/>
        <v>15</v>
      </c>
      <c r="W37" s="43">
        <f t="shared" si="15"/>
        <v>16</v>
      </c>
      <c r="X37" s="43">
        <f t="shared" si="15"/>
        <v>17</v>
      </c>
      <c r="Y37" s="43">
        <f t="shared" si="15"/>
        <v>18</v>
      </c>
      <c r="Z37" s="43">
        <f t="shared" si="15"/>
        <v>19</v>
      </c>
      <c r="AC37" s="43">
        <f>AI20+1</f>
        <v>10</v>
      </c>
      <c r="AD37" s="43">
        <f t="shared" ref="AD37:AI37" si="16">AC37+1</f>
        <v>11</v>
      </c>
      <c r="AE37" s="43">
        <f t="shared" si="16"/>
        <v>12</v>
      </c>
      <c r="AF37" s="43">
        <f t="shared" si="16"/>
        <v>13</v>
      </c>
      <c r="AG37" s="43">
        <f t="shared" si="16"/>
        <v>14</v>
      </c>
      <c r="AH37" s="43">
        <f t="shared" si="16"/>
        <v>15</v>
      </c>
      <c r="AI37" s="43">
        <f t="shared" si="16"/>
        <v>16</v>
      </c>
      <c r="AL37" s="43">
        <f>AR20+1</f>
        <v>15</v>
      </c>
      <c r="AM37" s="43">
        <f t="shared" ref="AM37:AR37" si="17">AL37+1</f>
        <v>16</v>
      </c>
      <c r="AN37" s="43">
        <f t="shared" si="17"/>
        <v>17</v>
      </c>
      <c r="AO37" s="43">
        <f t="shared" si="17"/>
        <v>18</v>
      </c>
      <c r="AP37" s="43">
        <f t="shared" si="17"/>
        <v>19</v>
      </c>
      <c r="AQ37" s="43">
        <f>AP37+1</f>
        <v>20</v>
      </c>
      <c r="AR37" s="43">
        <f t="shared" si="17"/>
        <v>21</v>
      </c>
      <c r="AU37" s="43">
        <f>BA20+1</f>
        <v>12</v>
      </c>
      <c r="AV37" s="43">
        <f t="shared" ref="AV37:BA37" si="18">AU37+1</f>
        <v>13</v>
      </c>
      <c r="AW37" s="43">
        <f t="shared" si="18"/>
        <v>14</v>
      </c>
      <c r="AX37" s="43">
        <f t="shared" si="18"/>
        <v>15</v>
      </c>
      <c r="AY37" s="43">
        <f t="shared" si="18"/>
        <v>16</v>
      </c>
      <c r="AZ37" s="43">
        <f t="shared" si="18"/>
        <v>17</v>
      </c>
      <c r="BA37" s="43">
        <f t="shared" si="18"/>
        <v>18</v>
      </c>
      <c r="BD37" s="43">
        <f>BJ20+1</f>
        <v>10</v>
      </c>
      <c r="BE37" s="43">
        <f t="shared" ref="BE37:BJ37" si="19">BD37+1</f>
        <v>11</v>
      </c>
      <c r="BF37" s="43">
        <f t="shared" si="19"/>
        <v>12</v>
      </c>
      <c r="BG37" s="43">
        <f t="shared" si="19"/>
        <v>13</v>
      </c>
      <c r="BH37" s="43">
        <f t="shared" si="19"/>
        <v>14</v>
      </c>
      <c r="BI37" s="43">
        <f t="shared" si="19"/>
        <v>15</v>
      </c>
      <c r="BJ37" s="43">
        <f t="shared" si="19"/>
        <v>16</v>
      </c>
      <c r="BM37" s="43">
        <f>BS20+1</f>
        <v>14</v>
      </c>
      <c r="BN37" s="43">
        <f t="shared" ref="BN37:BS37" si="20">BM37+1</f>
        <v>15</v>
      </c>
      <c r="BO37" s="43">
        <f t="shared" si="20"/>
        <v>16</v>
      </c>
      <c r="BP37" s="43">
        <f t="shared" si="20"/>
        <v>17</v>
      </c>
      <c r="BQ37" s="43">
        <f t="shared" si="20"/>
        <v>18</v>
      </c>
      <c r="BR37" s="43">
        <f t="shared" si="20"/>
        <v>19</v>
      </c>
      <c r="BS37" s="43">
        <f t="shared" si="20"/>
        <v>20</v>
      </c>
      <c r="BV37" s="43">
        <f>CB20+1</f>
        <v>11</v>
      </c>
      <c r="BW37" s="43">
        <f t="shared" ref="BW37:CB37" si="21">BV37+1</f>
        <v>12</v>
      </c>
      <c r="BX37" s="43">
        <f t="shared" si="21"/>
        <v>13</v>
      </c>
      <c r="BY37" s="43">
        <f t="shared" si="21"/>
        <v>14</v>
      </c>
      <c r="BZ37" s="43">
        <f t="shared" si="21"/>
        <v>15</v>
      </c>
      <c r="CA37" s="43">
        <f t="shared" si="21"/>
        <v>16</v>
      </c>
      <c r="CB37" s="43">
        <f t="shared" si="21"/>
        <v>17</v>
      </c>
      <c r="CE37" s="43">
        <f>CK20+1</f>
        <v>9</v>
      </c>
      <c r="CF37" s="43">
        <f t="shared" ref="CF37:CK37" si="22">CE37+1</f>
        <v>10</v>
      </c>
      <c r="CG37" s="43">
        <f t="shared" si="22"/>
        <v>11</v>
      </c>
      <c r="CH37" s="43">
        <f t="shared" si="22"/>
        <v>12</v>
      </c>
      <c r="CI37" s="43">
        <f t="shared" si="22"/>
        <v>13</v>
      </c>
      <c r="CJ37" s="43">
        <f t="shared" si="22"/>
        <v>14</v>
      </c>
      <c r="CK37" s="43">
        <f t="shared" si="22"/>
        <v>15</v>
      </c>
      <c r="CN37" s="43">
        <f>CT20+1</f>
        <v>13</v>
      </c>
      <c r="CO37" s="43">
        <f t="shared" ref="CO37:CT37" si="23">CN37+1</f>
        <v>14</v>
      </c>
      <c r="CP37" s="43">
        <f t="shared" si="23"/>
        <v>15</v>
      </c>
      <c r="CQ37" s="43">
        <f t="shared" si="23"/>
        <v>16</v>
      </c>
      <c r="CR37" s="43">
        <f t="shared" si="23"/>
        <v>17</v>
      </c>
      <c r="CS37" s="43">
        <f t="shared" si="23"/>
        <v>18</v>
      </c>
      <c r="CT37" s="43">
        <f t="shared" si="23"/>
        <v>19</v>
      </c>
      <c r="CW37" s="43">
        <f>DC20+1</f>
        <v>11</v>
      </c>
      <c r="CX37" s="43">
        <f t="shared" ref="CX37:DC37" si="24">CW37+1</f>
        <v>12</v>
      </c>
      <c r="CY37" s="43">
        <f t="shared" si="24"/>
        <v>13</v>
      </c>
      <c r="CZ37" s="43">
        <f t="shared" si="24"/>
        <v>14</v>
      </c>
      <c r="DA37" s="43">
        <f t="shared" si="24"/>
        <v>15</v>
      </c>
      <c r="DB37" s="43">
        <f t="shared" si="24"/>
        <v>16</v>
      </c>
      <c r="DC37" s="43">
        <f t="shared" si="24"/>
        <v>17</v>
      </c>
    </row>
    <row r="38" spans="1:107" x14ac:dyDescent="0.35">
      <c r="A38" s="44">
        <v>8</v>
      </c>
      <c r="B38" s="45" t="s">
        <v>615</v>
      </c>
      <c r="C38" s="45"/>
      <c r="D38" s="45"/>
      <c r="E38" s="45"/>
      <c r="F38" s="45" t="s">
        <v>25</v>
      </c>
      <c r="G38" s="45" t="s">
        <v>10575</v>
      </c>
      <c r="H38" s="45"/>
      <c r="J38" s="44">
        <v>8</v>
      </c>
      <c r="K38" s="45"/>
      <c r="L38" s="45" t="s">
        <v>756</v>
      </c>
      <c r="M38" s="45" t="s">
        <v>10695</v>
      </c>
      <c r="N38" s="45"/>
      <c r="O38" s="45"/>
      <c r="P38" s="45"/>
      <c r="Q38" s="45"/>
      <c r="S38" s="44">
        <v>8</v>
      </c>
      <c r="T38" s="45"/>
      <c r="U38" s="45"/>
      <c r="V38" s="45"/>
      <c r="W38" s="45"/>
      <c r="X38" s="45" t="s">
        <v>25</v>
      </c>
      <c r="Y38" s="45"/>
      <c r="Z38" s="45" t="s">
        <v>7579</v>
      </c>
      <c r="AB38" s="44">
        <v>8</v>
      </c>
      <c r="AC38" s="45"/>
      <c r="AD38" s="45"/>
      <c r="AE38" s="45"/>
      <c r="AF38" s="45"/>
      <c r="AG38" s="45" t="s">
        <v>10899</v>
      </c>
      <c r="AH38" s="45"/>
      <c r="AI38" s="45"/>
      <c r="AK38" s="44">
        <v>8</v>
      </c>
      <c r="AL38" s="45"/>
      <c r="AM38" s="45"/>
      <c r="AN38" s="45"/>
      <c r="AO38" s="45"/>
      <c r="AP38" s="45" t="s">
        <v>8942</v>
      </c>
      <c r="AQ38" s="45"/>
      <c r="AR38" s="45"/>
      <c r="AT38" s="45">
        <v>8</v>
      </c>
      <c r="AU38" s="45"/>
      <c r="AV38" s="45" t="s">
        <v>11189</v>
      </c>
      <c r="AW38" s="45"/>
      <c r="AX38" s="45"/>
      <c r="AY38" s="45" t="s">
        <v>25</v>
      </c>
      <c r="AZ38" s="45"/>
      <c r="BA38" s="45" t="s">
        <v>11045</v>
      </c>
      <c r="BC38" s="45">
        <v>8</v>
      </c>
      <c r="BD38" s="45"/>
      <c r="BE38" s="45"/>
      <c r="BF38" s="45"/>
      <c r="BG38" s="45"/>
      <c r="BH38" s="45"/>
      <c r="BI38" s="45"/>
      <c r="BJ38" s="45"/>
      <c r="BL38" s="45">
        <v>8</v>
      </c>
      <c r="BM38" s="45"/>
      <c r="BN38" s="45" t="s">
        <v>11557</v>
      </c>
      <c r="BO38" s="45"/>
      <c r="BP38" s="45" t="s">
        <v>11557</v>
      </c>
      <c r="BQ38" s="45"/>
      <c r="BR38" s="45"/>
      <c r="BS38" s="45"/>
      <c r="BU38" s="45">
        <v>8</v>
      </c>
      <c r="BV38" s="45"/>
      <c r="BW38" s="45"/>
      <c r="BX38" s="45"/>
      <c r="BY38" s="45"/>
      <c r="BZ38" s="45" t="s">
        <v>25</v>
      </c>
      <c r="CA38" s="45" t="s">
        <v>11724</v>
      </c>
      <c r="CB38" s="45"/>
      <c r="CD38" s="45">
        <v>8</v>
      </c>
      <c r="CE38" s="45"/>
      <c r="CF38" s="45" t="s">
        <v>11832</v>
      </c>
      <c r="CG38" s="45" t="s">
        <v>11836</v>
      </c>
      <c r="CH38" s="45"/>
      <c r="CI38" s="45" t="s">
        <v>25</v>
      </c>
      <c r="CJ38" s="45"/>
      <c r="CK38" s="45"/>
      <c r="CM38" s="45">
        <v>8</v>
      </c>
      <c r="CN38" s="45"/>
      <c r="CO38" s="45"/>
      <c r="CP38" s="45"/>
      <c r="CQ38" s="45"/>
      <c r="CR38" s="4" t="s">
        <v>25</v>
      </c>
      <c r="CS38" s="45"/>
      <c r="CT38" s="45"/>
      <c r="CV38" s="45">
        <v>8</v>
      </c>
      <c r="CW38" s="45"/>
      <c r="CX38" s="45"/>
      <c r="CY38" s="45"/>
      <c r="CZ38" s="4" t="s">
        <v>12070</v>
      </c>
      <c r="DA38" s="4" t="s">
        <v>25</v>
      </c>
      <c r="DB38" s="45"/>
      <c r="DC38" s="4" t="s">
        <v>12084</v>
      </c>
    </row>
    <row r="39" spans="1:107" x14ac:dyDescent="0.35">
      <c r="A39" s="43"/>
      <c r="B39" s="46" t="s">
        <v>10556</v>
      </c>
      <c r="C39" s="46"/>
      <c r="D39" s="46"/>
      <c r="E39" s="46"/>
      <c r="F39" s="46"/>
      <c r="G39" s="46"/>
      <c r="H39" s="46"/>
      <c r="J39" s="43"/>
      <c r="K39" s="46"/>
      <c r="L39" s="46"/>
      <c r="M39" s="46"/>
      <c r="N39" s="46"/>
      <c r="O39" s="46"/>
      <c r="P39" s="46"/>
      <c r="Q39" s="46"/>
      <c r="S39" s="43"/>
      <c r="T39" s="46" t="s">
        <v>10784</v>
      </c>
      <c r="U39" s="46" t="s">
        <v>10786</v>
      </c>
      <c r="V39" s="46"/>
      <c r="W39" s="46"/>
      <c r="X39" s="46"/>
      <c r="Y39" s="46" t="s">
        <v>10802</v>
      </c>
      <c r="Z39" s="46" t="s">
        <v>10808</v>
      </c>
      <c r="AB39" s="43"/>
      <c r="AC39" s="46"/>
      <c r="AD39" s="46"/>
      <c r="AE39" s="46" t="s">
        <v>10890</v>
      </c>
      <c r="AF39" s="46"/>
      <c r="AG39" s="46" t="s">
        <v>25</v>
      </c>
      <c r="AH39" s="46" t="s">
        <v>10904</v>
      </c>
      <c r="AI39" s="46" t="s">
        <v>10912</v>
      </c>
      <c r="AK39" s="43"/>
      <c r="AL39" s="46" t="s">
        <v>11091</v>
      </c>
      <c r="AM39" s="46"/>
      <c r="AN39" s="46" t="s">
        <v>11097</v>
      </c>
      <c r="AO39" s="46"/>
      <c r="AP39" s="46" t="s">
        <v>11106</v>
      </c>
      <c r="AQ39" s="46"/>
      <c r="AR39" s="46"/>
      <c r="AT39" s="46"/>
      <c r="AU39" s="46" t="s">
        <v>11091</v>
      </c>
      <c r="AV39" s="46" t="s">
        <v>11216</v>
      </c>
      <c r="AW39" s="46"/>
      <c r="AX39" s="46"/>
      <c r="AY39" s="46" t="s">
        <v>11234</v>
      </c>
      <c r="AZ39" s="46" t="s">
        <v>11239</v>
      </c>
      <c r="BA39" s="46" t="s">
        <v>11243</v>
      </c>
      <c r="BC39" s="46"/>
      <c r="BD39" s="46"/>
      <c r="BE39" s="46"/>
      <c r="BF39" s="46"/>
      <c r="BG39" s="46"/>
      <c r="BH39" s="46"/>
      <c r="BI39" s="46" t="s">
        <v>11391</v>
      </c>
      <c r="BJ39" s="46"/>
      <c r="BL39" s="46"/>
      <c r="BM39" s="46"/>
      <c r="BN39" s="46"/>
      <c r="BO39" s="46"/>
      <c r="BP39" s="46"/>
      <c r="BQ39" s="46"/>
      <c r="BR39" s="46" t="s">
        <v>11569</v>
      </c>
      <c r="BS39" s="46"/>
      <c r="BU39" s="46"/>
      <c r="BV39" s="46"/>
      <c r="BW39" s="46"/>
      <c r="BX39" s="46" t="s">
        <v>11707</v>
      </c>
      <c r="BY39" s="46" t="s">
        <v>11710</v>
      </c>
      <c r="BZ39" s="48"/>
      <c r="CA39" s="46" t="s">
        <v>11723</v>
      </c>
      <c r="CB39" s="46"/>
      <c r="CD39" s="46"/>
      <c r="CE39" s="46"/>
      <c r="CF39" s="46"/>
      <c r="CG39" s="46" t="s">
        <v>11859</v>
      </c>
      <c r="CH39" s="46" t="s">
        <v>11840</v>
      </c>
      <c r="CI39" s="46"/>
      <c r="CJ39" s="46"/>
      <c r="CK39" s="46"/>
      <c r="CM39" s="46"/>
      <c r="CN39" s="46"/>
      <c r="CO39" s="5" t="s">
        <v>11923</v>
      </c>
      <c r="CP39" s="5" t="s">
        <v>11859</v>
      </c>
      <c r="CQ39" s="46"/>
      <c r="CR39" s="5" t="s">
        <v>38</v>
      </c>
      <c r="CS39" s="5" t="s">
        <v>11976</v>
      </c>
      <c r="CT39" s="46"/>
      <c r="CV39" s="46"/>
      <c r="CW39" s="46"/>
      <c r="CX39" s="46"/>
      <c r="CY39" s="5" t="s">
        <v>11859</v>
      </c>
      <c r="CZ39" s="46"/>
      <c r="DA39" s="46"/>
      <c r="DB39" s="46"/>
      <c r="DC39" s="46"/>
    </row>
    <row r="40" spans="1:107" x14ac:dyDescent="0.35">
      <c r="A40" s="44">
        <v>10</v>
      </c>
      <c r="B40" s="45" t="s">
        <v>10557</v>
      </c>
      <c r="C40" s="45" t="s">
        <v>10560</v>
      </c>
      <c r="D40" s="45" t="s">
        <v>10534</v>
      </c>
      <c r="E40" s="45" t="s">
        <v>10550</v>
      </c>
      <c r="F40" s="45" t="s">
        <v>10561</v>
      </c>
      <c r="G40" s="45"/>
      <c r="H40" s="45"/>
      <c r="J40" s="44">
        <v>10</v>
      </c>
      <c r="K40" s="45"/>
      <c r="L40" s="45"/>
      <c r="M40" s="45"/>
      <c r="N40" s="45"/>
      <c r="O40" s="45" t="s">
        <v>10705</v>
      </c>
      <c r="P40" s="45"/>
      <c r="Q40" s="45"/>
      <c r="S40" s="44">
        <v>10</v>
      </c>
      <c r="T40" s="45"/>
      <c r="U40" s="45"/>
      <c r="V40" s="45" t="s">
        <v>10788</v>
      </c>
      <c r="W40" s="45"/>
      <c r="X40" s="45"/>
      <c r="Y40" s="45" t="s">
        <v>195</v>
      </c>
      <c r="Z40" s="45" t="s">
        <v>10809</v>
      </c>
      <c r="AB40" s="44">
        <v>10</v>
      </c>
      <c r="AC40" s="45" t="s">
        <v>10885</v>
      </c>
      <c r="AD40" s="45" t="s">
        <v>10887</v>
      </c>
      <c r="AE40" s="45"/>
      <c r="AF40" s="45"/>
      <c r="AG40" s="45" t="s">
        <v>10901</v>
      </c>
      <c r="AH40" s="45" t="s">
        <v>38</v>
      </c>
      <c r="AI40" s="45" t="s">
        <v>10907</v>
      </c>
      <c r="AK40" s="44">
        <v>10</v>
      </c>
      <c r="AL40" s="45"/>
      <c r="AM40" s="45" t="s">
        <v>11090</v>
      </c>
      <c r="AN40" s="45"/>
      <c r="AO40" s="45"/>
      <c r="AP40" s="45"/>
      <c r="AQ40" s="45"/>
      <c r="AR40" s="45"/>
      <c r="AT40" s="45">
        <v>10</v>
      </c>
      <c r="AU40" s="45" t="s">
        <v>11195</v>
      </c>
      <c r="AV40" s="45" t="s">
        <v>11217</v>
      </c>
      <c r="AW40" s="45" t="s">
        <v>11223</v>
      </c>
      <c r="AX40" s="45" t="s">
        <v>38</v>
      </c>
      <c r="AY40" s="45"/>
      <c r="AZ40" s="45" t="s">
        <v>11240</v>
      </c>
      <c r="BA40" s="45"/>
      <c r="BC40" s="45">
        <v>10</v>
      </c>
      <c r="BD40" s="45" t="s">
        <v>4973</v>
      </c>
      <c r="BE40" s="45"/>
      <c r="BF40" s="45" t="s">
        <v>620</v>
      </c>
      <c r="BG40" s="45" t="s">
        <v>7733</v>
      </c>
      <c r="BH40" s="45" t="s">
        <v>11384</v>
      </c>
      <c r="BI40" s="45" t="s">
        <v>11396</v>
      </c>
      <c r="BJ40" s="45"/>
      <c r="BL40" s="45">
        <v>10</v>
      </c>
      <c r="BM40" s="45"/>
      <c r="BN40" s="45" t="s">
        <v>11547</v>
      </c>
      <c r="BO40" s="45" t="s">
        <v>11547</v>
      </c>
      <c r="BP40" s="45" t="s">
        <v>11558</v>
      </c>
      <c r="BQ40" s="45" t="s">
        <v>5083</v>
      </c>
      <c r="BR40" s="45" t="s">
        <v>11547</v>
      </c>
      <c r="BS40" s="45" t="s">
        <v>8991</v>
      </c>
      <c r="BU40" s="45">
        <v>10</v>
      </c>
      <c r="BV40" s="45" t="s">
        <v>11693</v>
      </c>
      <c r="BW40" s="45"/>
      <c r="BX40" s="45"/>
      <c r="BY40" s="45" t="s">
        <v>767</v>
      </c>
      <c r="BZ40" s="41" t="s">
        <v>11713</v>
      </c>
      <c r="CA40" s="44"/>
      <c r="CB40" s="45"/>
      <c r="CD40" s="45">
        <v>10</v>
      </c>
      <c r="CE40" s="45"/>
      <c r="CF40" s="45" t="s">
        <v>11833</v>
      </c>
      <c r="CG40" s="45" t="s">
        <v>11837</v>
      </c>
      <c r="CH40" s="45"/>
      <c r="CI40" s="45" t="s">
        <v>11877</v>
      </c>
      <c r="CJ40" s="45"/>
      <c r="CK40" s="45"/>
      <c r="CM40" s="45">
        <v>10</v>
      </c>
      <c r="CN40" s="45"/>
      <c r="CO40" s="4" t="s">
        <v>11965</v>
      </c>
      <c r="CP40" s="45"/>
      <c r="CQ40" s="45"/>
      <c r="CR40" s="45"/>
      <c r="CS40" s="45"/>
      <c r="CT40" s="45"/>
      <c r="CV40" s="45">
        <v>10</v>
      </c>
      <c r="CW40" s="4" t="s">
        <v>12060</v>
      </c>
      <c r="CX40" s="4" t="s">
        <v>38</v>
      </c>
      <c r="CY40" s="4" t="s">
        <v>12046</v>
      </c>
      <c r="CZ40" s="45"/>
      <c r="DA40" s="45"/>
      <c r="DB40" s="45"/>
      <c r="DC40" s="45"/>
    </row>
    <row r="41" spans="1:107" x14ac:dyDescent="0.35">
      <c r="A41" s="47"/>
      <c r="B41" s="48"/>
      <c r="C41" s="48"/>
      <c r="D41" s="48" t="s">
        <v>3203</v>
      </c>
      <c r="E41" s="48"/>
      <c r="F41" s="48"/>
      <c r="G41" s="48" t="s">
        <v>10576</v>
      </c>
      <c r="H41" s="48" t="s">
        <v>10580</v>
      </c>
      <c r="J41" s="47"/>
      <c r="K41" s="48"/>
      <c r="L41" s="48"/>
      <c r="M41" s="48" t="s">
        <v>10689</v>
      </c>
      <c r="N41" s="48" t="s">
        <v>10696</v>
      </c>
      <c r="O41" s="48"/>
      <c r="P41" s="48" t="s">
        <v>10706</v>
      </c>
      <c r="Q41" s="48"/>
      <c r="S41" s="47"/>
      <c r="T41" s="48" t="s">
        <v>38</v>
      </c>
      <c r="U41" s="48"/>
      <c r="V41" s="48"/>
      <c r="W41" s="48" t="s">
        <v>10775</v>
      </c>
      <c r="X41" s="48" t="s">
        <v>10798</v>
      </c>
      <c r="Y41" s="48"/>
      <c r="Z41" s="48"/>
      <c r="AB41" s="47"/>
      <c r="AC41" s="48"/>
      <c r="AD41" s="48"/>
      <c r="AE41" s="48" t="s">
        <v>10869</v>
      </c>
      <c r="AF41" s="48" t="s">
        <v>10894</v>
      </c>
      <c r="AG41" s="48" t="s">
        <v>195</v>
      </c>
      <c r="AH41" s="48" t="s">
        <v>195</v>
      </c>
      <c r="AI41" s="48" t="s">
        <v>10922</v>
      </c>
      <c r="AK41" s="47"/>
      <c r="AL41" s="48"/>
      <c r="AM41" s="48"/>
      <c r="AN41" s="48" t="s">
        <v>71</v>
      </c>
      <c r="AO41" s="48"/>
      <c r="AP41" s="48"/>
      <c r="AQ41" s="48" t="s">
        <v>11107</v>
      </c>
      <c r="AR41" s="48"/>
      <c r="AT41" s="48"/>
      <c r="AU41" s="48"/>
      <c r="AV41" s="48"/>
      <c r="AW41" s="48" t="s">
        <v>11222</v>
      </c>
      <c r="AX41" s="48" t="s">
        <v>11230</v>
      </c>
      <c r="AY41" s="48"/>
      <c r="AZ41" s="48"/>
      <c r="BA41" s="48"/>
      <c r="BC41" s="48"/>
      <c r="BD41" s="48" t="s">
        <v>38</v>
      </c>
      <c r="BE41" s="48"/>
      <c r="BF41" s="48"/>
      <c r="BG41" s="48" t="s">
        <v>11373</v>
      </c>
      <c r="BH41" s="48" t="s">
        <v>38</v>
      </c>
      <c r="BI41" s="48" t="s">
        <v>11392</v>
      </c>
      <c r="BJ41" s="48" t="s">
        <v>55</v>
      </c>
      <c r="BL41" s="48"/>
      <c r="BM41" s="48" t="s">
        <v>11209</v>
      </c>
      <c r="BN41" s="48"/>
      <c r="BO41" s="48"/>
      <c r="BP41" s="48"/>
      <c r="BQ41" s="48"/>
      <c r="BR41" s="48"/>
      <c r="BS41" s="48"/>
      <c r="BU41" s="48"/>
      <c r="BV41" s="48"/>
      <c r="BW41" s="48"/>
      <c r="BX41" s="48"/>
      <c r="BY41" s="48"/>
      <c r="BZ41" s="48"/>
      <c r="CA41" s="48"/>
      <c r="CB41" s="48"/>
      <c r="CD41" s="48"/>
      <c r="CE41" s="48" t="s">
        <v>38</v>
      </c>
      <c r="CF41" s="48"/>
      <c r="CG41" s="48" t="s">
        <v>11838</v>
      </c>
      <c r="CH41" s="48" t="s">
        <v>11841</v>
      </c>
      <c r="CI41" s="48" t="s">
        <v>11844</v>
      </c>
      <c r="CJ41" s="48" t="s">
        <v>11716</v>
      </c>
      <c r="CK41" s="48" t="s">
        <v>11852</v>
      </c>
      <c r="CM41" s="46"/>
      <c r="CN41" s="7" t="s">
        <v>11980</v>
      </c>
      <c r="CO41" s="7" t="s">
        <v>11966</v>
      </c>
      <c r="CP41" s="7" t="s">
        <v>11735</v>
      </c>
      <c r="CQ41" s="48"/>
      <c r="CR41" s="48"/>
      <c r="CS41" s="48"/>
      <c r="CT41" s="48"/>
      <c r="CV41" s="48"/>
      <c r="CW41" s="7" t="s">
        <v>11980</v>
      </c>
      <c r="CX41" s="7" t="s">
        <v>12064</v>
      </c>
      <c r="CY41" s="7" t="s">
        <v>12068</v>
      </c>
      <c r="CZ41" s="7" t="s">
        <v>38</v>
      </c>
      <c r="DA41" s="48"/>
      <c r="DB41" s="7" t="s">
        <v>12079</v>
      </c>
      <c r="DC41" s="48"/>
    </row>
    <row r="42" spans="1:107" x14ac:dyDescent="0.35">
      <c r="A42" s="43">
        <v>12</v>
      </c>
      <c r="B42" s="46" t="s">
        <v>379</v>
      </c>
      <c r="C42" s="46" t="s">
        <v>89</v>
      </c>
      <c r="D42" s="46"/>
      <c r="E42" s="46"/>
      <c r="F42" s="46" t="s">
        <v>1916</v>
      </c>
      <c r="G42" s="45"/>
      <c r="H42" s="46"/>
      <c r="J42" s="43">
        <v>12</v>
      </c>
      <c r="K42" s="46" t="s">
        <v>379</v>
      </c>
      <c r="L42" s="46" t="s">
        <v>89</v>
      </c>
      <c r="M42" s="46"/>
      <c r="N42" s="46"/>
      <c r="O42" s="46"/>
      <c r="P42" s="46"/>
      <c r="Q42" s="46"/>
      <c r="S42" s="43">
        <v>12</v>
      </c>
      <c r="T42" s="46" t="s">
        <v>379</v>
      </c>
      <c r="U42" s="46" t="s">
        <v>89</v>
      </c>
      <c r="V42" s="46"/>
      <c r="W42" s="46" t="s">
        <v>10793</v>
      </c>
      <c r="X42" s="46"/>
      <c r="Y42" s="46"/>
      <c r="Z42" s="46"/>
      <c r="AB42" s="43">
        <v>12</v>
      </c>
      <c r="AC42" s="46" t="s">
        <v>379</v>
      </c>
      <c r="AD42" s="46" t="s">
        <v>89</v>
      </c>
      <c r="AE42" s="46"/>
      <c r="AF42" s="46"/>
      <c r="AG42" s="46"/>
      <c r="AH42" s="46" t="s">
        <v>10905</v>
      </c>
      <c r="AI42" s="46" t="s">
        <v>10913</v>
      </c>
      <c r="AK42" s="43">
        <v>12</v>
      </c>
      <c r="AL42" s="46" t="s">
        <v>379</v>
      </c>
      <c r="AM42" s="46" t="s">
        <v>89</v>
      </c>
      <c r="AN42" s="46"/>
      <c r="AO42" s="46"/>
      <c r="AP42" s="46"/>
      <c r="AQ42" s="46" t="s">
        <v>8280</v>
      </c>
      <c r="AR42" s="46"/>
      <c r="AT42" s="46">
        <v>12</v>
      </c>
      <c r="AU42" s="46"/>
      <c r="AV42" s="46" t="s">
        <v>89</v>
      </c>
      <c r="AW42" s="46" t="s">
        <v>11225</v>
      </c>
      <c r="AX42" s="46"/>
      <c r="AY42" s="46"/>
      <c r="AZ42" s="46"/>
      <c r="BA42" s="46" t="s">
        <v>11244</v>
      </c>
      <c r="BC42" s="46">
        <v>12</v>
      </c>
      <c r="BD42" s="46" t="s">
        <v>11368</v>
      </c>
      <c r="BE42" s="46" t="s">
        <v>89</v>
      </c>
      <c r="BF42" s="46"/>
      <c r="BG42" s="46" t="s">
        <v>11380</v>
      </c>
      <c r="BH42" s="46" t="s">
        <v>11385</v>
      </c>
      <c r="BI42" s="46"/>
      <c r="BJ42" s="46" t="s">
        <v>11397</v>
      </c>
      <c r="BL42" s="46">
        <v>12</v>
      </c>
      <c r="BM42" s="46" t="s">
        <v>11545</v>
      </c>
      <c r="BN42" s="46" t="s">
        <v>11550</v>
      </c>
      <c r="BO42" s="46" t="s">
        <v>11550</v>
      </c>
      <c r="BP42" s="46" t="s">
        <v>11559</v>
      </c>
      <c r="BQ42" s="46" t="s">
        <v>11564</v>
      </c>
      <c r="BR42" s="46" t="s">
        <v>11550</v>
      </c>
      <c r="BS42" s="46" t="s">
        <v>11550</v>
      </c>
      <c r="BU42" s="46">
        <v>12</v>
      </c>
      <c r="BV42" s="46"/>
      <c r="BW42" s="46" t="s">
        <v>89</v>
      </c>
      <c r="BX42" s="46" t="s">
        <v>11682</v>
      </c>
      <c r="BY42" s="46"/>
      <c r="BZ42" s="46" t="s">
        <v>11700</v>
      </c>
      <c r="CA42" s="46" t="s">
        <v>11725</v>
      </c>
      <c r="CB42" s="46"/>
      <c r="CD42" s="46">
        <v>12</v>
      </c>
      <c r="CE42" s="46"/>
      <c r="CF42" s="46" t="s">
        <v>89</v>
      </c>
      <c r="CG42" s="46" t="s">
        <v>11789</v>
      </c>
      <c r="CH42" s="46"/>
      <c r="CI42" s="46"/>
      <c r="CJ42" s="46"/>
      <c r="CK42" s="46" t="s">
        <v>11853</v>
      </c>
      <c r="CM42" s="45">
        <v>12</v>
      </c>
      <c r="CN42" s="46"/>
      <c r="CO42" s="5" t="s">
        <v>89</v>
      </c>
      <c r="CP42" s="5" t="s">
        <v>11789</v>
      </c>
      <c r="CQ42" s="46"/>
      <c r="CR42" s="5" t="s">
        <v>11973</v>
      </c>
      <c r="CS42" s="46"/>
      <c r="CT42" s="5" t="s">
        <v>6946</v>
      </c>
      <c r="CV42" s="46">
        <v>12</v>
      </c>
      <c r="CW42" s="46"/>
      <c r="CX42" s="5" t="s">
        <v>89</v>
      </c>
      <c r="CY42" s="5" t="s">
        <v>11789</v>
      </c>
      <c r="CZ42" s="5"/>
      <c r="DA42" s="46"/>
      <c r="DB42" s="5" t="s">
        <v>11418</v>
      </c>
      <c r="DC42" s="46"/>
    </row>
    <row r="43" spans="1:107" x14ac:dyDescent="0.35">
      <c r="A43" s="43"/>
      <c r="B43" s="46"/>
      <c r="C43" s="46"/>
      <c r="D43" s="46" t="s">
        <v>8939</v>
      </c>
      <c r="E43" s="46"/>
      <c r="F43" s="46" t="s">
        <v>10570</v>
      </c>
      <c r="G43" s="46"/>
      <c r="H43" s="46" t="s">
        <v>10581</v>
      </c>
      <c r="J43" s="43"/>
      <c r="K43" s="46"/>
      <c r="L43" s="46"/>
      <c r="M43" s="46" t="s">
        <v>10699</v>
      </c>
      <c r="N43" s="46"/>
      <c r="O43" s="46"/>
      <c r="P43" s="46"/>
      <c r="Q43" s="46"/>
      <c r="S43" s="43"/>
      <c r="T43" s="46"/>
      <c r="U43" s="46"/>
      <c r="V43" s="46"/>
      <c r="W43" s="46"/>
      <c r="X43" s="46" t="s">
        <v>3203</v>
      </c>
      <c r="Y43" s="46" t="s">
        <v>10803</v>
      </c>
      <c r="Z43" s="46"/>
      <c r="AB43" s="43"/>
      <c r="AC43" s="46"/>
      <c r="AD43" s="46"/>
      <c r="AE43" s="46"/>
      <c r="AF43" s="46"/>
      <c r="AG43" s="46"/>
      <c r="AH43" s="46"/>
      <c r="AI43" s="46"/>
      <c r="AK43" s="43"/>
      <c r="AL43" s="46"/>
      <c r="AM43" s="46" t="s">
        <v>11092</v>
      </c>
      <c r="AN43" s="46" t="s">
        <v>8939</v>
      </c>
      <c r="AO43" s="46" t="s">
        <v>11101</v>
      </c>
      <c r="AP43" s="46"/>
      <c r="AQ43" s="46" t="s">
        <v>11108</v>
      </c>
      <c r="AR43" s="46"/>
      <c r="AT43" s="46"/>
      <c r="AU43" s="46"/>
      <c r="AV43" s="46"/>
      <c r="AW43" s="46"/>
      <c r="AX43" s="46" t="s">
        <v>11221</v>
      </c>
      <c r="AY43" s="46"/>
      <c r="AZ43" s="46" t="s">
        <v>11241</v>
      </c>
      <c r="BA43" s="46" t="s">
        <v>11245</v>
      </c>
      <c r="BC43" s="46"/>
      <c r="BD43" s="46"/>
      <c r="BE43" s="46"/>
      <c r="BF43" s="46"/>
      <c r="BG43" s="46"/>
      <c r="BH43" s="46" t="s">
        <v>11386</v>
      </c>
      <c r="BI43" s="46" t="s">
        <v>11393</v>
      </c>
      <c r="BJ43" s="46" t="s">
        <v>11398</v>
      </c>
      <c r="BL43" s="46"/>
      <c r="BM43" s="46"/>
      <c r="BN43" s="46"/>
      <c r="BO43" s="46" t="s">
        <v>11552</v>
      </c>
      <c r="BP43" s="46"/>
      <c r="BQ43" s="46"/>
      <c r="BR43" s="46"/>
      <c r="BS43" s="46"/>
      <c r="BU43" s="46"/>
      <c r="BV43" s="46"/>
      <c r="BW43" s="46" t="s">
        <v>11698</v>
      </c>
      <c r="BX43" s="46"/>
      <c r="BY43" s="46" t="s">
        <v>10311</v>
      </c>
      <c r="BZ43" s="46" t="s">
        <v>10815</v>
      </c>
      <c r="CA43" s="46"/>
      <c r="CB43" s="46"/>
      <c r="CD43" s="46"/>
      <c r="CE43" s="46"/>
      <c r="CF43" s="46"/>
      <c r="CG43" s="46"/>
      <c r="CH43" s="46" t="s">
        <v>11846</v>
      </c>
      <c r="CI43" s="46" t="s">
        <v>11845</v>
      </c>
      <c r="CJ43" s="46"/>
      <c r="CK43" s="46"/>
      <c r="CM43" s="46"/>
      <c r="CN43" s="5" t="s">
        <v>11962</v>
      </c>
      <c r="CO43" s="5" t="s">
        <v>11964</v>
      </c>
      <c r="CP43" s="46"/>
      <c r="CQ43" s="5" t="s">
        <v>11970</v>
      </c>
      <c r="CR43" s="5" t="s">
        <v>11981</v>
      </c>
      <c r="CS43" s="46"/>
      <c r="CT43" s="5" t="s">
        <v>11689</v>
      </c>
      <c r="CV43" s="46"/>
      <c r="CW43" s="5" t="s">
        <v>12061</v>
      </c>
      <c r="CX43" s="50"/>
      <c r="CY43" s="5" t="s">
        <v>12069</v>
      </c>
      <c r="CZ43" s="46"/>
      <c r="DA43" s="5" t="s">
        <v>12076</v>
      </c>
      <c r="DB43" s="5" t="s">
        <v>8261</v>
      </c>
      <c r="DC43" s="46"/>
    </row>
    <row r="44" spans="1:107" x14ac:dyDescent="0.35">
      <c r="A44" s="44">
        <v>14</v>
      </c>
      <c r="B44" s="45" t="s">
        <v>10558</v>
      </c>
      <c r="C44" s="45" t="s">
        <v>7796</v>
      </c>
      <c r="D44" s="45" t="s">
        <v>10563</v>
      </c>
      <c r="E44" s="45" t="s">
        <v>8830</v>
      </c>
      <c r="F44" s="45" t="s">
        <v>10571</v>
      </c>
      <c r="G44" s="45" t="s">
        <v>38</v>
      </c>
      <c r="H44" s="45" t="s">
        <v>39</v>
      </c>
      <c r="J44" s="44">
        <v>14</v>
      </c>
      <c r="K44" s="45" t="s">
        <v>10691</v>
      </c>
      <c r="L44" s="45"/>
      <c r="M44" s="45"/>
      <c r="N44" s="45" t="s">
        <v>10704</v>
      </c>
      <c r="O44" s="45" t="s">
        <v>10703</v>
      </c>
      <c r="P44" s="45" t="s">
        <v>38</v>
      </c>
      <c r="Q44" s="45" t="s">
        <v>3540</v>
      </c>
      <c r="S44" s="44">
        <v>14</v>
      </c>
      <c r="T44" s="45" t="s">
        <v>10785</v>
      </c>
      <c r="U44" s="45" t="s">
        <v>10787</v>
      </c>
      <c r="V44" s="45" t="s">
        <v>10790</v>
      </c>
      <c r="W44" s="45"/>
      <c r="X44" s="45"/>
      <c r="Y44" s="45" t="s">
        <v>10804</v>
      </c>
      <c r="Z44" s="45" t="s">
        <v>10810</v>
      </c>
      <c r="AB44" s="44">
        <v>14</v>
      </c>
      <c r="AC44" s="45" t="s">
        <v>10886</v>
      </c>
      <c r="AD44" s="45"/>
      <c r="AE44" s="45" t="s">
        <v>10891</v>
      </c>
      <c r="AF44" s="45" t="s">
        <v>10897</v>
      </c>
      <c r="AG44" s="45"/>
      <c r="AH44" s="45" t="s">
        <v>10906</v>
      </c>
      <c r="AI44" s="45" t="s">
        <v>10913</v>
      </c>
      <c r="AK44" s="44">
        <v>14</v>
      </c>
      <c r="AL44" s="45"/>
      <c r="AM44" s="45" t="s">
        <v>11093</v>
      </c>
      <c r="AN44" s="45" t="s">
        <v>1607</v>
      </c>
      <c r="AO44" s="45" t="s">
        <v>11105</v>
      </c>
      <c r="AP44" s="45" t="s">
        <v>11112</v>
      </c>
      <c r="AQ44" s="45" t="s">
        <v>11109</v>
      </c>
      <c r="AR44" s="45"/>
      <c r="AT44" s="45">
        <v>14</v>
      </c>
      <c r="AU44" s="45" t="s">
        <v>11213</v>
      </c>
      <c r="AV44" s="45" t="s">
        <v>11180</v>
      </c>
      <c r="AW44" s="45"/>
      <c r="AX44" s="45" t="s">
        <v>3912</v>
      </c>
      <c r="AY44" s="45" t="s">
        <v>11235</v>
      </c>
      <c r="AZ44" s="45" t="s">
        <v>11233</v>
      </c>
      <c r="BA44" s="45"/>
      <c r="BC44" s="45">
        <v>14</v>
      </c>
      <c r="BD44" s="45" t="s">
        <v>2450</v>
      </c>
      <c r="BE44" s="45"/>
      <c r="BF44" s="45" t="s">
        <v>11374</v>
      </c>
      <c r="BG44" s="45" t="s">
        <v>11381</v>
      </c>
      <c r="BH44" s="45"/>
      <c r="BI44" s="45" t="s">
        <v>8261</v>
      </c>
      <c r="BJ44" s="45"/>
      <c r="BL44" s="45">
        <v>14</v>
      </c>
      <c r="BM44" s="45"/>
      <c r="BN44" s="45" t="s">
        <v>11548</v>
      </c>
      <c r="BO44" s="45" t="s">
        <v>11553</v>
      </c>
      <c r="BP44" s="45" t="s">
        <v>11560</v>
      </c>
      <c r="BQ44" s="45" t="s">
        <v>11565</v>
      </c>
      <c r="BR44" s="45" t="s">
        <v>11553</v>
      </c>
      <c r="BS44" s="45"/>
      <c r="BU44" s="45">
        <v>14</v>
      </c>
      <c r="BV44" s="45" t="s">
        <v>11694</v>
      </c>
      <c r="BW44" s="45"/>
      <c r="BX44" s="45"/>
      <c r="BY44" s="45" t="s">
        <v>9304</v>
      </c>
      <c r="BZ44" s="45" t="s">
        <v>38</v>
      </c>
      <c r="CA44" s="45"/>
      <c r="CB44" s="45" t="s">
        <v>11743</v>
      </c>
      <c r="CD44" s="45">
        <v>14</v>
      </c>
      <c r="CE44" s="45"/>
      <c r="CF44" s="45"/>
      <c r="CG44" s="45"/>
      <c r="CH44" s="45"/>
      <c r="CI44" s="45"/>
      <c r="CJ44" s="45"/>
      <c r="CK44" s="45" t="s">
        <v>11854</v>
      </c>
      <c r="CM44" s="45">
        <v>14</v>
      </c>
      <c r="CN44" s="4" t="s">
        <v>11961</v>
      </c>
      <c r="CO44" s="45"/>
      <c r="CP44" s="45"/>
      <c r="CQ44" s="4" t="s">
        <v>11971</v>
      </c>
      <c r="CR44" s="4" t="s">
        <v>11974</v>
      </c>
      <c r="CS44" s="4" t="s">
        <v>11977</v>
      </c>
      <c r="CT44" s="4" t="s">
        <v>11978</v>
      </c>
      <c r="CV44" s="45">
        <v>14</v>
      </c>
      <c r="CW44" s="4" t="s">
        <v>12023</v>
      </c>
      <c r="CX44" s="45"/>
      <c r="CY44" s="4" t="s">
        <v>3113</v>
      </c>
      <c r="CZ44" s="4" t="s">
        <v>12071</v>
      </c>
      <c r="DA44" s="4" t="s">
        <v>12077</v>
      </c>
      <c r="DB44" s="45"/>
      <c r="DC44" s="45"/>
    </row>
    <row r="45" spans="1:107" x14ac:dyDescent="0.35">
      <c r="A45" s="47"/>
      <c r="B45" s="48" t="s">
        <v>10559</v>
      </c>
      <c r="C45" s="48"/>
      <c r="D45" s="48" t="s">
        <v>1607</v>
      </c>
      <c r="E45" s="48" t="s">
        <v>10567</v>
      </c>
      <c r="F45" s="48" t="s">
        <v>10569</v>
      </c>
      <c r="G45" s="48"/>
      <c r="H45" s="48" t="s">
        <v>8601</v>
      </c>
      <c r="J45" s="47"/>
      <c r="K45" s="48"/>
      <c r="L45" s="48" t="s">
        <v>10692</v>
      </c>
      <c r="M45" s="48"/>
      <c r="N45" s="48" t="s">
        <v>38</v>
      </c>
      <c r="O45" s="48"/>
      <c r="P45" s="48" t="s">
        <v>39</v>
      </c>
      <c r="Q45" s="48"/>
      <c r="S45" s="47"/>
      <c r="T45" s="48" t="s">
        <v>10796</v>
      </c>
      <c r="U45" s="48" t="s">
        <v>10761</v>
      </c>
      <c r="V45" s="48" t="s">
        <v>38</v>
      </c>
      <c r="W45" s="48" t="s">
        <v>10795</v>
      </c>
      <c r="X45" s="48"/>
      <c r="Y45" s="48"/>
      <c r="Z45" s="48"/>
      <c r="AB45" s="47"/>
      <c r="AC45" s="48"/>
      <c r="AD45" s="48"/>
      <c r="AE45" s="48" t="s">
        <v>38</v>
      </c>
      <c r="AF45" s="48" t="s">
        <v>10898</v>
      </c>
      <c r="AG45" s="48"/>
      <c r="AH45" s="48" t="s">
        <v>10917</v>
      </c>
      <c r="AI45" s="48"/>
      <c r="AK45" s="47"/>
      <c r="AL45" s="48" t="s">
        <v>11086</v>
      </c>
      <c r="AM45" s="48"/>
      <c r="AN45" s="48" t="s">
        <v>195</v>
      </c>
      <c r="AO45" s="48" t="s">
        <v>11103</v>
      </c>
      <c r="AP45" s="48"/>
      <c r="AQ45" s="48" t="s">
        <v>11110</v>
      </c>
      <c r="AR45" s="48" t="s">
        <v>11215</v>
      </c>
      <c r="AT45" s="48"/>
      <c r="AU45" s="48"/>
      <c r="AV45" s="48" t="s">
        <v>11219</v>
      </c>
      <c r="AW45" s="48"/>
      <c r="AX45" s="48" t="s">
        <v>11231</v>
      </c>
      <c r="AY45" s="48" t="s">
        <v>7992</v>
      </c>
      <c r="AZ45" s="48"/>
      <c r="BA45" s="48"/>
      <c r="BC45" s="48"/>
      <c r="BD45" s="48"/>
      <c r="BE45" s="48"/>
      <c r="BF45" s="48" t="s">
        <v>11375</v>
      </c>
      <c r="BG45" s="48" t="s">
        <v>11382</v>
      </c>
      <c r="BH45" s="48" t="s">
        <v>11387</v>
      </c>
      <c r="BI45" s="48"/>
      <c r="BJ45" s="48"/>
      <c r="BL45" s="48"/>
      <c r="BM45" s="48"/>
      <c r="BN45" s="48" t="s">
        <v>11551</v>
      </c>
      <c r="BO45" s="48" t="s">
        <v>11554</v>
      </c>
      <c r="BP45" s="48"/>
      <c r="BQ45" s="48" t="s">
        <v>11566</v>
      </c>
      <c r="BR45" s="48" t="s">
        <v>11572</v>
      </c>
      <c r="BS45" s="48"/>
      <c r="BU45" s="48"/>
      <c r="BV45" s="48" t="s">
        <v>11695</v>
      </c>
      <c r="BW45" s="48" t="s">
        <v>11705</v>
      </c>
      <c r="BX45" s="48" t="s">
        <v>11680</v>
      </c>
      <c r="BY45" s="48" t="s">
        <v>11714</v>
      </c>
      <c r="BZ45" s="48" t="s">
        <v>11720</v>
      </c>
      <c r="CA45" s="48"/>
      <c r="CB45" s="48" t="s">
        <v>11744</v>
      </c>
      <c r="CD45" s="48"/>
      <c r="CE45" s="48" t="s">
        <v>11638</v>
      </c>
      <c r="CF45" s="48" t="s">
        <v>11829</v>
      </c>
      <c r="CG45" s="48" t="s">
        <v>11769</v>
      </c>
      <c r="CH45" s="48"/>
      <c r="CI45" s="48" t="s">
        <v>11849</v>
      </c>
      <c r="CJ45" s="48" t="s">
        <v>11850</v>
      </c>
      <c r="CK45" s="48" t="s">
        <v>11855</v>
      </c>
      <c r="CM45" s="48"/>
      <c r="CN45" s="7" t="s">
        <v>11638</v>
      </c>
      <c r="CO45" s="48"/>
      <c r="CP45" s="7" t="s">
        <v>11967</v>
      </c>
      <c r="CQ45" s="7" t="s">
        <v>9223</v>
      </c>
      <c r="CR45" s="7" t="s">
        <v>11975</v>
      </c>
      <c r="CS45" s="48"/>
      <c r="CT45" s="48"/>
      <c r="CV45" s="48"/>
      <c r="CW45" s="7" t="s">
        <v>12062</v>
      </c>
      <c r="CX45" s="7" t="s">
        <v>12066</v>
      </c>
      <c r="CY45" s="48"/>
      <c r="CZ45" s="7" t="s">
        <v>11989</v>
      </c>
      <c r="DA45" s="7" t="s">
        <v>38</v>
      </c>
      <c r="DB45" s="48"/>
      <c r="DC45" s="7" t="s">
        <v>12080</v>
      </c>
    </row>
    <row r="46" spans="1:107" x14ac:dyDescent="0.35">
      <c r="A46" s="43">
        <v>16</v>
      </c>
      <c r="B46" s="46" t="s">
        <v>10555</v>
      </c>
      <c r="C46" s="46"/>
      <c r="D46" s="46" t="s">
        <v>10564</v>
      </c>
      <c r="E46" s="46"/>
      <c r="F46" s="46" t="s">
        <v>10572</v>
      </c>
      <c r="G46" s="46"/>
      <c r="H46" s="46" t="s">
        <v>492</v>
      </c>
      <c r="J46" s="43">
        <v>16</v>
      </c>
      <c r="K46" s="46" t="s">
        <v>10688</v>
      </c>
      <c r="L46" s="46" t="s">
        <v>10693</v>
      </c>
      <c r="M46" s="46" t="s">
        <v>10698</v>
      </c>
      <c r="N46" s="46" t="s">
        <v>10702</v>
      </c>
      <c r="O46" s="46"/>
      <c r="P46" s="46"/>
      <c r="Q46" s="46"/>
      <c r="S46" s="43">
        <v>16</v>
      </c>
      <c r="T46" s="46"/>
      <c r="U46" s="46"/>
      <c r="V46" s="46" t="s">
        <v>10791</v>
      </c>
      <c r="W46" s="46"/>
      <c r="X46" s="45" t="s">
        <v>10800</v>
      </c>
      <c r="Y46" s="46" t="s">
        <v>10806</v>
      </c>
      <c r="Z46" s="46" t="s">
        <v>10811</v>
      </c>
      <c r="AB46" s="43">
        <v>16</v>
      </c>
      <c r="AC46" s="46"/>
      <c r="AD46" s="46" t="s">
        <v>10889</v>
      </c>
      <c r="AE46" s="46" t="s">
        <v>10892</v>
      </c>
      <c r="AF46" s="46"/>
      <c r="AG46" s="46" t="s">
        <v>10895</v>
      </c>
      <c r="AH46" s="46" t="s">
        <v>10918</v>
      </c>
      <c r="AI46" s="46" t="s">
        <v>10923</v>
      </c>
      <c r="AK46" s="43">
        <v>16</v>
      </c>
      <c r="AL46" s="46" t="s">
        <v>11065</v>
      </c>
      <c r="AM46" s="46"/>
      <c r="AN46" s="46" t="s">
        <v>11099</v>
      </c>
      <c r="AO46" s="46"/>
      <c r="AP46" s="46" t="s">
        <v>11116</v>
      </c>
      <c r="AQ46" s="46" t="s">
        <v>11111</v>
      </c>
      <c r="AR46" s="46" t="s">
        <v>11114</v>
      </c>
      <c r="AT46" s="46">
        <v>16</v>
      </c>
      <c r="AU46" s="46"/>
      <c r="AV46" s="46"/>
      <c r="AW46" s="46" t="s">
        <v>11226</v>
      </c>
      <c r="AX46" s="46" t="s">
        <v>11088</v>
      </c>
      <c r="AY46" s="46" t="s">
        <v>11236</v>
      </c>
      <c r="AZ46" s="46"/>
      <c r="BA46" s="46" t="s">
        <v>11242</v>
      </c>
      <c r="BC46" s="46">
        <v>16</v>
      </c>
      <c r="BD46" s="46" t="s">
        <v>11369</v>
      </c>
      <c r="BE46" s="46" t="s">
        <v>11371</v>
      </c>
      <c r="BF46" s="46" t="s">
        <v>11377</v>
      </c>
      <c r="BG46" s="46"/>
      <c r="BH46" s="46"/>
      <c r="BI46" s="46" t="s">
        <v>11394</v>
      </c>
      <c r="BJ46" s="46"/>
      <c r="BL46" s="46">
        <v>16</v>
      </c>
      <c r="BM46" s="46"/>
      <c r="BN46" s="46" t="s">
        <v>11549</v>
      </c>
      <c r="BO46" s="46" t="s">
        <v>11574</v>
      </c>
      <c r="BP46" s="46" t="s">
        <v>11561</v>
      </c>
      <c r="BQ46" s="46"/>
      <c r="BR46" s="46" t="s">
        <v>11570</v>
      </c>
      <c r="BS46" s="46" t="s">
        <v>11573</v>
      </c>
      <c r="BU46" s="46">
        <v>16</v>
      </c>
      <c r="BV46" s="46" t="s">
        <v>38</v>
      </c>
      <c r="BW46" s="46"/>
      <c r="BX46" s="46"/>
      <c r="BY46" s="46" t="s">
        <v>11715</v>
      </c>
      <c r="BZ46" s="46" t="s">
        <v>11721</v>
      </c>
      <c r="CA46" s="46" t="s">
        <v>1236</v>
      </c>
      <c r="CB46" s="46" t="s">
        <v>11745</v>
      </c>
      <c r="CD46" s="46">
        <v>16</v>
      </c>
      <c r="CE46" s="46"/>
      <c r="CF46" s="46" t="s">
        <v>11835</v>
      </c>
      <c r="CG46" s="46" t="s">
        <v>11839</v>
      </c>
      <c r="CH46" s="46" t="s">
        <v>11843</v>
      </c>
      <c r="CI46" s="46"/>
      <c r="CJ46" s="46" t="s">
        <v>11851</v>
      </c>
      <c r="CK46" s="46"/>
      <c r="CM46" s="46">
        <v>16</v>
      </c>
      <c r="CN46" s="5" t="s">
        <v>11963</v>
      </c>
      <c r="CO46" s="46"/>
      <c r="CP46" s="5" t="s">
        <v>8745</v>
      </c>
      <c r="CQ46" s="46"/>
      <c r="CR46" s="46"/>
      <c r="CS46" s="5" t="s">
        <v>11977</v>
      </c>
      <c r="CT46" s="5" t="s">
        <v>11979</v>
      </c>
      <c r="CV46" s="46">
        <v>16</v>
      </c>
      <c r="CW46" s="46"/>
      <c r="CX46" s="5" t="s">
        <v>12067</v>
      </c>
      <c r="CY46" s="46"/>
      <c r="CZ46" s="5" t="s">
        <v>12073</v>
      </c>
      <c r="DA46" s="5" t="s">
        <v>12078</v>
      </c>
      <c r="DB46" s="5" t="s">
        <v>8307</v>
      </c>
      <c r="DC46" s="5" t="s">
        <v>12081</v>
      </c>
    </row>
    <row r="47" spans="1:107" x14ac:dyDescent="0.35">
      <c r="A47" s="43"/>
      <c r="B47" s="46"/>
      <c r="C47" s="46"/>
      <c r="D47" s="46"/>
      <c r="E47" s="46"/>
      <c r="F47" s="46"/>
      <c r="G47" s="46" t="s">
        <v>10577</v>
      </c>
      <c r="H47" s="46" t="s">
        <v>657</v>
      </c>
      <c r="J47" s="43"/>
      <c r="K47" s="46"/>
      <c r="L47" s="46" t="s">
        <v>10513</v>
      </c>
      <c r="M47" s="46" t="s">
        <v>10700</v>
      </c>
      <c r="N47" s="46" t="s">
        <v>10701</v>
      </c>
      <c r="O47" s="46"/>
      <c r="P47" s="46" t="s">
        <v>10707</v>
      </c>
      <c r="Q47" s="46"/>
      <c r="S47" s="43"/>
      <c r="T47" s="46" t="s">
        <v>10763</v>
      </c>
      <c r="U47" s="46" t="s">
        <v>10789</v>
      </c>
      <c r="V47" s="46" t="s">
        <v>10792</v>
      </c>
      <c r="W47" s="46" t="s">
        <v>8790</v>
      </c>
      <c r="X47" s="48" t="s">
        <v>10799</v>
      </c>
      <c r="Y47" s="46" t="s">
        <v>10807</v>
      </c>
      <c r="Z47" s="46" t="s">
        <v>10812</v>
      </c>
      <c r="AB47" s="43"/>
      <c r="AC47" s="46"/>
      <c r="AD47" s="46"/>
      <c r="AE47" s="46" t="s">
        <v>10592</v>
      </c>
      <c r="AF47" s="46"/>
      <c r="AG47" s="46" t="s">
        <v>10900</v>
      </c>
      <c r="AH47" s="46" t="s">
        <v>10919</v>
      </c>
      <c r="AI47" s="46" t="s">
        <v>10924</v>
      </c>
      <c r="AK47" s="43"/>
      <c r="AL47" s="46" t="s">
        <v>11087</v>
      </c>
      <c r="AM47" s="46" t="s">
        <v>11094</v>
      </c>
      <c r="AN47" s="46"/>
      <c r="AO47" s="46"/>
      <c r="AP47" s="46" t="s">
        <v>11117</v>
      </c>
      <c r="AQ47" s="46" t="s">
        <v>11113</v>
      </c>
      <c r="AR47" s="46" t="s">
        <v>11115</v>
      </c>
      <c r="AT47" s="46"/>
      <c r="AU47" s="46" t="s">
        <v>11214</v>
      </c>
      <c r="AV47" s="46" t="s">
        <v>11218</v>
      </c>
      <c r="AW47" s="46" t="s">
        <v>11227</v>
      </c>
      <c r="AX47" s="46"/>
      <c r="AY47" s="46" t="s">
        <v>195</v>
      </c>
      <c r="AZ47" s="46" t="s">
        <v>11083</v>
      </c>
      <c r="BA47" s="46" t="s">
        <v>11248</v>
      </c>
      <c r="BC47" s="46"/>
      <c r="BD47" s="46" t="s">
        <v>11376</v>
      </c>
      <c r="BE47" s="46"/>
      <c r="BF47" s="46" t="s">
        <v>11378</v>
      </c>
      <c r="BG47" s="46"/>
      <c r="BH47" s="46"/>
      <c r="BI47" s="46"/>
      <c r="BJ47" s="46" t="s">
        <v>11399</v>
      </c>
      <c r="BL47" s="46"/>
      <c r="BM47" s="46" t="s">
        <v>11546</v>
      </c>
      <c r="BN47" s="46"/>
      <c r="BO47" s="46" t="s">
        <v>11555</v>
      </c>
      <c r="BP47" s="46"/>
      <c r="BQ47" s="46"/>
      <c r="BR47" s="46" t="s">
        <v>11571</v>
      </c>
      <c r="BS47" s="46"/>
      <c r="BU47" s="46"/>
      <c r="BV47" s="46"/>
      <c r="BW47" s="46"/>
      <c r="BX47" s="46"/>
      <c r="BY47" s="46" t="s">
        <v>11699</v>
      </c>
      <c r="BZ47" s="46" t="s">
        <v>11722</v>
      </c>
      <c r="CA47" s="46"/>
      <c r="CB47" s="46" t="s">
        <v>11746</v>
      </c>
      <c r="CD47" s="46"/>
      <c r="CE47" s="46" t="s">
        <v>11827</v>
      </c>
      <c r="CF47" s="46" t="s">
        <v>11834</v>
      </c>
      <c r="CG47" s="46"/>
      <c r="CH47" s="46"/>
      <c r="CI47" s="46"/>
      <c r="CJ47" s="46"/>
      <c r="CK47" s="46" t="s">
        <v>11856</v>
      </c>
      <c r="CM47" s="46"/>
      <c r="CN47" s="5" t="s">
        <v>11867</v>
      </c>
      <c r="CO47" s="5" t="s">
        <v>11960</v>
      </c>
      <c r="CP47" s="5" t="s">
        <v>11945</v>
      </c>
      <c r="CQ47" s="5" t="s">
        <v>7126</v>
      </c>
      <c r="CR47" s="5" t="s">
        <v>1435</v>
      </c>
      <c r="CS47" s="46"/>
      <c r="CT47" s="46"/>
      <c r="CV47" s="46"/>
      <c r="CW47" s="46"/>
      <c r="CX47" s="5" t="s">
        <v>12057</v>
      </c>
      <c r="CY47" s="46"/>
      <c r="CZ47" s="5" t="s">
        <v>12074</v>
      </c>
      <c r="DA47" s="46"/>
      <c r="DB47" s="46"/>
      <c r="DC47" s="5" t="s">
        <v>12082</v>
      </c>
    </row>
    <row r="48" spans="1:107" x14ac:dyDescent="0.35">
      <c r="A48" s="44">
        <v>18</v>
      </c>
      <c r="B48" s="45" t="s">
        <v>6956</v>
      </c>
      <c r="C48" s="45"/>
      <c r="D48" s="45" t="s">
        <v>223</v>
      </c>
      <c r="E48" s="45" t="s">
        <v>10568</v>
      </c>
      <c r="F48" s="45"/>
      <c r="G48" s="45" t="s">
        <v>10387</v>
      </c>
      <c r="H48" s="45"/>
      <c r="J48" s="44">
        <v>18</v>
      </c>
      <c r="K48" s="45" t="s">
        <v>10669</v>
      </c>
      <c r="L48" s="45" t="s">
        <v>10697</v>
      </c>
      <c r="M48" s="45" t="s">
        <v>223</v>
      </c>
      <c r="N48" s="45"/>
      <c r="O48" s="45"/>
      <c r="P48" s="45"/>
      <c r="Q48" s="45"/>
      <c r="S48" s="44">
        <v>18</v>
      </c>
      <c r="T48" s="45" t="s">
        <v>10641</v>
      </c>
      <c r="U48" s="45"/>
      <c r="V48" s="45" t="s">
        <v>223</v>
      </c>
      <c r="W48" s="45"/>
      <c r="X48" s="45"/>
      <c r="Y48" s="45"/>
      <c r="Z48" s="45"/>
      <c r="AB48" s="44">
        <v>18</v>
      </c>
      <c r="AC48" s="45" t="s">
        <v>995</v>
      </c>
      <c r="AD48" s="45" t="s">
        <v>10888</v>
      </c>
      <c r="AE48" s="45" t="s">
        <v>223</v>
      </c>
      <c r="AF48" s="45"/>
      <c r="AG48" s="45" t="s">
        <v>10902</v>
      </c>
      <c r="AH48" s="45" t="s">
        <v>10920</v>
      </c>
      <c r="AI48" s="45" t="s">
        <v>10908</v>
      </c>
      <c r="AK48" s="44">
        <v>18</v>
      </c>
      <c r="AL48" s="45" t="s">
        <v>11089</v>
      </c>
      <c r="AM48" s="45" t="s">
        <v>11095</v>
      </c>
      <c r="AN48" s="45" t="s">
        <v>223</v>
      </c>
      <c r="AO48" s="45"/>
      <c r="AP48" s="45" t="s">
        <v>38</v>
      </c>
      <c r="AQ48" s="45"/>
      <c r="AR48" s="45" t="s">
        <v>11118</v>
      </c>
      <c r="AT48" s="45">
        <v>18</v>
      </c>
      <c r="AU48" s="45" t="s">
        <v>7405</v>
      </c>
      <c r="AV48" s="45" t="s">
        <v>195</v>
      </c>
      <c r="AW48" s="45" t="s">
        <v>223</v>
      </c>
      <c r="AX48" s="45"/>
      <c r="AY48" s="45" t="s">
        <v>11237</v>
      </c>
      <c r="AZ48" s="45" t="s">
        <v>11082</v>
      </c>
      <c r="BA48" s="45" t="s">
        <v>11246</v>
      </c>
      <c r="BC48" s="45">
        <v>18</v>
      </c>
      <c r="BD48" s="45" t="s">
        <v>3289</v>
      </c>
      <c r="BE48" s="45" t="s">
        <v>11341</v>
      </c>
      <c r="BF48" s="45"/>
      <c r="BG48" s="45"/>
      <c r="BH48" s="45" t="s">
        <v>11388</v>
      </c>
      <c r="BI48" s="45"/>
      <c r="BJ48" s="45" t="s">
        <v>11400</v>
      </c>
      <c r="BL48" s="45">
        <v>18</v>
      </c>
      <c r="BM48" s="45"/>
      <c r="BN48" s="45"/>
      <c r="BO48" s="45" t="s">
        <v>11575</v>
      </c>
      <c r="BP48" s="45" t="s">
        <v>11562</v>
      </c>
      <c r="BQ48" s="45" t="s">
        <v>11567</v>
      </c>
      <c r="BR48" s="45"/>
      <c r="BS48" s="45"/>
      <c r="BU48" s="45">
        <v>18</v>
      </c>
      <c r="BV48" s="45" t="s">
        <v>11683</v>
      </c>
      <c r="BW48" s="45" t="s">
        <v>995</v>
      </c>
      <c r="BX48" s="45" t="s">
        <v>8527</v>
      </c>
      <c r="BY48" s="45"/>
      <c r="BZ48" s="45"/>
      <c r="CA48" s="45"/>
      <c r="CB48" s="45" t="s">
        <v>11747</v>
      </c>
      <c r="CD48" s="45">
        <v>18</v>
      </c>
      <c r="CE48" s="45" t="s">
        <v>11831</v>
      </c>
      <c r="CF48" s="45"/>
      <c r="CG48" s="45" t="s">
        <v>223</v>
      </c>
      <c r="CH48" s="45"/>
      <c r="CI48" s="45" t="s">
        <v>11847</v>
      </c>
      <c r="CJ48" s="45"/>
      <c r="CK48" s="45" t="s">
        <v>11857</v>
      </c>
      <c r="CM48" s="45">
        <v>18</v>
      </c>
      <c r="CN48" s="45"/>
      <c r="CO48" s="4" t="s">
        <v>10151</v>
      </c>
      <c r="CP48" s="4" t="s">
        <v>223</v>
      </c>
      <c r="CQ48" s="45"/>
      <c r="CR48" s="45"/>
      <c r="CS48" s="4" t="s">
        <v>38</v>
      </c>
      <c r="CT48" s="4" t="s">
        <v>9010</v>
      </c>
      <c r="CV48" s="45">
        <v>18</v>
      </c>
      <c r="CW48" s="4" t="s">
        <v>12063</v>
      </c>
      <c r="CX48" s="4"/>
      <c r="CY48" s="4" t="s">
        <v>223</v>
      </c>
      <c r="CZ48" s="4" t="s">
        <v>12075</v>
      </c>
      <c r="DA48" s="45"/>
      <c r="DB48" s="45"/>
      <c r="DC48" s="4" t="s">
        <v>12083</v>
      </c>
    </row>
    <row r="49" spans="1:107" x14ac:dyDescent="0.35">
      <c r="A49" s="47"/>
      <c r="B49" s="48"/>
      <c r="C49" s="48" t="s">
        <v>654</v>
      </c>
      <c r="D49" s="48" t="s">
        <v>10565</v>
      </c>
      <c r="E49" s="48"/>
      <c r="F49" s="48"/>
      <c r="G49" s="48"/>
      <c r="H49" s="48"/>
      <c r="J49" s="47"/>
      <c r="K49" s="48" t="s">
        <v>10641</v>
      </c>
      <c r="L49" s="48" t="s">
        <v>654</v>
      </c>
      <c r="M49" s="48"/>
      <c r="N49" s="48"/>
      <c r="O49" s="48"/>
      <c r="P49" s="48"/>
      <c r="Q49" s="48"/>
      <c r="S49" s="47"/>
      <c r="T49" s="48"/>
      <c r="U49" s="48" t="s">
        <v>654</v>
      </c>
      <c r="V49" s="48" t="s">
        <v>7992</v>
      </c>
      <c r="W49" s="48" t="s">
        <v>10794</v>
      </c>
      <c r="X49" s="48"/>
      <c r="Y49" s="48" t="s">
        <v>10801</v>
      </c>
      <c r="Z49" s="48" t="s">
        <v>10811</v>
      </c>
      <c r="AB49" s="47"/>
      <c r="AC49" s="48"/>
      <c r="AD49" s="48" t="s">
        <v>654</v>
      </c>
      <c r="AE49" s="48"/>
      <c r="AF49" s="48" t="s">
        <v>10896</v>
      </c>
      <c r="AG49" s="48"/>
      <c r="AH49" s="48" t="s">
        <v>10921</v>
      </c>
      <c r="AI49" s="48" t="s">
        <v>10925</v>
      </c>
      <c r="AK49" s="47"/>
      <c r="AL49" s="48"/>
      <c r="AM49" s="48"/>
      <c r="AN49" s="48"/>
      <c r="AO49" s="48"/>
      <c r="AP49" s="48" t="s">
        <v>866</v>
      </c>
      <c r="AQ49" s="48" t="s">
        <v>1935</v>
      </c>
      <c r="AR49" s="48"/>
      <c r="AT49" s="48"/>
      <c r="AU49" s="48"/>
      <c r="AV49" s="48"/>
      <c r="AW49" s="48"/>
      <c r="AX49" s="48" t="s">
        <v>11232</v>
      </c>
      <c r="AY49" s="48" t="s">
        <v>11238</v>
      </c>
      <c r="AZ49" s="48"/>
      <c r="BA49" s="48"/>
      <c r="BC49" s="48"/>
      <c r="BD49" s="48" t="s">
        <v>11370</v>
      </c>
      <c r="BE49" s="48" t="s">
        <v>11372</v>
      </c>
      <c r="BF49" s="48"/>
      <c r="BG49" s="48"/>
      <c r="BH49" s="48" t="s">
        <v>11389</v>
      </c>
      <c r="BI49" s="48"/>
      <c r="BJ49" s="48"/>
      <c r="BL49" s="48"/>
      <c r="BM49" s="48"/>
      <c r="BN49" s="48"/>
      <c r="BO49" s="48" t="s">
        <v>11556</v>
      </c>
      <c r="BP49" s="48" t="s">
        <v>11563</v>
      </c>
      <c r="BQ49" s="48"/>
      <c r="BR49" s="48"/>
      <c r="BS49" s="48"/>
      <c r="BU49" s="48"/>
      <c r="BV49" s="48" t="s">
        <v>11692</v>
      </c>
      <c r="BW49" s="48"/>
      <c r="BX49" s="48"/>
      <c r="BY49" s="48" t="s">
        <v>11718</v>
      </c>
      <c r="BZ49" s="48"/>
      <c r="CA49" s="48" t="s">
        <v>11726</v>
      </c>
      <c r="CB49" s="48"/>
      <c r="CD49" s="48"/>
      <c r="CE49" s="48" t="s">
        <v>11830</v>
      </c>
      <c r="CF49" s="48"/>
      <c r="CG49" s="48"/>
      <c r="CH49" s="48"/>
      <c r="CI49" s="48" t="s">
        <v>11842</v>
      </c>
      <c r="CJ49" s="48"/>
      <c r="CK49" s="48"/>
      <c r="CM49" s="48"/>
      <c r="CN49" s="48"/>
      <c r="CO49" s="48"/>
      <c r="CP49" s="48"/>
      <c r="CQ49" s="48"/>
      <c r="CR49" s="48"/>
      <c r="CS49" s="7" t="s">
        <v>197</v>
      </c>
      <c r="CT49" s="48"/>
      <c r="CV49" s="48"/>
      <c r="CW49" s="48"/>
      <c r="CX49" s="7" t="s">
        <v>12021</v>
      </c>
      <c r="CY49" s="48"/>
      <c r="CZ49" s="7" t="s">
        <v>12072</v>
      </c>
      <c r="DA49" s="7" t="s">
        <v>12090</v>
      </c>
      <c r="DB49" s="48"/>
      <c r="DC49" s="48"/>
    </row>
    <row r="50" spans="1:107" x14ac:dyDescent="0.35">
      <c r="A50" s="43">
        <v>20</v>
      </c>
      <c r="B50" s="46"/>
      <c r="C50" s="46"/>
      <c r="D50" s="46"/>
      <c r="E50" s="46"/>
      <c r="F50" s="46"/>
      <c r="G50" s="46" t="s">
        <v>10578</v>
      </c>
      <c r="H50" s="46"/>
      <c r="J50" s="43">
        <v>20</v>
      </c>
      <c r="K50" s="46"/>
      <c r="L50" s="46"/>
      <c r="M50" s="46" t="s">
        <v>1423</v>
      </c>
      <c r="N50" s="46"/>
      <c r="O50" s="46"/>
      <c r="P50" s="46"/>
      <c r="Q50" s="46"/>
      <c r="S50" s="43">
        <v>20</v>
      </c>
      <c r="T50" s="46"/>
      <c r="U50" s="46"/>
      <c r="V50" s="46"/>
      <c r="W50" s="46" t="s">
        <v>10483</v>
      </c>
      <c r="X50" s="46"/>
      <c r="Y50" s="46"/>
      <c r="Z50" s="46"/>
      <c r="AB50" s="43">
        <v>20</v>
      </c>
      <c r="AC50" s="46"/>
      <c r="AD50" s="46"/>
      <c r="AE50" s="46" t="s">
        <v>10893</v>
      </c>
      <c r="AF50" s="46"/>
      <c r="AG50" s="46" t="s">
        <v>308</v>
      </c>
      <c r="AH50" s="46" t="s">
        <v>7763</v>
      </c>
      <c r="AI50" s="46" t="s">
        <v>10926</v>
      </c>
      <c r="AK50" s="43">
        <v>20</v>
      </c>
      <c r="AL50" s="46" t="s">
        <v>9283</v>
      </c>
      <c r="AM50" s="46"/>
      <c r="AN50" s="46"/>
      <c r="AO50" s="46"/>
      <c r="AP50" s="46"/>
      <c r="AQ50" s="46"/>
      <c r="AR50" s="46"/>
      <c r="AT50" s="46">
        <v>20</v>
      </c>
      <c r="AU50" s="46" t="s">
        <v>9989</v>
      </c>
      <c r="AV50" s="46" t="s">
        <v>11224</v>
      </c>
      <c r="AW50" s="46" t="s">
        <v>11228</v>
      </c>
      <c r="AX50" s="46"/>
      <c r="AY50" s="46" t="s">
        <v>1039</v>
      </c>
      <c r="AZ50" s="46" t="s">
        <v>11220</v>
      </c>
      <c r="BA50" s="46" t="s">
        <v>11247</v>
      </c>
      <c r="BC50" s="46">
        <v>20</v>
      </c>
      <c r="BD50" s="46"/>
      <c r="BE50" s="46"/>
      <c r="BF50" s="46"/>
      <c r="BG50" s="46"/>
      <c r="BH50" s="46" t="s">
        <v>11390</v>
      </c>
      <c r="BI50" s="46" t="s">
        <v>11395</v>
      </c>
      <c r="BJ50" s="46" t="s">
        <v>11401</v>
      </c>
      <c r="BL50" s="46">
        <v>20</v>
      </c>
      <c r="BM50" s="46" t="s">
        <v>3303</v>
      </c>
      <c r="BN50" s="46" t="s">
        <v>3303</v>
      </c>
      <c r="BO50" s="46" t="s">
        <v>3303</v>
      </c>
      <c r="BP50" s="46" t="s">
        <v>3303</v>
      </c>
      <c r="BQ50" s="46" t="s">
        <v>11568</v>
      </c>
      <c r="BR50" s="46" t="s">
        <v>3303</v>
      </c>
      <c r="BS50" s="46" t="s">
        <v>3303</v>
      </c>
      <c r="BU50" s="46">
        <v>20</v>
      </c>
      <c r="BV50" s="46" t="s">
        <v>11696</v>
      </c>
      <c r="BW50" s="46"/>
      <c r="BX50" s="46" t="s">
        <v>11711</v>
      </c>
      <c r="BY50" s="46" t="s">
        <v>11717</v>
      </c>
      <c r="BZ50" s="46"/>
      <c r="CA50" s="46" t="s">
        <v>11727</v>
      </c>
      <c r="CB50" s="46"/>
      <c r="CD50" s="46">
        <v>20</v>
      </c>
      <c r="CE50" s="46" t="s">
        <v>11786</v>
      </c>
      <c r="CF50" s="46" t="s">
        <v>7119</v>
      </c>
      <c r="CG50" s="46"/>
      <c r="CH50" s="46"/>
      <c r="CI50" s="46" t="s">
        <v>11044</v>
      </c>
      <c r="CJ50" s="46"/>
      <c r="CK50" s="46"/>
      <c r="CM50" s="46">
        <v>20</v>
      </c>
      <c r="CN50" s="46"/>
      <c r="CO50" s="46"/>
      <c r="CP50" s="5" t="s">
        <v>11968</v>
      </c>
      <c r="CQ50" s="5" t="s">
        <v>11972</v>
      </c>
      <c r="CR50" s="5" t="s">
        <v>1039</v>
      </c>
      <c r="CS50" s="46"/>
      <c r="CT50" s="46"/>
      <c r="CV50" s="46">
        <v>20</v>
      </c>
      <c r="CW50" s="46"/>
      <c r="CX50" s="5"/>
      <c r="CY50" s="46"/>
      <c r="CZ50" s="46"/>
      <c r="DA50" s="46"/>
      <c r="DB50" s="46"/>
      <c r="DC50" s="46"/>
    </row>
    <row r="51" spans="1:107" x14ac:dyDescent="0.35">
      <c r="A51" s="47"/>
      <c r="B51" s="48"/>
      <c r="C51" s="48" t="s">
        <v>7992</v>
      </c>
      <c r="D51" s="48"/>
      <c r="E51" s="48"/>
      <c r="F51" s="48"/>
      <c r="G51" s="48" t="s">
        <v>10579</v>
      </c>
      <c r="H51" s="48"/>
      <c r="J51" s="47"/>
      <c r="K51" s="48"/>
      <c r="L51" s="48"/>
      <c r="M51" s="48"/>
      <c r="N51" s="48"/>
      <c r="O51" s="48"/>
      <c r="P51" s="48"/>
      <c r="Q51" s="48"/>
      <c r="S51" s="47"/>
      <c r="T51" s="48"/>
      <c r="U51" s="48"/>
      <c r="V51" s="48"/>
      <c r="W51" s="48"/>
      <c r="X51" s="48"/>
      <c r="Y51" s="48"/>
      <c r="Z51" s="48"/>
      <c r="AB51" s="47"/>
      <c r="AC51" s="48"/>
      <c r="AD51" s="48"/>
      <c r="AE51" s="48"/>
      <c r="AF51" s="48"/>
      <c r="AG51" s="48" t="s">
        <v>10903</v>
      </c>
      <c r="AH51" s="48"/>
      <c r="AI51" s="48"/>
      <c r="AK51" s="47"/>
      <c r="AL51" s="48"/>
      <c r="AM51" s="48" t="s">
        <v>11096</v>
      </c>
      <c r="AN51" s="48"/>
      <c r="AO51" s="48"/>
      <c r="AP51" s="48"/>
      <c r="AQ51" s="48"/>
      <c r="AR51" s="48"/>
      <c r="AT51" s="48"/>
      <c r="AU51" s="48" t="s">
        <v>11181</v>
      </c>
      <c r="AV51" s="48"/>
      <c r="AW51" s="48" t="s">
        <v>11229</v>
      </c>
      <c r="AX51" s="48"/>
      <c r="AY51" s="48"/>
      <c r="AZ51" s="48"/>
      <c r="BA51" s="48"/>
      <c r="BC51" s="48"/>
      <c r="BD51" s="48"/>
      <c r="BE51" s="48"/>
      <c r="BF51" s="48"/>
      <c r="BG51" s="48"/>
      <c r="BH51" s="48"/>
      <c r="BI51" s="48"/>
      <c r="BJ51" s="48" t="s">
        <v>11402</v>
      </c>
      <c r="BL51" s="48"/>
      <c r="BM51" s="48"/>
      <c r="BN51" s="48"/>
      <c r="BO51" s="48"/>
      <c r="BP51" s="48"/>
      <c r="BQ51" s="48"/>
      <c r="BR51" s="48"/>
      <c r="BS51" s="48"/>
      <c r="BU51" s="48"/>
      <c r="BV51" s="48"/>
      <c r="BW51" s="48" t="s">
        <v>67</v>
      </c>
      <c r="BX51" s="48"/>
      <c r="BY51" s="48"/>
      <c r="BZ51" s="48"/>
      <c r="CA51" s="48" t="s">
        <v>1974</v>
      </c>
      <c r="CB51" s="48"/>
      <c r="CD51" s="48"/>
      <c r="CE51" s="48" t="s">
        <v>1068</v>
      </c>
      <c r="CF51" s="48"/>
      <c r="CG51" s="48"/>
      <c r="CH51" s="48"/>
      <c r="CI51" s="48" t="s">
        <v>11848</v>
      </c>
      <c r="CJ51" s="48"/>
      <c r="CK51" s="48"/>
      <c r="CM51" s="48"/>
      <c r="CN51" s="48"/>
      <c r="CO51" s="48"/>
      <c r="CP51" s="7" t="s">
        <v>11969</v>
      </c>
      <c r="CQ51" s="48"/>
      <c r="CR51" s="48"/>
      <c r="CS51" s="48"/>
      <c r="CT51" s="48"/>
      <c r="CV51" s="48"/>
      <c r="CW51" s="48"/>
      <c r="CX51" s="48"/>
      <c r="CY51" s="48"/>
      <c r="CZ51" s="48"/>
      <c r="DA51" s="48"/>
      <c r="DB51" s="48"/>
      <c r="DC51" s="48"/>
    </row>
    <row r="53" spans="1:107" x14ac:dyDescent="0.35">
      <c r="B53" s="44" t="s">
        <v>12</v>
      </c>
      <c r="C53" s="44" t="s">
        <v>13</v>
      </c>
      <c r="D53" s="44" t="s">
        <v>14</v>
      </c>
      <c r="E53" s="44" t="s">
        <v>15</v>
      </c>
      <c r="F53" s="44" t="s">
        <v>16</v>
      </c>
      <c r="G53" s="44" t="s">
        <v>17</v>
      </c>
      <c r="H53" s="44" t="s">
        <v>18</v>
      </c>
      <c r="K53" s="44" t="s">
        <v>12</v>
      </c>
      <c r="L53" s="44" t="s">
        <v>13</v>
      </c>
      <c r="M53" s="44" t="s">
        <v>14</v>
      </c>
      <c r="N53" s="44" t="s">
        <v>15</v>
      </c>
      <c r="O53" s="44" t="s">
        <v>16</v>
      </c>
      <c r="P53" s="44" t="s">
        <v>17</v>
      </c>
      <c r="Q53" s="44" t="s">
        <v>18</v>
      </c>
      <c r="T53" s="44" t="s">
        <v>12</v>
      </c>
      <c r="U53" s="44" t="s">
        <v>13</v>
      </c>
      <c r="V53" s="44" t="s">
        <v>14</v>
      </c>
      <c r="W53" s="44" t="s">
        <v>15</v>
      </c>
      <c r="X53" s="44" t="s">
        <v>16</v>
      </c>
      <c r="Y53" s="44" t="s">
        <v>17</v>
      </c>
      <c r="Z53" s="44" t="s">
        <v>18</v>
      </c>
      <c r="AC53" s="44" t="s">
        <v>12</v>
      </c>
      <c r="AD53" s="44" t="s">
        <v>13</v>
      </c>
      <c r="AE53" s="44" t="s">
        <v>14</v>
      </c>
      <c r="AF53" s="44" t="s">
        <v>15</v>
      </c>
      <c r="AG53" s="44" t="s">
        <v>16</v>
      </c>
      <c r="AH53" s="44" t="s">
        <v>17</v>
      </c>
      <c r="AI53" s="44" t="s">
        <v>18</v>
      </c>
      <c r="AL53" s="44" t="s">
        <v>12</v>
      </c>
      <c r="AM53" s="44" t="s">
        <v>13</v>
      </c>
      <c r="AN53" s="44" t="s">
        <v>14</v>
      </c>
      <c r="AO53" s="44" t="s">
        <v>15</v>
      </c>
      <c r="AP53" s="44" t="s">
        <v>16</v>
      </c>
      <c r="AQ53" s="44" t="s">
        <v>17</v>
      </c>
      <c r="AR53" s="44" t="s">
        <v>18</v>
      </c>
      <c r="AU53" s="44" t="s">
        <v>12</v>
      </c>
      <c r="AV53" s="44" t="s">
        <v>13</v>
      </c>
      <c r="AW53" s="44" t="s">
        <v>14</v>
      </c>
      <c r="AX53" s="44" t="s">
        <v>15</v>
      </c>
      <c r="AY53" s="44" t="s">
        <v>16</v>
      </c>
      <c r="AZ53" s="44" t="s">
        <v>17</v>
      </c>
      <c r="BA53" s="44" t="s">
        <v>18</v>
      </c>
      <c r="BD53" s="44" t="s">
        <v>12</v>
      </c>
      <c r="BE53" s="44" t="s">
        <v>13</v>
      </c>
      <c r="BF53" s="44" t="s">
        <v>14</v>
      </c>
      <c r="BG53" s="44" t="s">
        <v>15</v>
      </c>
      <c r="BH53" s="44" t="s">
        <v>16</v>
      </c>
      <c r="BI53" s="44" t="s">
        <v>17</v>
      </c>
      <c r="BJ53" s="44" t="s">
        <v>18</v>
      </c>
      <c r="BM53" s="44" t="s">
        <v>12</v>
      </c>
      <c r="BN53" s="44" t="s">
        <v>13</v>
      </c>
      <c r="BO53" s="44" t="s">
        <v>14</v>
      </c>
      <c r="BP53" s="44" t="s">
        <v>15</v>
      </c>
      <c r="BQ53" s="44" t="s">
        <v>16</v>
      </c>
      <c r="BR53" s="44" t="s">
        <v>17</v>
      </c>
      <c r="BS53" s="44" t="s">
        <v>18</v>
      </c>
      <c r="BV53" s="44" t="s">
        <v>12</v>
      </c>
      <c r="BW53" s="44" t="s">
        <v>13</v>
      </c>
      <c r="BX53" s="44" t="s">
        <v>14</v>
      </c>
      <c r="BY53" s="44" t="s">
        <v>15</v>
      </c>
      <c r="BZ53" s="44" t="s">
        <v>16</v>
      </c>
      <c r="CA53" s="44" t="s">
        <v>17</v>
      </c>
      <c r="CB53" s="44" t="s">
        <v>18</v>
      </c>
      <c r="CE53" s="44" t="s">
        <v>12</v>
      </c>
      <c r="CF53" s="44" t="s">
        <v>13</v>
      </c>
      <c r="CG53" s="44" t="s">
        <v>14</v>
      </c>
      <c r="CH53" s="44" t="s">
        <v>15</v>
      </c>
      <c r="CI53" s="44" t="s">
        <v>16</v>
      </c>
      <c r="CJ53" s="44" t="s">
        <v>17</v>
      </c>
      <c r="CK53" s="44" t="s">
        <v>18</v>
      </c>
      <c r="CN53" s="44" t="s">
        <v>12</v>
      </c>
      <c r="CO53" s="44" t="s">
        <v>13</v>
      </c>
      <c r="CP53" s="44" t="s">
        <v>14</v>
      </c>
      <c r="CQ53" s="44" t="s">
        <v>15</v>
      </c>
      <c r="CR53" s="44" t="s">
        <v>16</v>
      </c>
      <c r="CS53" s="44" t="s">
        <v>17</v>
      </c>
      <c r="CT53" s="44" t="s">
        <v>18</v>
      </c>
      <c r="CW53" s="44" t="s">
        <v>12</v>
      </c>
      <c r="CX53" s="44" t="s">
        <v>13</v>
      </c>
      <c r="CY53" s="44" t="s">
        <v>14</v>
      </c>
      <c r="CZ53" s="44" t="s">
        <v>15</v>
      </c>
      <c r="DA53" s="44" t="s">
        <v>16</v>
      </c>
      <c r="DB53" s="44" t="s">
        <v>17</v>
      </c>
      <c r="DC53" s="44" t="s">
        <v>18</v>
      </c>
    </row>
    <row r="54" spans="1:107" x14ac:dyDescent="0.35">
      <c r="B54" s="43">
        <f>H37+1</f>
        <v>16</v>
      </c>
      <c r="C54" s="43">
        <f t="shared" ref="C54:H54" si="25">B54+1</f>
        <v>17</v>
      </c>
      <c r="D54" s="43">
        <f t="shared" si="25"/>
        <v>18</v>
      </c>
      <c r="E54" s="43">
        <f t="shared" si="25"/>
        <v>19</v>
      </c>
      <c r="F54" s="43">
        <f t="shared" si="25"/>
        <v>20</v>
      </c>
      <c r="G54" s="43">
        <f t="shared" si="25"/>
        <v>21</v>
      </c>
      <c r="H54" s="43">
        <f t="shared" si="25"/>
        <v>22</v>
      </c>
      <c r="K54" s="43">
        <f>Q37+1</f>
        <v>20</v>
      </c>
      <c r="L54" s="43">
        <f t="shared" ref="L54:Q54" si="26">K54+1</f>
        <v>21</v>
      </c>
      <c r="M54" s="43">
        <f t="shared" si="26"/>
        <v>22</v>
      </c>
      <c r="N54" s="43">
        <f t="shared" si="26"/>
        <v>23</v>
      </c>
      <c r="O54" s="43">
        <f t="shared" si="26"/>
        <v>24</v>
      </c>
      <c r="P54" s="43">
        <f t="shared" si="26"/>
        <v>25</v>
      </c>
      <c r="Q54" s="43">
        <f t="shared" si="26"/>
        <v>26</v>
      </c>
      <c r="T54" s="43">
        <f>Z37+1</f>
        <v>20</v>
      </c>
      <c r="U54" s="43">
        <f t="shared" ref="U54:Z54" si="27">T54+1</f>
        <v>21</v>
      </c>
      <c r="V54" s="43">
        <f t="shared" si="27"/>
        <v>22</v>
      </c>
      <c r="W54" s="43">
        <f t="shared" si="27"/>
        <v>23</v>
      </c>
      <c r="X54" s="43">
        <f t="shared" si="27"/>
        <v>24</v>
      </c>
      <c r="Y54" s="43">
        <f t="shared" si="27"/>
        <v>25</v>
      </c>
      <c r="Z54" s="43">
        <f t="shared" si="27"/>
        <v>26</v>
      </c>
      <c r="AC54" s="43">
        <f>AI37+1</f>
        <v>17</v>
      </c>
      <c r="AD54" s="43">
        <f t="shared" ref="AD54:AI54" si="28">AC54+1</f>
        <v>18</v>
      </c>
      <c r="AE54" s="43">
        <f t="shared" si="28"/>
        <v>19</v>
      </c>
      <c r="AF54" s="43">
        <f t="shared" si="28"/>
        <v>20</v>
      </c>
      <c r="AG54" s="43">
        <f t="shared" si="28"/>
        <v>21</v>
      </c>
      <c r="AH54" s="43">
        <f t="shared" si="28"/>
        <v>22</v>
      </c>
      <c r="AI54" s="43">
        <f t="shared" si="28"/>
        <v>23</v>
      </c>
      <c r="AL54" s="43">
        <f>AR37+1</f>
        <v>22</v>
      </c>
      <c r="AM54" s="43">
        <f t="shared" ref="AM54:AR54" si="29">AL54+1</f>
        <v>23</v>
      </c>
      <c r="AN54" s="43">
        <f t="shared" si="29"/>
        <v>24</v>
      </c>
      <c r="AO54" s="43">
        <f t="shared" si="29"/>
        <v>25</v>
      </c>
      <c r="AP54" s="43">
        <f t="shared" si="29"/>
        <v>26</v>
      </c>
      <c r="AQ54" s="43">
        <f t="shared" si="29"/>
        <v>27</v>
      </c>
      <c r="AR54" s="43">
        <f t="shared" si="29"/>
        <v>28</v>
      </c>
      <c r="AU54" s="43">
        <f>BA37+1</f>
        <v>19</v>
      </c>
      <c r="AV54" s="43">
        <f t="shared" ref="AV54:BA54" si="30">AU54+1</f>
        <v>20</v>
      </c>
      <c r="AW54" s="43">
        <f t="shared" si="30"/>
        <v>21</v>
      </c>
      <c r="AX54" s="43">
        <f t="shared" si="30"/>
        <v>22</v>
      </c>
      <c r="AY54" s="43">
        <f t="shared" si="30"/>
        <v>23</v>
      </c>
      <c r="AZ54" s="43">
        <f t="shared" si="30"/>
        <v>24</v>
      </c>
      <c r="BA54" s="43">
        <f t="shared" si="30"/>
        <v>25</v>
      </c>
      <c r="BD54" s="43">
        <f>BJ37+1</f>
        <v>17</v>
      </c>
      <c r="BE54" s="43">
        <f t="shared" ref="BE54:BJ54" si="31">BD54+1</f>
        <v>18</v>
      </c>
      <c r="BF54" s="43">
        <f t="shared" si="31"/>
        <v>19</v>
      </c>
      <c r="BG54" s="43">
        <f t="shared" si="31"/>
        <v>20</v>
      </c>
      <c r="BH54" s="43">
        <f t="shared" si="31"/>
        <v>21</v>
      </c>
      <c r="BI54" s="43">
        <f t="shared" si="31"/>
        <v>22</v>
      </c>
      <c r="BJ54" s="43">
        <f t="shared" si="31"/>
        <v>23</v>
      </c>
      <c r="BM54" s="43">
        <f>BS37+1</f>
        <v>21</v>
      </c>
      <c r="BN54" s="43">
        <f t="shared" ref="BN54:BS54" si="32">BM54+1</f>
        <v>22</v>
      </c>
      <c r="BO54" s="43">
        <f t="shared" si="32"/>
        <v>23</v>
      </c>
      <c r="BP54" s="43">
        <f t="shared" si="32"/>
        <v>24</v>
      </c>
      <c r="BQ54" s="43">
        <f t="shared" si="32"/>
        <v>25</v>
      </c>
      <c r="BR54" s="43">
        <f t="shared" si="32"/>
        <v>26</v>
      </c>
      <c r="BS54" s="43">
        <f t="shared" si="32"/>
        <v>27</v>
      </c>
      <c r="BV54" s="43">
        <f>CB37+1</f>
        <v>18</v>
      </c>
      <c r="BW54" s="43">
        <f t="shared" ref="BW54:CB54" si="33">BV54+1</f>
        <v>19</v>
      </c>
      <c r="BX54" s="43">
        <f t="shared" si="33"/>
        <v>20</v>
      </c>
      <c r="BY54" s="43">
        <f t="shared" si="33"/>
        <v>21</v>
      </c>
      <c r="BZ54" s="43">
        <f t="shared" si="33"/>
        <v>22</v>
      </c>
      <c r="CA54" s="43">
        <f t="shared" si="33"/>
        <v>23</v>
      </c>
      <c r="CB54" s="43">
        <f t="shared" si="33"/>
        <v>24</v>
      </c>
      <c r="CE54" s="43">
        <f>CK37+1</f>
        <v>16</v>
      </c>
      <c r="CF54" s="43">
        <f t="shared" ref="CF54:CK54" si="34">CE54+1</f>
        <v>17</v>
      </c>
      <c r="CG54" s="43">
        <f t="shared" si="34"/>
        <v>18</v>
      </c>
      <c r="CH54" s="43">
        <f t="shared" si="34"/>
        <v>19</v>
      </c>
      <c r="CI54" s="43">
        <f t="shared" si="34"/>
        <v>20</v>
      </c>
      <c r="CJ54" s="43">
        <f t="shared" si="34"/>
        <v>21</v>
      </c>
      <c r="CK54" s="43">
        <f t="shared" si="34"/>
        <v>22</v>
      </c>
      <c r="CN54" s="43">
        <f>CT37+1</f>
        <v>20</v>
      </c>
      <c r="CO54" s="43">
        <f t="shared" ref="CO54:CT54" si="35">CN54+1</f>
        <v>21</v>
      </c>
      <c r="CP54" s="43">
        <f t="shared" si="35"/>
        <v>22</v>
      </c>
      <c r="CQ54" s="43">
        <f t="shared" si="35"/>
        <v>23</v>
      </c>
      <c r="CR54" s="43">
        <f t="shared" si="35"/>
        <v>24</v>
      </c>
      <c r="CS54" s="43">
        <f t="shared" si="35"/>
        <v>25</v>
      </c>
      <c r="CT54" s="43">
        <f t="shared" si="35"/>
        <v>26</v>
      </c>
      <c r="CW54" s="43">
        <f>DC37+1</f>
        <v>18</v>
      </c>
      <c r="CX54" s="43">
        <f t="shared" ref="CX54:DC54" si="36">CW54+1</f>
        <v>19</v>
      </c>
      <c r="CY54" s="43">
        <f t="shared" si="36"/>
        <v>20</v>
      </c>
      <c r="CZ54" s="43">
        <f t="shared" si="36"/>
        <v>21</v>
      </c>
      <c r="DA54" s="43">
        <f t="shared" si="36"/>
        <v>22</v>
      </c>
      <c r="DB54" s="43">
        <f t="shared" si="36"/>
        <v>23</v>
      </c>
      <c r="DC54" s="43">
        <f t="shared" si="36"/>
        <v>24</v>
      </c>
    </row>
    <row r="55" spans="1:107" x14ac:dyDescent="0.35">
      <c r="A55" s="44">
        <v>8</v>
      </c>
      <c r="B55" s="45"/>
      <c r="C55" s="45"/>
      <c r="D55" s="45"/>
      <c r="E55" s="45"/>
      <c r="F55" s="45" t="s">
        <v>25</v>
      </c>
      <c r="G55" s="45"/>
      <c r="H55" s="45" t="s">
        <v>10614</v>
      </c>
      <c r="J55" s="44">
        <v>8</v>
      </c>
      <c r="K55" s="45"/>
      <c r="L55" s="45"/>
      <c r="M55" s="45"/>
      <c r="N55" s="45"/>
      <c r="O55" s="45" t="s">
        <v>25</v>
      </c>
      <c r="P55" s="45"/>
      <c r="Q55" s="45"/>
      <c r="S55" s="44">
        <v>8</v>
      </c>
      <c r="T55" s="45"/>
      <c r="U55" s="45" t="s">
        <v>10814</v>
      </c>
      <c r="V55" s="45"/>
      <c r="W55" s="45"/>
      <c r="X55" s="45" t="s">
        <v>25</v>
      </c>
      <c r="Y55" s="45"/>
      <c r="Z55" s="45" t="s">
        <v>10834</v>
      </c>
      <c r="AB55" s="44">
        <v>8</v>
      </c>
      <c r="AC55" s="45"/>
      <c r="AD55" s="45"/>
      <c r="AE55" s="45"/>
      <c r="AF55" s="45" t="s">
        <v>10939</v>
      </c>
      <c r="AG55" s="45" t="s">
        <v>10946</v>
      </c>
      <c r="AH55" s="45"/>
      <c r="AI55" s="45" t="s">
        <v>10962</v>
      </c>
      <c r="AK55" s="44">
        <v>8</v>
      </c>
      <c r="AL55" s="45" t="s">
        <v>1091</v>
      </c>
      <c r="AM55" s="45"/>
      <c r="AN55" s="45"/>
      <c r="AO55" s="45" t="s">
        <v>3882</v>
      </c>
      <c r="AP55" s="45" t="s">
        <v>25</v>
      </c>
      <c r="AQ55" s="45"/>
      <c r="AR55" s="45"/>
      <c r="AT55" s="45">
        <v>8</v>
      </c>
      <c r="AU55" s="45"/>
      <c r="AV55" s="45"/>
      <c r="AW55" s="45"/>
      <c r="AX55" s="45"/>
      <c r="AY55" s="45"/>
      <c r="AZ55" s="45"/>
      <c r="BA55" s="45"/>
      <c r="BC55" s="45">
        <v>8</v>
      </c>
      <c r="BD55" s="45"/>
      <c r="BE55" s="45" t="s">
        <v>11404</v>
      </c>
      <c r="BF55" s="45"/>
      <c r="BG55" s="45" t="s">
        <v>11413</v>
      </c>
      <c r="BH55" s="45" t="s">
        <v>25</v>
      </c>
      <c r="BI55" s="45"/>
      <c r="BJ55" s="45"/>
      <c r="BL55" s="45">
        <v>8</v>
      </c>
      <c r="BM55" s="45"/>
      <c r="BN55" s="45"/>
      <c r="BO55" s="45" t="s">
        <v>11585</v>
      </c>
      <c r="BP55" s="45"/>
      <c r="BQ55" s="45"/>
      <c r="BR55" s="45"/>
      <c r="BS55" s="45" t="s">
        <v>11609</v>
      </c>
      <c r="BU55" s="45">
        <v>8</v>
      </c>
      <c r="BV55" s="45"/>
      <c r="BW55" s="45" t="s">
        <v>11731</v>
      </c>
      <c r="BX55" s="45" t="s">
        <v>11734</v>
      </c>
      <c r="BY55" s="45" t="s">
        <v>11737</v>
      </c>
      <c r="BZ55" s="45" t="s">
        <v>25</v>
      </c>
      <c r="CA55" s="45"/>
      <c r="CB55" s="45"/>
      <c r="CD55" s="45">
        <v>8</v>
      </c>
      <c r="CE55" s="45"/>
      <c r="CF55" s="45"/>
      <c r="CG55" s="45"/>
      <c r="CH55" s="45"/>
      <c r="CI55" s="45" t="s">
        <v>25</v>
      </c>
      <c r="CJ55" s="45"/>
      <c r="CK55" s="45"/>
      <c r="CM55" s="45">
        <v>8</v>
      </c>
      <c r="CN55" s="45"/>
      <c r="CO55" s="45"/>
      <c r="CP55" s="45"/>
      <c r="CQ55" s="4" t="s">
        <v>11987</v>
      </c>
      <c r="CR55" s="4" t="s">
        <v>12000</v>
      </c>
      <c r="CS55" s="45"/>
      <c r="CT55" s="45"/>
      <c r="CV55" s="45">
        <v>8</v>
      </c>
      <c r="CW55" s="4" t="s">
        <v>12104</v>
      </c>
      <c r="CX55" s="45"/>
      <c r="CY55" s="45"/>
      <c r="CZ55" s="4" t="s">
        <v>12111</v>
      </c>
      <c r="DA55" s="4" t="s">
        <v>615</v>
      </c>
      <c r="DB55" s="45"/>
      <c r="DC55" s="45"/>
    </row>
    <row r="56" spans="1:107" x14ac:dyDescent="0.35">
      <c r="A56" s="43"/>
      <c r="B56" s="46"/>
      <c r="C56" s="46"/>
      <c r="D56" s="46"/>
      <c r="E56" s="46"/>
      <c r="F56" s="46"/>
      <c r="G56" s="46"/>
      <c r="H56" s="46"/>
      <c r="J56" s="43"/>
      <c r="K56" s="46"/>
      <c r="L56" s="46"/>
      <c r="M56" s="46"/>
      <c r="N56" s="46"/>
      <c r="O56" s="46"/>
      <c r="P56" s="46" t="s">
        <v>10726</v>
      </c>
      <c r="Q56" s="46"/>
      <c r="S56" s="43"/>
      <c r="T56" s="46"/>
      <c r="U56" s="46" t="s">
        <v>10815</v>
      </c>
      <c r="V56" s="46"/>
      <c r="W56" s="46"/>
      <c r="X56" s="46"/>
      <c r="Y56" s="46"/>
      <c r="Z56" s="46"/>
      <c r="AB56" s="43"/>
      <c r="AC56" s="46"/>
      <c r="AD56" s="46" t="s">
        <v>10932</v>
      </c>
      <c r="AE56" s="46"/>
      <c r="AF56" s="46"/>
      <c r="AG56" s="46"/>
      <c r="AH56" s="46"/>
      <c r="AI56" s="46"/>
      <c r="AK56" s="43"/>
      <c r="AL56" s="46" t="s">
        <v>11091</v>
      </c>
      <c r="AM56" s="46"/>
      <c r="AN56" s="46" t="s">
        <v>11127</v>
      </c>
      <c r="AO56" s="46" t="s">
        <v>1457</v>
      </c>
      <c r="AP56" s="46" t="s">
        <v>156</v>
      </c>
      <c r="AQ56" s="46"/>
      <c r="AR56" s="46" t="s">
        <v>11141</v>
      </c>
      <c r="AT56" s="46"/>
      <c r="AU56" s="46" t="s">
        <v>11249</v>
      </c>
      <c r="AV56" s="46" t="s">
        <v>11256</v>
      </c>
      <c r="AW56" s="46" t="s">
        <v>11269</v>
      </c>
      <c r="AX56" s="46"/>
      <c r="AY56" s="46" t="s">
        <v>11272</v>
      </c>
      <c r="AZ56" s="46" t="s">
        <v>11279</v>
      </c>
      <c r="BA56" s="46" t="s">
        <v>11288</v>
      </c>
      <c r="BC56" s="46"/>
      <c r="BD56" s="46"/>
      <c r="BE56" s="46"/>
      <c r="BF56" s="46"/>
      <c r="BG56" s="46"/>
      <c r="BH56" s="46"/>
      <c r="BI56" s="46"/>
      <c r="BJ56" s="46"/>
      <c r="BL56" s="46"/>
      <c r="BM56" s="46" t="s">
        <v>9000</v>
      </c>
      <c r="BN56" s="46"/>
      <c r="BO56" s="46" t="s">
        <v>11584</v>
      </c>
      <c r="BP56" s="46"/>
      <c r="BQ56" s="46" t="s">
        <v>11588</v>
      </c>
      <c r="BR56" s="46"/>
      <c r="BS56" s="46"/>
      <c r="BU56" s="46"/>
      <c r="BV56" s="46"/>
      <c r="BW56" s="46"/>
      <c r="BX56" s="46" t="s">
        <v>38</v>
      </c>
      <c r="BY56" s="46"/>
      <c r="BZ56" s="46"/>
      <c r="CA56" s="46"/>
      <c r="CB56" s="46"/>
      <c r="CD56" s="46"/>
      <c r="CE56" s="46"/>
      <c r="CF56" s="46"/>
      <c r="CG56" s="46" t="s">
        <v>11859</v>
      </c>
      <c r="CH56" s="46"/>
      <c r="CI56" s="46" t="s">
        <v>11872</v>
      </c>
      <c r="CJ56" s="46"/>
      <c r="CK56" s="46"/>
      <c r="CM56" s="46"/>
      <c r="CN56" s="46"/>
      <c r="CO56" s="46"/>
      <c r="CP56" s="5" t="s">
        <v>11859</v>
      </c>
      <c r="CQ56" s="46"/>
      <c r="CR56" s="5" t="s">
        <v>25</v>
      </c>
      <c r="CS56" s="46"/>
      <c r="CT56" s="46"/>
      <c r="CV56" s="46"/>
      <c r="CW56" s="46"/>
      <c r="CX56" s="46"/>
      <c r="CY56" s="5"/>
      <c r="CZ56" s="46"/>
      <c r="DA56" s="5" t="s">
        <v>12116</v>
      </c>
      <c r="DB56" s="46"/>
      <c r="DC56" s="46"/>
    </row>
    <row r="57" spans="1:107" x14ac:dyDescent="0.35">
      <c r="A57" s="44">
        <v>10</v>
      </c>
      <c r="B57" s="45"/>
      <c r="C57" s="45" t="s">
        <v>10585</v>
      </c>
      <c r="D57" s="45" t="s">
        <v>10534</v>
      </c>
      <c r="E57" s="45" t="s">
        <v>38</v>
      </c>
      <c r="F57" s="45" t="s">
        <v>10600</v>
      </c>
      <c r="G57" s="45"/>
      <c r="H57" s="45"/>
      <c r="J57" s="44">
        <v>10</v>
      </c>
      <c r="K57" s="45"/>
      <c r="L57" s="45"/>
      <c r="M57" s="45"/>
      <c r="N57" s="45"/>
      <c r="O57" s="45"/>
      <c r="P57" s="45"/>
      <c r="Q57" s="45"/>
      <c r="S57" s="44">
        <v>10</v>
      </c>
      <c r="T57" s="45"/>
      <c r="U57" s="45" t="s">
        <v>10816</v>
      </c>
      <c r="V57" s="45" t="s">
        <v>10820</v>
      </c>
      <c r="W57" s="45" t="s">
        <v>10819</v>
      </c>
      <c r="X57" s="45" t="s">
        <v>10827</v>
      </c>
      <c r="Y57" s="45"/>
      <c r="Z57" s="45"/>
      <c r="AB57" s="44">
        <v>10</v>
      </c>
      <c r="AC57" s="45" t="s">
        <v>10927</v>
      </c>
      <c r="AD57" s="45" t="s">
        <v>10930</v>
      </c>
      <c r="AE57" s="45" t="s">
        <v>3940</v>
      </c>
      <c r="AF57" s="45"/>
      <c r="AG57" s="45"/>
      <c r="AH57" s="45" t="s">
        <v>10951</v>
      </c>
      <c r="AI57" s="45"/>
      <c r="AK57" s="44">
        <v>10</v>
      </c>
      <c r="AL57" s="45" t="s">
        <v>11119</v>
      </c>
      <c r="AM57" s="45"/>
      <c r="AN57" s="45"/>
      <c r="AO57" s="45" t="s">
        <v>1089</v>
      </c>
      <c r="AP57" s="45" t="s">
        <v>11133</v>
      </c>
      <c r="AQ57" s="45" t="s">
        <v>11136</v>
      </c>
      <c r="AR57" s="45"/>
      <c r="AT57" s="45">
        <v>10</v>
      </c>
      <c r="AU57" s="45" t="s">
        <v>11403</v>
      </c>
      <c r="AV57" s="45"/>
      <c r="AW57" s="45"/>
      <c r="AX57" s="45"/>
      <c r="AY57" s="45"/>
      <c r="AZ57" s="45" t="s">
        <v>11280</v>
      </c>
      <c r="BA57" s="45" t="s">
        <v>11289</v>
      </c>
      <c r="BC57" s="45">
        <v>10</v>
      </c>
      <c r="BD57" s="45" t="s">
        <v>11379</v>
      </c>
      <c r="BE57" s="45"/>
      <c r="BF57" s="45" t="s">
        <v>9199</v>
      </c>
      <c r="BG57" s="45"/>
      <c r="BH57" s="45" t="s">
        <v>156</v>
      </c>
      <c r="BI57" s="45"/>
      <c r="BJ57" s="45"/>
      <c r="BL57" s="45">
        <v>10</v>
      </c>
      <c r="BM57" s="45" t="s">
        <v>11576</v>
      </c>
      <c r="BN57" s="45" t="s">
        <v>11581</v>
      </c>
      <c r="BO57" s="45"/>
      <c r="BP57" s="45"/>
      <c r="BQ57" s="45"/>
      <c r="BR57" s="45"/>
      <c r="BS57" s="45"/>
      <c r="BU57" s="45">
        <v>10</v>
      </c>
      <c r="BV57" s="45"/>
      <c r="BW57" s="45" t="s">
        <v>11732</v>
      </c>
      <c r="BX57" s="45"/>
      <c r="BY57" s="45" t="s">
        <v>11738</v>
      </c>
      <c r="BZ57" s="45" t="s">
        <v>7727</v>
      </c>
      <c r="CA57" s="45"/>
      <c r="CB57" s="45"/>
      <c r="CD57" s="45">
        <v>10</v>
      </c>
      <c r="CE57" s="45"/>
      <c r="CF57" s="45"/>
      <c r="CG57" s="45"/>
      <c r="CH57" s="45"/>
      <c r="CI57" s="45" t="s">
        <v>11873</v>
      </c>
      <c r="CJ57" s="45"/>
      <c r="CK57" s="45"/>
      <c r="CM57" s="45">
        <v>10</v>
      </c>
      <c r="CN57" s="45"/>
      <c r="CO57" s="4" t="s">
        <v>11985</v>
      </c>
      <c r="CP57" s="45"/>
      <c r="CQ57" s="45"/>
      <c r="CR57" s="45"/>
      <c r="CS57" s="45"/>
      <c r="CT57" s="45"/>
      <c r="CV57" s="45">
        <v>10</v>
      </c>
      <c r="CW57" s="45"/>
      <c r="CX57" s="4" t="s">
        <v>12089</v>
      </c>
      <c r="CY57" s="4" t="s">
        <v>1435</v>
      </c>
      <c r="CZ57" s="45"/>
      <c r="DA57" s="4" t="s">
        <v>12117</v>
      </c>
      <c r="DB57" s="45"/>
      <c r="DC57" s="4" t="s">
        <v>8801</v>
      </c>
    </row>
    <row r="58" spans="1:107" x14ac:dyDescent="0.35">
      <c r="A58" s="47"/>
      <c r="B58" s="48"/>
      <c r="C58" s="48" t="s">
        <v>10586</v>
      </c>
      <c r="D58" s="48"/>
      <c r="E58" s="48"/>
      <c r="F58" s="48"/>
      <c r="G58" s="48" t="s">
        <v>10603</v>
      </c>
      <c r="H58" s="48"/>
      <c r="J58" s="47"/>
      <c r="K58" s="48" t="s">
        <v>10715</v>
      </c>
      <c r="L58" s="48" t="s">
        <v>10714</v>
      </c>
      <c r="M58" s="48"/>
      <c r="N58" s="48" t="s">
        <v>10719</v>
      </c>
      <c r="O58" s="48"/>
      <c r="P58" s="48" t="s">
        <v>615</v>
      </c>
      <c r="Q58" s="48"/>
      <c r="S58" s="47"/>
      <c r="T58" s="48"/>
      <c r="U58" s="48" t="s">
        <v>10817</v>
      </c>
      <c r="V58" s="48" t="s">
        <v>9199</v>
      </c>
      <c r="W58" s="48" t="s">
        <v>10805</v>
      </c>
      <c r="X58" s="48"/>
      <c r="Y58" s="48" t="s">
        <v>10825</v>
      </c>
      <c r="Z58" s="48" t="s">
        <v>10832</v>
      </c>
      <c r="AB58" s="47"/>
      <c r="AC58" s="48"/>
      <c r="AD58" s="48" t="s">
        <v>10931</v>
      </c>
      <c r="AE58" s="48" t="s">
        <v>10936</v>
      </c>
      <c r="AF58" s="48" t="s">
        <v>10941</v>
      </c>
      <c r="AG58" s="48"/>
      <c r="AH58" s="48" t="s">
        <v>10956</v>
      </c>
      <c r="AI58" s="48"/>
      <c r="AK58" s="47"/>
      <c r="AL58" s="48"/>
      <c r="AM58" s="48"/>
      <c r="AN58" s="48"/>
      <c r="AO58" s="48"/>
      <c r="AP58" s="48" t="s">
        <v>11134</v>
      </c>
      <c r="AQ58" s="48" t="s">
        <v>11137</v>
      </c>
      <c r="AR58" s="48" t="s">
        <v>7713</v>
      </c>
      <c r="AT58" s="48"/>
      <c r="AU58" s="48"/>
      <c r="AV58" s="48"/>
      <c r="AW58" s="48"/>
      <c r="AX58" s="48" t="s">
        <v>11264</v>
      </c>
      <c r="AY58" s="48" t="s">
        <v>11273</v>
      </c>
      <c r="AZ58" s="48" t="s">
        <v>11282</v>
      </c>
      <c r="BA58" s="48" t="s">
        <v>11290</v>
      </c>
      <c r="BC58" s="48"/>
      <c r="BD58" s="48" t="s">
        <v>11405</v>
      </c>
      <c r="BE58" s="48"/>
      <c r="BF58" s="48"/>
      <c r="BG58" s="48"/>
      <c r="BH58" s="48" t="s">
        <v>11416</v>
      </c>
      <c r="BI58" s="48"/>
      <c r="BJ58" s="48"/>
      <c r="BL58" s="48"/>
      <c r="BM58" s="48"/>
      <c r="BN58" s="48" t="s">
        <v>11579</v>
      </c>
      <c r="BO58" s="48" t="s">
        <v>38</v>
      </c>
      <c r="BP58" s="48"/>
      <c r="BQ58" s="48"/>
      <c r="BR58" s="48" t="s">
        <v>8261</v>
      </c>
      <c r="BS58" s="48"/>
      <c r="BU58" s="48"/>
      <c r="BV58" s="48"/>
      <c r="BW58" s="48" t="s">
        <v>7733</v>
      </c>
      <c r="BX58" s="48" t="s">
        <v>11735</v>
      </c>
      <c r="BY58" s="48" t="s">
        <v>11681</v>
      </c>
      <c r="BZ58" s="48" t="s">
        <v>7733</v>
      </c>
      <c r="CA58" s="48" t="s">
        <v>11749</v>
      </c>
      <c r="CB58" s="48"/>
      <c r="CD58" s="48"/>
      <c r="CE58" s="48"/>
      <c r="CF58" s="48" t="s">
        <v>11864</v>
      </c>
      <c r="CG58" s="48" t="s">
        <v>11735</v>
      </c>
      <c r="CH58" s="48"/>
      <c r="CI58" s="48"/>
      <c r="CJ58" s="48" t="s">
        <v>195</v>
      </c>
      <c r="CK58" s="48" t="s">
        <v>11878</v>
      </c>
      <c r="CM58" s="48"/>
      <c r="CN58" s="7" t="s">
        <v>11980</v>
      </c>
      <c r="CO58" s="48"/>
      <c r="CP58" s="7" t="s">
        <v>11993</v>
      </c>
      <c r="CQ58" s="7" t="s">
        <v>11996</v>
      </c>
      <c r="CR58" s="48"/>
      <c r="CS58" s="48"/>
      <c r="CT58" s="48"/>
      <c r="CV58" s="48"/>
      <c r="CW58" s="7" t="s">
        <v>11980</v>
      </c>
      <c r="CX58" s="7" t="s">
        <v>12087</v>
      </c>
      <c r="CY58" s="7" t="s">
        <v>12107</v>
      </c>
      <c r="CZ58" s="48"/>
      <c r="DA58" s="7" t="s">
        <v>11920</v>
      </c>
      <c r="DB58" s="7" t="s">
        <v>12121</v>
      </c>
      <c r="DC58" s="7" t="s">
        <v>12125</v>
      </c>
    </row>
    <row r="59" spans="1:107" x14ac:dyDescent="0.35">
      <c r="A59" s="43">
        <v>12</v>
      </c>
      <c r="B59" s="46" t="s">
        <v>379</v>
      </c>
      <c r="C59" s="46" t="s">
        <v>89</v>
      </c>
      <c r="D59" s="46"/>
      <c r="E59" s="46"/>
      <c r="F59" s="46"/>
      <c r="G59" s="46"/>
      <c r="H59" s="46"/>
      <c r="J59" s="43">
        <v>12</v>
      </c>
      <c r="K59" s="46" t="s">
        <v>10711</v>
      </c>
      <c r="L59" s="46"/>
      <c r="M59" s="46"/>
      <c r="N59" s="46"/>
      <c r="O59" s="46"/>
      <c r="P59" s="46"/>
      <c r="Q59" s="46"/>
      <c r="S59" s="43">
        <v>12</v>
      </c>
      <c r="T59" s="46" t="s">
        <v>379</v>
      </c>
      <c r="U59" s="46" t="s">
        <v>89</v>
      </c>
      <c r="V59" s="46"/>
      <c r="W59" s="46"/>
      <c r="X59" s="46" t="s">
        <v>10826</v>
      </c>
      <c r="Y59" s="46"/>
      <c r="Z59" s="46" t="s">
        <v>10831</v>
      </c>
      <c r="AB59" s="43">
        <v>12</v>
      </c>
      <c r="AC59" s="46"/>
      <c r="AD59" s="46" t="s">
        <v>10929</v>
      </c>
      <c r="AE59" s="46" t="s">
        <v>10929</v>
      </c>
      <c r="AF59" s="46" t="s">
        <v>10929</v>
      </c>
      <c r="AG59" s="46" t="s">
        <v>10929</v>
      </c>
      <c r="AH59" s="46"/>
      <c r="AI59" s="46" t="s">
        <v>10957</v>
      </c>
      <c r="AK59" s="43">
        <v>12</v>
      </c>
      <c r="AL59" s="46" t="s">
        <v>379</v>
      </c>
      <c r="AM59" s="46" t="s">
        <v>89</v>
      </c>
      <c r="AN59" s="46" t="s">
        <v>11130</v>
      </c>
      <c r="AO59" s="46"/>
      <c r="AP59" s="46" t="s">
        <v>11128</v>
      </c>
      <c r="AQ59" s="46"/>
      <c r="AR59" s="46" t="s">
        <v>11140</v>
      </c>
      <c r="AT59" s="46">
        <v>12</v>
      </c>
      <c r="AU59" s="46" t="s">
        <v>11250</v>
      </c>
      <c r="AV59" s="46" t="s">
        <v>11257</v>
      </c>
      <c r="AW59" s="46" t="s">
        <v>11270</v>
      </c>
      <c r="AX59" s="46" t="s">
        <v>11265</v>
      </c>
      <c r="AY59" s="46" t="s">
        <v>11274</v>
      </c>
      <c r="AZ59" s="46" t="s">
        <v>11281</v>
      </c>
      <c r="BA59" s="46" t="s">
        <v>11291</v>
      </c>
      <c r="BC59" s="46">
        <v>12</v>
      </c>
      <c r="BD59" s="46"/>
      <c r="BE59" s="46"/>
      <c r="BF59" s="46"/>
      <c r="BG59" s="46"/>
      <c r="BH59" s="46" t="s">
        <v>172</v>
      </c>
      <c r="BI59" s="46" t="s">
        <v>11418</v>
      </c>
      <c r="BJ59" s="46" t="s">
        <v>11422</v>
      </c>
      <c r="BL59" s="46">
        <v>12</v>
      </c>
      <c r="BM59" s="46" t="s">
        <v>11577</v>
      </c>
      <c r="BN59" s="46"/>
      <c r="BO59" s="46" t="s">
        <v>11599</v>
      </c>
      <c r="BP59" s="46"/>
      <c r="BQ59" s="46"/>
      <c r="BR59" s="46" t="s">
        <v>11165</v>
      </c>
      <c r="BS59" s="46" t="s">
        <v>11610</v>
      </c>
      <c r="BU59" s="46">
        <v>12</v>
      </c>
      <c r="BV59" s="46"/>
      <c r="BW59" s="46" t="s">
        <v>9337</v>
      </c>
      <c r="BX59" s="46" t="s">
        <v>11697</v>
      </c>
      <c r="BY59" s="46" t="s">
        <v>9337</v>
      </c>
      <c r="BZ59" s="46"/>
      <c r="CA59" s="46" t="s">
        <v>11165</v>
      </c>
      <c r="CB59" s="46"/>
      <c r="CD59" s="46">
        <v>12</v>
      </c>
      <c r="CE59" s="46"/>
      <c r="CF59" s="46" t="s">
        <v>89</v>
      </c>
      <c r="CG59" s="46" t="s">
        <v>11789</v>
      </c>
      <c r="CH59" s="46"/>
      <c r="CI59" s="46" t="s">
        <v>11875</v>
      </c>
      <c r="CJ59" s="46" t="s">
        <v>11393</v>
      </c>
      <c r="CK59" s="5" t="s">
        <v>11879</v>
      </c>
      <c r="CM59" s="46">
        <v>12</v>
      </c>
      <c r="CN59" s="46"/>
      <c r="CO59" s="5" t="s">
        <v>89</v>
      </c>
      <c r="CP59" s="5" t="s">
        <v>11789</v>
      </c>
      <c r="CQ59" s="46"/>
      <c r="CR59" s="5" t="s">
        <v>12001</v>
      </c>
      <c r="CS59" s="46"/>
      <c r="CT59" s="46"/>
      <c r="CV59" s="46">
        <v>12</v>
      </c>
      <c r="CW59" s="46"/>
      <c r="CX59" s="5" t="s">
        <v>89</v>
      </c>
      <c r="CY59" s="5"/>
      <c r="CZ59" s="46"/>
      <c r="DA59" s="5" t="s">
        <v>12118</v>
      </c>
      <c r="DB59" s="5" t="s">
        <v>8261</v>
      </c>
      <c r="DC59" s="5" t="s">
        <v>12126</v>
      </c>
    </row>
    <row r="60" spans="1:107" x14ac:dyDescent="0.35">
      <c r="A60" s="43"/>
      <c r="B60" s="46" t="s">
        <v>10582</v>
      </c>
      <c r="C60" s="46" t="s">
        <v>10587</v>
      </c>
      <c r="D60" s="46" t="s">
        <v>8939</v>
      </c>
      <c r="E60" s="46"/>
      <c r="F60" s="46"/>
      <c r="G60" s="46"/>
      <c r="H60" s="46"/>
      <c r="J60" s="43"/>
      <c r="K60" s="46"/>
      <c r="L60" s="46"/>
      <c r="M60" s="46"/>
      <c r="N60" s="46"/>
      <c r="O60" s="46" t="s">
        <v>10724</v>
      </c>
      <c r="P60" s="46" t="s">
        <v>10721</v>
      </c>
      <c r="Q60" s="46"/>
      <c r="S60" s="43"/>
      <c r="T60" s="46"/>
      <c r="U60" s="46"/>
      <c r="V60" s="46" t="s">
        <v>8939</v>
      </c>
      <c r="W60" s="46"/>
      <c r="X60" s="46" t="s">
        <v>3203</v>
      </c>
      <c r="Y60" s="46"/>
      <c r="Z60" s="46"/>
      <c r="AB60" s="43"/>
      <c r="AC60" s="46" t="s">
        <v>10909</v>
      </c>
      <c r="AD60" s="46"/>
      <c r="AE60" s="46"/>
      <c r="AF60" s="46"/>
      <c r="AG60" s="46"/>
      <c r="AH60" s="46"/>
      <c r="AI60" s="46" t="s">
        <v>10958</v>
      </c>
      <c r="AK60" s="43"/>
      <c r="AL60" s="46"/>
      <c r="AM60" s="46" t="s">
        <v>11066</v>
      </c>
      <c r="AN60" s="46" t="s">
        <v>8939</v>
      </c>
      <c r="AO60" s="46"/>
      <c r="AP60" s="46" t="s">
        <v>11135</v>
      </c>
      <c r="AQ60" s="46"/>
      <c r="AR60" s="46"/>
      <c r="AT60" s="46"/>
      <c r="AU60" s="46"/>
      <c r="AV60" s="46" t="s">
        <v>11258</v>
      </c>
      <c r="AW60" s="46"/>
      <c r="AX60" s="46" t="s">
        <v>425</v>
      </c>
      <c r="AY60" s="46"/>
      <c r="AZ60" s="46"/>
      <c r="BA60" s="46"/>
      <c r="BC60" s="46"/>
      <c r="BD60" s="46"/>
      <c r="BE60" s="46"/>
      <c r="BF60" s="46"/>
      <c r="BG60" s="46"/>
      <c r="BH60" s="46"/>
      <c r="BI60" s="46" t="s">
        <v>430</v>
      </c>
      <c r="BJ60" s="46"/>
      <c r="BL60" s="46"/>
      <c r="BM60" s="46"/>
      <c r="BN60" s="46"/>
      <c r="BO60" s="46" t="s">
        <v>11586</v>
      </c>
      <c r="BP60" s="46"/>
      <c r="BQ60" s="46"/>
      <c r="BR60" s="46"/>
      <c r="BS60" s="46" t="s">
        <v>11611</v>
      </c>
      <c r="BU60" s="46"/>
      <c r="BV60" s="46"/>
      <c r="BW60" s="46"/>
      <c r="BX60" s="46" t="s">
        <v>11736</v>
      </c>
      <c r="BY60" s="46" t="s">
        <v>11739</v>
      </c>
      <c r="BZ60" s="46"/>
      <c r="CA60" s="46" t="s">
        <v>11748</v>
      </c>
      <c r="CB60" s="46"/>
      <c r="CD60" s="46"/>
      <c r="CE60" s="46" t="s">
        <v>11860</v>
      </c>
      <c r="CF60" s="46" t="s">
        <v>11858</v>
      </c>
      <c r="CG60" s="46"/>
      <c r="CH60" s="46"/>
      <c r="CI60" s="46"/>
      <c r="CJ60" s="5" t="s">
        <v>38</v>
      </c>
      <c r="CK60" s="5" t="s">
        <v>12004</v>
      </c>
      <c r="CM60" s="46"/>
      <c r="CN60" s="46"/>
      <c r="CO60" s="5" t="s">
        <v>11986</v>
      </c>
      <c r="CP60" s="46"/>
      <c r="CQ60" s="5"/>
      <c r="CR60" s="5" t="s">
        <v>108</v>
      </c>
      <c r="CS60" s="46"/>
      <c r="CT60" s="46"/>
      <c r="CV60" s="46"/>
      <c r="CW60" s="46"/>
      <c r="CX60" s="11" t="s">
        <v>12088</v>
      </c>
      <c r="CY60" s="46"/>
      <c r="CZ60" s="46"/>
      <c r="DA60" s="5"/>
      <c r="DB60" s="5" t="s">
        <v>1230</v>
      </c>
      <c r="DC60" s="5" t="s">
        <v>12129</v>
      </c>
    </row>
    <row r="61" spans="1:107" ht="15" customHeight="1" x14ac:dyDescent="0.35">
      <c r="A61" s="44">
        <v>14</v>
      </c>
      <c r="B61" s="45" t="s">
        <v>10583</v>
      </c>
      <c r="C61" s="45"/>
      <c r="D61" s="45" t="s">
        <v>8472</v>
      </c>
      <c r="E61" s="45"/>
      <c r="F61" s="45" t="s">
        <v>10599</v>
      </c>
      <c r="G61" s="45" t="s">
        <v>10604</v>
      </c>
      <c r="H61" s="45"/>
      <c r="J61" s="44">
        <v>14</v>
      </c>
      <c r="K61" s="45" t="s">
        <v>1324</v>
      </c>
      <c r="L61" s="45" t="s">
        <v>10710</v>
      </c>
      <c r="M61" s="45" t="s">
        <v>10717</v>
      </c>
      <c r="N61" s="45"/>
      <c r="O61" s="45"/>
      <c r="P61" s="45" t="s">
        <v>6155</v>
      </c>
      <c r="Q61" s="45"/>
      <c r="S61" s="44">
        <v>14</v>
      </c>
      <c r="T61" s="45" t="s">
        <v>9364</v>
      </c>
      <c r="U61" s="45"/>
      <c r="V61" s="45"/>
      <c r="W61" s="45" t="s">
        <v>10821</v>
      </c>
      <c r="X61" s="45" t="s">
        <v>177</v>
      </c>
      <c r="Y61" s="45"/>
      <c r="Z61" s="45"/>
      <c r="AB61" s="44">
        <v>14</v>
      </c>
      <c r="AC61" s="45" t="s">
        <v>10911</v>
      </c>
      <c r="AD61" s="45" t="s">
        <v>10935</v>
      </c>
      <c r="AE61" s="45"/>
      <c r="AF61" s="45"/>
      <c r="AG61" s="45" t="s">
        <v>10955</v>
      </c>
      <c r="AH61" s="45" t="s">
        <v>10952</v>
      </c>
      <c r="AI61" s="45"/>
      <c r="AK61" s="44">
        <v>14</v>
      </c>
      <c r="AL61" s="45" t="s">
        <v>11121</v>
      </c>
      <c r="AM61" s="45" t="s">
        <v>11124</v>
      </c>
      <c r="AN61" s="45"/>
      <c r="AO61" s="45"/>
      <c r="AP61" s="45" t="s">
        <v>3203</v>
      </c>
      <c r="AQ61" s="45"/>
      <c r="AR61" s="45" t="s">
        <v>3780</v>
      </c>
      <c r="AS61" s="51"/>
      <c r="AT61" s="45">
        <v>14</v>
      </c>
      <c r="AU61" s="45" t="s">
        <v>11251</v>
      </c>
      <c r="AV61" s="45"/>
      <c r="AW61" s="45"/>
      <c r="AX61" s="45" t="s">
        <v>11266</v>
      </c>
      <c r="AY61" s="45" t="s">
        <v>11275</v>
      </c>
      <c r="AZ61" s="45" t="s">
        <v>11283</v>
      </c>
      <c r="BA61" s="45" t="s">
        <v>11292</v>
      </c>
      <c r="BC61" s="45">
        <v>14</v>
      </c>
      <c r="BD61" s="45" t="s">
        <v>11406</v>
      </c>
      <c r="BE61" s="45"/>
      <c r="BF61" s="45" t="s">
        <v>10193</v>
      </c>
      <c r="BG61" s="45" t="s">
        <v>11414</v>
      </c>
      <c r="BH61" s="45"/>
      <c r="BI61" s="45"/>
      <c r="BJ61" s="45"/>
      <c r="BL61" s="45">
        <v>14</v>
      </c>
      <c r="BM61" s="45"/>
      <c r="BN61" s="45" t="s">
        <v>11582</v>
      </c>
      <c r="BO61" s="45"/>
      <c r="BP61" s="45" t="s">
        <v>11596</v>
      </c>
      <c r="BQ61" s="45" t="s">
        <v>11594</v>
      </c>
      <c r="BR61" s="45" t="s">
        <v>11604</v>
      </c>
      <c r="BS61" s="45"/>
      <c r="BU61" s="45">
        <v>14</v>
      </c>
      <c r="BV61" s="45" t="s">
        <v>11729</v>
      </c>
      <c r="BW61" s="45"/>
      <c r="BX61" s="45"/>
      <c r="BY61" s="45" t="s">
        <v>11740</v>
      </c>
      <c r="BZ61" s="45"/>
      <c r="CA61" s="45"/>
      <c r="CB61" s="45"/>
      <c r="CD61" s="45">
        <v>14</v>
      </c>
      <c r="CE61" s="45"/>
      <c r="CF61" s="45" t="s">
        <v>11866</v>
      </c>
      <c r="CG61" s="45" t="s">
        <v>11869</v>
      </c>
      <c r="CH61" s="45" t="s">
        <v>11862</v>
      </c>
      <c r="CI61" s="45" t="s">
        <v>11861</v>
      </c>
      <c r="CJ61" s="45"/>
      <c r="CK61" s="45"/>
      <c r="CM61" s="45">
        <v>14</v>
      </c>
      <c r="CN61" s="45"/>
      <c r="CO61" s="45"/>
      <c r="CP61" s="45"/>
      <c r="CQ61" s="45"/>
      <c r="CR61" s="4" t="s">
        <v>12002</v>
      </c>
      <c r="CS61" s="4" t="s">
        <v>12005</v>
      </c>
      <c r="CT61" s="45"/>
      <c r="CV61" s="45">
        <v>14</v>
      </c>
      <c r="CW61" s="45"/>
      <c r="CX61" s="4" t="s">
        <v>8307</v>
      </c>
      <c r="CY61" s="4" t="s">
        <v>12106</v>
      </c>
      <c r="CZ61" s="45"/>
      <c r="DA61" s="4" t="s">
        <v>12119</v>
      </c>
      <c r="DB61" s="4" t="s">
        <v>12122</v>
      </c>
      <c r="DC61" s="4" t="s">
        <v>12127</v>
      </c>
    </row>
    <row r="62" spans="1:107" x14ac:dyDescent="0.35">
      <c r="A62" s="47"/>
      <c r="B62" s="48"/>
      <c r="C62" s="48"/>
      <c r="D62" s="48" t="s">
        <v>10592</v>
      </c>
      <c r="E62" s="48" t="s">
        <v>10595</v>
      </c>
      <c r="F62" s="48"/>
      <c r="G62" s="48"/>
      <c r="H62" s="48"/>
      <c r="J62" s="47"/>
      <c r="K62" s="48" t="s">
        <v>1607</v>
      </c>
      <c r="L62" s="48" t="s">
        <v>10718</v>
      </c>
      <c r="M62" s="48"/>
      <c r="N62" s="48" t="s">
        <v>10708</v>
      </c>
      <c r="O62" s="48" t="s">
        <v>10725</v>
      </c>
      <c r="P62" s="48"/>
      <c r="Q62" s="48"/>
      <c r="S62" s="47"/>
      <c r="T62" s="48" t="s">
        <v>9668</v>
      </c>
      <c r="U62" s="48"/>
      <c r="V62" s="48" t="s">
        <v>10824</v>
      </c>
      <c r="W62" s="48" t="s">
        <v>38</v>
      </c>
      <c r="X62" s="48" t="s">
        <v>38</v>
      </c>
      <c r="Y62" s="48" t="s">
        <v>10690</v>
      </c>
      <c r="Z62" s="48" t="s">
        <v>10833</v>
      </c>
      <c r="AB62" s="47"/>
      <c r="AC62" s="48"/>
      <c r="AD62" s="48" t="s">
        <v>10934</v>
      </c>
      <c r="AE62" s="48" t="s">
        <v>10940</v>
      </c>
      <c r="AF62" s="48"/>
      <c r="AG62" s="48" t="s">
        <v>10947</v>
      </c>
      <c r="AH62" s="48" t="s">
        <v>10953</v>
      </c>
      <c r="AI62" s="48" t="s">
        <v>10961</v>
      </c>
      <c r="AK62" s="47"/>
      <c r="AL62" s="48" t="s">
        <v>11122</v>
      </c>
      <c r="AM62" s="48" t="s">
        <v>11125</v>
      </c>
      <c r="AN62" s="48" t="s">
        <v>3493</v>
      </c>
      <c r="AO62" s="48" t="s">
        <v>38</v>
      </c>
      <c r="AP62" s="48"/>
      <c r="AQ62" s="48" t="s">
        <v>11138</v>
      </c>
      <c r="AR62" s="48" t="s">
        <v>3719</v>
      </c>
      <c r="AT62" s="48"/>
      <c r="AU62" s="48"/>
      <c r="AV62" s="48" t="s">
        <v>11259</v>
      </c>
      <c r="AW62" s="48" t="s">
        <v>11295</v>
      </c>
      <c r="AX62" s="48"/>
      <c r="AY62" s="48"/>
      <c r="AZ62" s="48" t="s">
        <v>11284</v>
      </c>
      <c r="BA62" s="48" t="s">
        <v>11294</v>
      </c>
      <c r="BC62" s="48"/>
      <c r="BD62" s="48"/>
      <c r="BE62" s="48" t="s">
        <v>566</v>
      </c>
      <c r="BF62" s="48" t="s">
        <v>11411</v>
      </c>
      <c r="BG62" s="48"/>
      <c r="BH62" s="48" t="s">
        <v>11417</v>
      </c>
      <c r="BI62" s="48" t="s">
        <v>11419</v>
      </c>
      <c r="BJ62" s="48" t="s">
        <v>4542</v>
      </c>
      <c r="BL62" s="48"/>
      <c r="BM62" s="48" t="s">
        <v>10509</v>
      </c>
      <c r="BN62" s="48" t="s">
        <v>11583</v>
      </c>
      <c r="BO62" s="48" t="s">
        <v>11598</v>
      </c>
      <c r="BP62" s="48" t="s">
        <v>11589</v>
      </c>
      <c r="BQ62" s="48" t="s">
        <v>11595</v>
      </c>
      <c r="BR62" s="48" t="s">
        <v>11606</v>
      </c>
      <c r="BS62" s="48"/>
      <c r="BU62" s="48"/>
      <c r="BV62" s="48" t="s">
        <v>11728</v>
      </c>
      <c r="BW62" s="48" t="s">
        <v>11733</v>
      </c>
      <c r="BX62" s="48"/>
      <c r="BY62" s="48" t="s">
        <v>11741</v>
      </c>
      <c r="BZ62" s="48"/>
      <c r="CA62" s="48"/>
      <c r="CB62" s="48" t="s">
        <v>1212</v>
      </c>
      <c r="CD62" s="48"/>
      <c r="CE62" s="48" t="s">
        <v>11638</v>
      </c>
      <c r="CF62" s="48" t="s">
        <v>11865</v>
      </c>
      <c r="CG62" s="48" t="s">
        <v>11870</v>
      </c>
      <c r="CH62" s="48" t="s">
        <v>11871</v>
      </c>
      <c r="CI62" s="48" t="s">
        <v>11877</v>
      </c>
      <c r="CJ62" s="48" t="s">
        <v>130</v>
      </c>
      <c r="CK62" s="48"/>
      <c r="CM62" s="48"/>
      <c r="CN62" s="7" t="s">
        <v>11638</v>
      </c>
      <c r="CO62" s="7" t="s">
        <v>38</v>
      </c>
      <c r="CP62" s="7" t="s">
        <v>11998</v>
      </c>
      <c r="CQ62" s="7" t="s">
        <v>11997</v>
      </c>
      <c r="CR62" s="7" t="s">
        <v>12003</v>
      </c>
      <c r="CS62" s="48"/>
      <c r="CT62" s="7" t="s">
        <v>12009</v>
      </c>
      <c r="CV62" s="48"/>
      <c r="CW62" s="7" t="s">
        <v>11638</v>
      </c>
      <c r="CX62" s="48"/>
      <c r="CY62" s="7" t="s">
        <v>504</v>
      </c>
      <c r="CZ62" s="7" t="s">
        <v>12113</v>
      </c>
      <c r="DA62" s="7" t="s">
        <v>12120</v>
      </c>
      <c r="DB62" s="48"/>
      <c r="DC62" s="7" t="s">
        <v>12128</v>
      </c>
    </row>
    <row r="63" spans="1:107" x14ac:dyDescent="0.35">
      <c r="A63" s="43">
        <v>16</v>
      </c>
      <c r="B63" s="46"/>
      <c r="C63" s="46" t="s">
        <v>10589</v>
      </c>
      <c r="D63" s="46" t="s">
        <v>10594</v>
      </c>
      <c r="E63" s="46" t="s">
        <v>10597</v>
      </c>
      <c r="F63" s="46" t="s">
        <v>10601</v>
      </c>
      <c r="G63" s="46" t="s">
        <v>10606</v>
      </c>
      <c r="H63" s="46" t="s">
        <v>10607</v>
      </c>
      <c r="J63" s="43">
        <v>16</v>
      </c>
      <c r="K63" s="46" t="s">
        <v>10713</v>
      </c>
      <c r="L63" s="46" t="s">
        <v>10709</v>
      </c>
      <c r="M63" s="46"/>
      <c r="N63" s="46"/>
      <c r="O63" s="46" t="s">
        <v>38</v>
      </c>
      <c r="P63" s="46" t="s">
        <v>130</v>
      </c>
      <c r="Q63" s="46"/>
      <c r="S63" s="43">
        <v>16</v>
      </c>
      <c r="T63" s="46" t="s">
        <v>10193</v>
      </c>
      <c r="U63" s="46" t="s">
        <v>10813</v>
      </c>
      <c r="V63" s="46" t="s">
        <v>38</v>
      </c>
      <c r="W63" s="46" t="s">
        <v>7423</v>
      </c>
      <c r="X63" s="46"/>
      <c r="Y63" s="46" t="s">
        <v>10830</v>
      </c>
      <c r="Z63" s="46"/>
      <c r="AB63" s="43">
        <v>16</v>
      </c>
      <c r="AC63" s="46"/>
      <c r="AD63" s="46" t="s">
        <v>10933</v>
      </c>
      <c r="AE63" s="46" t="s">
        <v>10964</v>
      </c>
      <c r="AF63" s="46" t="s">
        <v>10942</v>
      </c>
      <c r="AG63" s="46"/>
      <c r="AH63" s="46"/>
      <c r="AI63" s="46"/>
      <c r="AK63" s="43">
        <v>16</v>
      </c>
      <c r="AL63" s="46"/>
      <c r="AM63" s="46" t="s">
        <v>11129</v>
      </c>
      <c r="AN63" s="46" t="s">
        <v>11131</v>
      </c>
      <c r="AO63" s="46"/>
      <c r="AP63" s="46"/>
      <c r="AQ63" s="46" t="s">
        <v>38</v>
      </c>
      <c r="AR63" s="46"/>
      <c r="AT63" s="46">
        <v>16</v>
      </c>
      <c r="AU63" s="46" t="s">
        <v>11252</v>
      </c>
      <c r="AV63" s="46" t="s">
        <v>11260</v>
      </c>
      <c r="AW63" s="46"/>
      <c r="AX63" s="46" t="s">
        <v>11267</v>
      </c>
      <c r="AY63" s="46" t="s">
        <v>11276</v>
      </c>
      <c r="AZ63" s="46" t="s">
        <v>11285</v>
      </c>
      <c r="BA63" s="46" t="s">
        <v>11293</v>
      </c>
      <c r="BC63" s="46">
        <v>16</v>
      </c>
      <c r="BD63" s="46"/>
      <c r="BE63" s="46"/>
      <c r="BF63" s="46"/>
      <c r="BG63" s="46" t="s">
        <v>38</v>
      </c>
      <c r="BH63" s="46" t="s">
        <v>11055</v>
      </c>
      <c r="BI63" s="46" t="s">
        <v>11420</v>
      </c>
      <c r="BJ63" s="46" t="s">
        <v>6609</v>
      </c>
      <c r="BL63" s="46">
        <v>16</v>
      </c>
      <c r="BM63" s="46" t="s">
        <v>11580</v>
      </c>
      <c r="BN63" s="46"/>
      <c r="BO63" s="46"/>
      <c r="BP63" s="46" t="s">
        <v>11590</v>
      </c>
      <c r="BQ63" s="46"/>
      <c r="BR63" s="46" t="s">
        <v>11605</v>
      </c>
      <c r="BS63" s="46"/>
      <c r="BU63" s="46">
        <v>16</v>
      </c>
      <c r="BV63" s="46" t="s">
        <v>11638</v>
      </c>
      <c r="BW63" s="46"/>
      <c r="BX63" s="46"/>
      <c r="BY63" s="46"/>
      <c r="BZ63" s="46" t="s">
        <v>130</v>
      </c>
      <c r="CA63" s="46" t="s">
        <v>949</v>
      </c>
      <c r="CB63" s="46" t="s">
        <v>11751</v>
      </c>
      <c r="CD63" s="46">
        <v>16</v>
      </c>
      <c r="CE63" s="46" t="s">
        <v>11863</v>
      </c>
      <c r="CF63" s="46" t="s">
        <v>11867</v>
      </c>
      <c r="CG63" s="46" t="s">
        <v>11741</v>
      </c>
      <c r="CH63" s="46" t="s">
        <v>11874</v>
      </c>
      <c r="CI63" s="46"/>
      <c r="CJ63" s="46"/>
      <c r="CK63" s="5" t="s">
        <v>11880</v>
      </c>
      <c r="CM63" s="46">
        <v>16</v>
      </c>
      <c r="CN63" s="5" t="s">
        <v>11983</v>
      </c>
      <c r="CO63" s="5"/>
      <c r="CP63" s="5" t="s">
        <v>11991</v>
      </c>
      <c r="CQ63" s="5" t="s">
        <v>38</v>
      </c>
      <c r="CR63" s="46"/>
      <c r="CS63" s="5" t="s">
        <v>38</v>
      </c>
      <c r="CT63" s="46"/>
      <c r="CV63" s="46">
        <v>16</v>
      </c>
      <c r="CW63" s="46"/>
      <c r="CX63" s="5" t="s">
        <v>12073</v>
      </c>
      <c r="CY63" s="46"/>
      <c r="CZ63" s="5" t="s">
        <v>12114</v>
      </c>
      <c r="DA63" s="46"/>
      <c r="DB63" s="5" t="s">
        <v>12124</v>
      </c>
      <c r="DC63" s="5" t="s">
        <v>12131</v>
      </c>
    </row>
    <row r="64" spans="1:107" x14ac:dyDescent="0.35">
      <c r="A64" s="43"/>
      <c r="B64" s="46"/>
      <c r="C64" s="46" t="s">
        <v>1034</v>
      </c>
      <c r="D64" s="46" t="s">
        <v>10593</v>
      </c>
      <c r="E64" s="46" t="s">
        <v>10598</v>
      </c>
      <c r="F64" s="46" t="s">
        <v>86</v>
      </c>
      <c r="G64" s="46" t="s">
        <v>10605</v>
      </c>
      <c r="H64" s="46" t="s">
        <v>5921</v>
      </c>
      <c r="J64" s="43"/>
      <c r="K64" s="46"/>
      <c r="L64" s="46" t="s">
        <v>10716</v>
      </c>
      <c r="M64" s="46">
        <f>++N65</f>
        <v>0</v>
      </c>
      <c r="N64" s="46" t="s">
        <v>10720</v>
      </c>
      <c r="O64" s="46" t="s">
        <v>10313</v>
      </c>
      <c r="P64" s="46"/>
      <c r="Q64" s="46"/>
      <c r="S64" s="43"/>
      <c r="T64" s="46" t="s">
        <v>9169</v>
      </c>
      <c r="U64" s="46" t="s">
        <v>10818</v>
      </c>
      <c r="V64" s="46" t="s">
        <v>615</v>
      </c>
      <c r="W64" s="46"/>
      <c r="X64" s="46"/>
      <c r="Y64" s="46"/>
      <c r="Z64" s="46"/>
      <c r="AB64" s="43"/>
      <c r="AC64" s="46" t="s">
        <v>10910</v>
      </c>
      <c r="AD64" s="46"/>
      <c r="AE64" s="46" t="s">
        <v>10938</v>
      </c>
      <c r="AF64" s="46" t="s">
        <v>10943</v>
      </c>
      <c r="AG64" s="46" t="s">
        <v>38</v>
      </c>
      <c r="AH64" s="46" t="s">
        <v>10954</v>
      </c>
      <c r="AI64" s="46" t="s">
        <v>10959</v>
      </c>
      <c r="AK64" s="43"/>
      <c r="AL64" s="46"/>
      <c r="AM64" s="46" t="s">
        <v>11126</v>
      </c>
      <c r="AN64" s="46" t="s">
        <v>38</v>
      </c>
      <c r="AO64" s="46" t="s">
        <v>130</v>
      </c>
      <c r="AP64" s="46"/>
      <c r="AQ64" s="46"/>
      <c r="AR64" s="46"/>
      <c r="AT64" s="46"/>
      <c r="AU64" s="46" t="s">
        <v>4307</v>
      </c>
      <c r="AV64" s="46" t="s">
        <v>11261</v>
      </c>
      <c r="AW64" s="46" t="s">
        <v>11271</v>
      </c>
      <c r="AX64" s="46"/>
      <c r="AY64" s="46"/>
      <c r="AZ64" s="46"/>
      <c r="BA64" s="46" t="s">
        <v>5691</v>
      </c>
      <c r="BC64" s="46"/>
      <c r="BD64" s="46" t="s">
        <v>11407</v>
      </c>
      <c r="BE64" s="46"/>
      <c r="BF64" s="46"/>
      <c r="BG64" s="46" t="s">
        <v>11415</v>
      </c>
      <c r="BH64" s="46" t="s">
        <v>11602</v>
      </c>
      <c r="BI64" s="46" t="s">
        <v>172</v>
      </c>
      <c r="BJ64" s="46" t="s">
        <v>2281</v>
      </c>
      <c r="BL64" s="46"/>
      <c r="BM64" s="46" t="s">
        <v>1308</v>
      </c>
      <c r="BN64" s="46" t="s">
        <v>11583</v>
      </c>
      <c r="BO64" s="46"/>
      <c r="BP64" s="46" t="s">
        <v>11600</v>
      </c>
      <c r="BQ64" s="46" t="s">
        <v>9816</v>
      </c>
      <c r="BR64" s="46"/>
      <c r="BS64" s="46"/>
      <c r="BU64" s="46"/>
      <c r="BV64" s="46"/>
      <c r="BW64" s="46"/>
      <c r="BX64" s="46"/>
      <c r="BY64" s="46" t="s">
        <v>11702</v>
      </c>
      <c r="BZ64" s="46"/>
      <c r="CA64" s="46"/>
      <c r="CB64" s="46" t="s">
        <v>11752</v>
      </c>
      <c r="CD64" s="46"/>
      <c r="CE64" s="46" t="s">
        <v>11827</v>
      </c>
      <c r="CF64" s="46"/>
      <c r="CG64" s="46"/>
      <c r="CH64" s="46"/>
      <c r="CI64" s="46"/>
      <c r="CJ64" s="46" t="s">
        <v>11741</v>
      </c>
      <c r="CK64" s="46"/>
      <c r="CM64" s="46"/>
      <c r="CN64" s="5" t="s">
        <v>11984</v>
      </c>
      <c r="CO64" s="5"/>
      <c r="CP64" s="5" t="s">
        <v>11992</v>
      </c>
      <c r="CQ64" s="46"/>
      <c r="CR64" s="5" t="s">
        <v>8928</v>
      </c>
      <c r="CS64" s="5" t="s">
        <v>12006</v>
      </c>
      <c r="CT64" s="46"/>
      <c r="CV64" s="46"/>
      <c r="CW64" s="5" t="s">
        <v>12085</v>
      </c>
      <c r="CX64" s="5" t="s">
        <v>12105</v>
      </c>
      <c r="CY64" s="5" t="s">
        <v>12108</v>
      </c>
      <c r="CZ64" s="5" t="s">
        <v>12130</v>
      </c>
      <c r="DA64" s="46"/>
      <c r="DB64" s="5" t="s">
        <v>12123</v>
      </c>
      <c r="DC64" s="5" t="s">
        <v>12133</v>
      </c>
    </row>
    <row r="65" spans="1:107" x14ac:dyDescent="0.35">
      <c r="A65" s="44">
        <v>18</v>
      </c>
      <c r="B65" s="45"/>
      <c r="C65" s="45" t="s">
        <v>10590</v>
      </c>
      <c r="D65" s="45" t="s">
        <v>223</v>
      </c>
      <c r="E65" s="45" t="s">
        <v>7992</v>
      </c>
      <c r="F65" s="45" t="s">
        <v>10602</v>
      </c>
      <c r="G65" s="45" t="s">
        <v>10608</v>
      </c>
      <c r="H65" s="45"/>
      <c r="J65" s="44">
        <v>18</v>
      </c>
      <c r="K65" s="45"/>
      <c r="L65" s="45" t="s">
        <v>9306</v>
      </c>
      <c r="M65" s="45"/>
      <c r="N65" s="45"/>
      <c r="O65" s="45"/>
      <c r="P65" s="45"/>
      <c r="Q65" s="45"/>
      <c r="S65" s="44">
        <v>18</v>
      </c>
      <c r="T65" s="45" t="s">
        <v>10641</v>
      </c>
      <c r="U65" s="45" t="s">
        <v>10823</v>
      </c>
      <c r="V65" s="45" t="s">
        <v>223</v>
      </c>
      <c r="W65" s="45"/>
      <c r="X65" s="45"/>
      <c r="Y65" s="45" t="s">
        <v>38</v>
      </c>
      <c r="Z65" s="45"/>
      <c r="AB65" s="44">
        <v>18</v>
      </c>
      <c r="AC65" s="45"/>
      <c r="AD65" s="45"/>
      <c r="AE65" s="45"/>
      <c r="AF65" s="45" t="s">
        <v>10944</v>
      </c>
      <c r="AG65" s="45" t="s">
        <v>10948</v>
      </c>
      <c r="AH65" s="45"/>
      <c r="AI65" s="45"/>
      <c r="AK65" s="44">
        <v>18</v>
      </c>
      <c r="AL65" s="45" t="s">
        <v>11104</v>
      </c>
      <c r="AM65" s="45"/>
      <c r="AN65" s="45" t="s">
        <v>223</v>
      </c>
      <c r="AO65" s="45" t="s">
        <v>11132</v>
      </c>
      <c r="AP65" s="45"/>
      <c r="AQ65" s="45" t="s">
        <v>11139</v>
      </c>
      <c r="AR65" s="45"/>
      <c r="AT65" s="45">
        <v>18</v>
      </c>
      <c r="AU65" s="45" t="s">
        <v>11253</v>
      </c>
      <c r="AV65" s="45"/>
      <c r="AW65" s="45" t="s">
        <v>11267</v>
      </c>
      <c r="AX65" s="45" t="s">
        <v>11268</v>
      </c>
      <c r="AY65" s="45" t="s">
        <v>11277</v>
      </c>
      <c r="AZ65" s="45" t="s">
        <v>11286</v>
      </c>
      <c r="BA65" s="45"/>
      <c r="BC65" s="45">
        <v>18</v>
      </c>
      <c r="BD65" s="45"/>
      <c r="BE65" s="45"/>
      <c r="BF65" s="45"/>
      <c r="BG65" s="45"/>
      <c r="BH65" s="45"/>
      <c r="BI65" s="45"/>
      <c r="BJ65" s="45" t="s">
        <v>11597</v>
      </c>
      <c r="BL65" s="45">
        <v>18</v>
      </c>
      <c r="BM65" s="45" t="s">
        <v>11578</v>
      </c>
      <c r="BN65" s="45"/>
      <c r="BO65" s="45" t="s">
        <v>10022</v>
      </c>
      <c r="BP65" s="45" t="s">
        <v>7275</v>
      </c>
      <c r="BQ65" s="45"/>
      <c r="BR65" s="45"/>
      <c r="BS65" s="45" t="s">
        <v>11613</v>
      </c>
      <c r="BU65" s="45">
        <v>18</v>
      </c>
      <c r="BV65" s="45" t="s">
        <v>10054</v>
      </c>
      <c r="BW65" s="45" t="s">
        <v>11706</v>
      </c>
      <c r="BX65" s="45" t="s">
        <v>223</v>
      </c>
      <c r="BY65" s="45"/>
      <c r="BZ65" s="45"/>
      <c r="CA65" s="45" t="s">
        <v>11750</v>
      </c>
      <c r="CB65" s="45" t="s">
        <v>11753</v>
      </c>
      <c r="CD65" s="45">
        <v>18</v>
      </c>
      <c r="CE65" s="45" t="s">
        <v>11741</v>
      </c>
      <c r="CF65" s="45" t="s">
        <v>11868</v>
      </c>
      <c r="CG65" s="45" t="s">
        <v>223</v>
      </c>
      <c r="CH65" s="45"/>
      <c r="CI65" s="45"/>
      <c r="CJ65" s="45"/>
      <c r="CK65" s="45"/>
      <c r="CM65" s="45">
        <v>18</v>
      </c>
      <c r="CN65" s="4"/>
      <c r="CO65" s="45"/>
      <c r="CP65" s="4" t="s">
        <v>223</v>
      </c>
      <c r="CQ65" s="45"/>
      <c r="CR65" s="45"/>
      <c r="CS65" s="45"/>
      <c r="CT65" s="4" t="s">
        <v>12010</v>
      </c>
      <c r="CV65" s="45">
        <v>18</v>
      </c>
      <c r="CW65" s="4" t="s">
        <v>12086</v>
      </c>
      <c r="CX65" s="4" t="s">
        <v>12109</v>
      </c>
      <c r="CY65" s="4" t="s">
        <v>223</v>
      </c>
      <c r="CZ65" s="45"/>
      <c r="DA65" s="45"/>
      <c r="DB65" s="45"/>
      <c r="DC65" s="4" t="s">
        <v>12134</v>
      </c>
    </row>
    <row r="66" spans="1:107" x14ac:dyDescent="0.35">
      <c r="A66" s="47"/>
      <c r="B66" s="48" t="s">
        <v>10562</v>
      </c>
      <c r="C66" s="48" t="s">
        <v>654</v>
      </c>
      <c r="D66" s="48" t="s">
        <v>10081</v>
      </c>
      <c r="E66" s="48"/>
      <c r="F66" s="48"/>
      <c r="G66" s="48" t="s">
        <v>10611</v>
      </c>
      <c r="H66" s="48" t="s">
        <v>1631</v>
      </c>
      <c r="J66" s="47"/>
      <c r="K66" s="48"/>
      <c r="L66" s="48" t="s">
        <v>179</v>
      </c>
      <c r="M66" s="48"/>
      <c r="N66" s="48"/>
      <c r="O66" s="48"/>
      <c r="P66" s="48"/>
      <c r="Q66" s="48"/>
      <c r="S66" s="47"/>
      <c r="T66" s="48"/>
      <c r="U66" s="48" t="s">
        <v>654</v>
      </c>
      <c r="V66" s="48"/>
      <c r="W66" s="48"/>
      <c r="X66" s="48" t="s">
        <v>10828</v>
      </c>
      <c r="Y66" s="48" t="s">
        <v>10829</v>
      </c>
      <c r="Z66" s="48"/>
      <c r="AB66" s="47"/>
      <c r="AC66" s="48"/>
      <c r="AD66" s="48"/>
      <c r="AE66" s="48"/>
      <c r="AF66" s="48" t="s">
        <v>10945</v>
      </c>
      <c r="AG66" s="48"/>
      <c r="AH66" s="48"/>
      <c r="AI66" s="48" t="s">
        <v>10960</v>
      </c>
      <c r="AK66" s="47"/>
      <c r="AL66" s="48" t="s">
        <v>7405</v>
      </c>
      <c r="AM66" s="48"/>
      <c r="AN66" s="48"/>
      <c r="AO66" s="48" t="s">
        <v>11120</v>
      </c>
      <c r="AP66" s="48" t="s">
        <v>7080</v>
      </c>
      <c r="AQ66" s="48"/>
      <c r="AR66" s="48"/>
      <c r="AT66" s="48"/>
      <c r="AU66" s="48" t="s">
        <v>11254</v>
      </c>
      <c r="AV66" s="48" t="s">
        <v>11262</v>
      </c>
      <c r="AW66" s="48"/>
      <c r="AX66" s="48"/>
      <c r="AY66" s="48" t="s">
        <v>11278</v>
      </c>
      <c r="AZ66" s="48" t="s">
        <v>11287</v>
      </c>
      <c r="BA66" s="48" t="s">
        <v>11445</v>
      </c>
      <c r="BC66" s="48"/>
      <c r="BD66" s="48" t="s">
        <v>11408</v>
      </c>
      <c r="BE66" s="48" t="s">
        <v>11409</v>
      </c>
      <c r="BF66" s="48"/>
      <c r="BG66" s="48"/>
      <c r="BH66" s="48" t="s">
        <v>11603</v>
      </c>
      <c r="BI66" s="48"/>
      <c r="BJ66" s="48"/>
      <c r="BL66" s="48"/>
      <c r="BM66" s="48" t="s">
        <v>7763</v>
      </c>
      <c r="BN66" s="48"/>
      <c r="BO66" s="48"/>
      <c r="BP66" s="48" t="s">
        <v>11592</v>
      </c>
      <c r="BQ66" s="48"/>
      <c r="BR66" s="48"/>
      <c r="BS66" s="48"/>
      <c r="BU66" s="48"/>
      <c r="BV66" s="48"/>
      <c r="BW66" s="48" t="s">
        <v>11701</v>
      </c>
      <c r="BX66" s="48" t="s">
        <v>7119</v>
      </c>
      <c r="BY66" s="48" t="s">
        <v>11742</v>
      </c>
      <c r="BZ66" s="48"/>
      <c r="CA66" s="48"/>
      <c r="CB66" s="48" t="s">
        <v>11754</v>
      </c>
      <c r="CD66" s="48"/>
      <c r="CE66" s="48"/>
      <c r="CF66" s="48"/>
      <c r="CG66" s="48"/>
      <c r="CH66" s="48"/>
      <c r="CI66" s="48"/>
      <c r="CJ66" s="48"/>
      <c r="CK66" s="48"/>
      <c r="CM66" s="48"/>
      <c r="CN66" s="7" t="s">
        <v>11876</v>
      </c>
      <c r="CO66" s="7" t="s">
        <v>11999</v>
      </c>
      <c r="CP66" s="7" t="s">
        <v>1068</v>
      </c>
      <c r="CQ66" s="48"/>
      <c r="CR66" s="48"/>
      <c r="CS66" s="7" t="s">
        <v>12007</v>
      </c>
      <c r="CT66" s="48"/>
      <c r="CV66" s="48"/>
      <c r="CW66" s="48"/>
      <c r="CX66" s="7" t="s">
        <v>12017</v>
      </c>
      <c r="CY66" s="7" t="s">
        <v>12112</v>
      </c>
      <c r="CZ66" s="48"/>
      <c r="DA66" s="48"/>
      <c r="DB66" s="48"/>
      <c r="DC66" s="7" t="s">
        <v>12135</v>
      </c>
    </row>
    <row r="67" spans="1:107" x14ac:dyDescent="0.35">
      <c r="A67" s="43">
        <v>20</v>
      </c>
      <c r="B67" s="46" t="s">
        <v>10584</v>
      </c>
      <c r="C67" s="46" t="s">
        <v>10588</v>
      </c>
      <c r="D67" s="46"/>
      <c r="E67" s="46"/>
      <c r="F67" s="46" t="s">
        <v>1039</v>
      </c>
      <c r="G67" s="46" t="s">
        <v>8838</v>
      </c>
      <c r="H67" s="46"/>
      <c r="J67" s="43">
        <v>20</v>
      </c>
      <c r="K67" s="46"/>
      <c r="L67" s="46"/>
      <c r="M67" s="46"/>
      <c r="N67" s="43"/>
      <c r="O67" s="46"/>
      <c r="P67" s="46"/>
      <c r="Q67" s="46"/>
      <c r="S67" s="43">
        <v>20</v>
      </c>
      <c r="T67" s="46" t="s">
        <v>10822</v>
      </c>
      <c r="U67" s="46"/>
      <c r="V67" s="46"/>
      <c r="W67" s="46"/>
      <c r="X67" s="46"/>
      <c r="Y67" s="46"/>
      <c r="Z67" s="46"/>
      <c r="AB67" s="43">
        <v>20</v>
      </c>
      <c r="AC67" s="46" t="s">
        <v>10928</v>
      </c>
      <c r="AD67" s="46" t="s">
        <v>10928</v>
      </c>
      <c r="AE67" s="46" t="s">
        <v>10928</v>
      </c>
      <c r="AF67" s="46" t="s">
        <v>10928</v>
      </c>
      <c r="AG67" s="46" t="s">
        <v>10949</v>
      </c>
      <c r="AH67" s="46" t="s">
        <v>10928</v>
      </c>
      <c r="AI67" s="46"/>
      <c r="AK67" s="43">
        <v>20</v>
      </c>
      <c r="AL67" s="46"/>
      <c r="AM67" s="46" t="s">
        <v>11040</v>
      </c>
      <c r="AN67" s="46"/>
      <c r="AO67" s="46"/>
      <c r="AP67" s="46" t="s">
        <v>67</v>
      </c>
      <c r="AQ67" s="46"/>
      <c r="AR67" s="46"/>
      <c r="AT67" s="46">
        <v>20</v>
      </c>
      <c r="AU67" s="46" t="s">
        <v>11255</v>
      </c>
      <c r="AV67" s="46"/>
      <c r="AW67" s="46" t="s">
        <v>11263</v>
      </c>
      <c r="AX67" s="46" t="s">
        <v>11263</v>
      </c>
      <c r="AY67" s="46"/>
      <c r="AZ67" s="46"/>
      <c r="BA67" s="46"/>
      <c r="BC67" s="46">
        <v>20</v>
      </c>
      <c r="BD67" s="46"/>
      <c r="BE67" s="46" t="s">
        <v>11410</v>
      </c>
      <c r="BF67" s="46"/>
      <c r="BG67" s="46"/>
      <c r="BH67" s="46" t="s">
        <v>11601</v>
      </c>
      <c r="BI67" s="46"/>
      <c r="BJ67" s="46"/>
      <c r="BL67" s="46">
        <v>20</v>
      </c>
      <c r="BM67" s="46"/>
      <c r="BN67" s="46"/>
      <c r="BO67" s="46" t="s">
        <v>11587</v>
      </c>
      <c r="BP67" s="46"/>
      <c r="BQ67" s="46" t="s">
        <v>7992</v>
      </c>
      <c r="BR67" s="46" t="s">
        <v>11607</v>
      </c>
      <c r="BS67" s="46"/>
      <c r="BU67" s="46">
        <v>20</v>
      </c>
      <c r="BV67" s="46" t="s">
        <v>11719</v>
      </c>
      <c r="BW67" s="46"/>
      <c r="BX67" s="46" t="s">
        <v>11228</v>
      </c>
      <c r="BY67" s="46"/>
      <c r="BZ67" s="46"/>
      <c r="CA67" s="46"/>
      <c r="CB67" s="46"/>
      <c r="CD67" s="46">
        <v>20</v>
      </c>
      <c r="CE67" s="46" t="s">
        <v>11719</v>
      </c>
      <c r="CF67" s="46"/>
      <c r="CG67" s="46"/>
      <c r="CH67" s="46" t="s">
        <v>370</v>
      </c>
      <c r="CI67" s="46" t="s">
        <v>67</v>
      </c>
      <c r="CJ67" s="46"/>
      <c r="CK67" s="46"/>
      <c r="CM67" s="46">
        <v>20</v>
      </c>
      <c r="CN67" s="9" t="s">
        <v>11994</v>
      </c>
      <c r="CO67" s="46"/>
      <c r="CP67" s="46"/>
      <c r="CQ67" s="46"/>
      <c r="CR67" s="46"/>
      <c r="CS67" s="5" t="s">
        <v>12008</v>
      </c>
      <c r="CT67" s="46"/>
      <c r="CV67" s="46">
        <v>20</v>
      </c>
      <c r="CW67" s="46"/>
      <c r="CX67" s="46"/>
      <c r="CY67" s="5" t="s">
        <v>1423</v>
      </c>
      <c r="CZ67" s="46"/>
      <c r="DA67" s="46"/>
      <c r="DB67" s="46"/>
      <c r="DC67" s="5" t="s">
        <v>12136</v>
      </c>
    </row>
    <row r="68" spans="1:107" x14ac:dyDescent="0.35">
      <c r="A68" s="47"/>
      <c r="B68" s="48" t="s">
        <v>9417</v>
      </c>
      <c r="C68" s="48" t="s">
        <v>10591</v>
      </c>
      <c r="D68" s="48"/>
      <c r="E68" s="48"/>
      <c r="F68" s="48"/>
      <c r="G68" s="48" t="s">
        <v>10612</v>
      </c>
      <c r="H68" s="48" t="s">
        <v>10610</v>
      </c>
      <c r="J68" s="47"/>
      <c r="K68" s="48"/>
      <c r="L68" s="48"/>
      <c r="M68" s="48"/>
      <c r="N68" s="48"/>
      <c r="O68" s="48"/>
      <c r="P68" s="48"/>
      <c r="Q68" s="48"/>
      <c r="S68" s="47"/>
      <c r="T68" s="48"/>
      <c r="U68" s="48"/>
      <c r="V68" s="48"/>
      <c r="W68" s="48"/>
      <c r="X68" s="48"/>
      <c r="Y68" s="48" t="s">
        <v>1974</v>
      </c>
      <c r="Z68" s="48"/>
      <c r="AB68" s="47"/>
      <c r="AC68" s="48"/>
      <c r="AD68" s="48"/>
      <c r="AE68" s="48" t="s">
        <v>10937</v>
      </c>
      <c r="AF68" s="48"/>
      <c r="AG68" s="48" t="s">
        <v>10950</v>
      </c>
      <c r="AH68" s="48"/>
      <c r="AI68" s="48" t="s">
        <v>10963</v>
      </c>
      <c r="AK68" s="47"/>
      <c r="AL68" s="48" t="s">
        <v>11123</v>
      </c>
      <c r="AM68" s="48"/>
      <c r="AN68" s="48"/>
      <c r="AO68" s="48"/>
      <c r="AP68" s="48"/>
      <c r="AQ68" s="48"/>
      <c r="AR68" s="48"/>
      <c r="AT68" s="48"/>
      <c r="AU68" s="48"/>
      <c r="AV68" s="48" t="s">
        <v>7992</v>
      </c>
      <c r="AW68" s="48"/>
      <c r="AX68" s="48"/>
      <c r="AY68" s="48"/>
      <c r="AZ68" s="48"/>
      <c r="BA68" s="48"/>
      <c r="BC68" s="48"/>
      <c r="BD68" s="48"/>
      <c r="BE68" s="48"/>
      <c r="BF68" s="48" t="s">
        <v>11412</v>
      </c>
      <c r="BG68" s="48"/>
      <c r="BH68" s="48" t="s">
        <v>11421</v>
      </c>
      <c r="BI68" s="48"/>
      <c r="BJ68" s="48"/>
      <c r="BL68" s="48"/>
      <c r="BM68" s="48"/>
      <c r="BN68" s="48"/>
      <c r="BO68" s="48"/>
      <c r="BP68" s="48" t="s">
        <v>11593</v>
      </c>
      <c r="BQ68" s="48"/>
      <c r="BR68" s="48" t="s">
        <v>11608</v>
      </c>
      <c r="BS68" s="48" t="s">
        <v>11614</v>
      </c>
      <c r="BU68" s="48"/>
      <c r="BV68" s="48" t="s">
        <v>11730</v>
      </c>
      <c r="BW68" s="48"/>
      <c r="BX68" s="48" t="s">
        <v>1779</v>
      </c>
      <c r="BY68" s="48"/>
      <c r="BZ68" s="48"/>
      <c r="CA68" s="48"/>
      <c r="CB68" s="48"/>
      <c r="CD68" s="48"/>
      <c r="CE68" s="48"/>
      <c r="CF68" s="48"/>
      <c r="CG68" s="48"/>
      <c r="CH68" s="48"/>
      <c r="CI68" s="48"/>
      <c r="CJ68" s="48"/>
      <c r="CK68" s="48"/>
      <c r="CM68" s="48"/>
      <c r="CN68" s="48"/>
      <c r="CO68" s="48"/>
      <c r="CP68" s="48"/>
      <c r="CQ68" s="48"/>
      <c r="CR68" s="48"/>
      <c r="CS68" s="7" t="s">
        <v>5741</v>
      </c>
      <c r="CT68" s="48"/>
      <c r="CV68" s="48"/>
      <c r="CW68" s="48"/>
      <c r="CX68" s="48"/>
      <c r="CY68" s="7" t="s">
        <v>8012</v>
      </c>
      <c r="CZ68" s="7" t="s">
        <v>12115</v>
      </c>
      <c r="DA68" s="7" t="s">
        <v>12115</v>
      </c>
      <c r="DB68" s="7" t="s">
        <v>12115</v>
      </c>
      <c r="DC68" s="7" t="s">
        <v>12115</v>
      </c>
    </row>
    <row r="70" spans="1:107" x14ac:dyDescent="0.35">
      <c r="B70" s="44" t="s">
        <v>12</v>
      </c>
      <c r="C70" s="44" t="s">
        <v>13</v>
      </c>
      <c r="D70" s="44" t="s">
        <v>14</v>
      </c>
      <c r="E70" s="44" t="s">
        <v>15</v>
      </c>
      <c r="F70" s="44" t="s">
        <v>16</v>
      </c>
      <c r="G70" s="44" t="s">
        <v>17</v>
      </c>
      <c r="H70" s="44" t="s">
        <v>18</v>
      </c>
      <c r="K70" s="44" t="s">
        <v>12</v>
      </c>
      <c r="L70" s="44" t="s">
        <v>13</v>
      </c>
      <c r="M70" s="44"/>
      <c r="N70" s="44"/>
      <c r="O70" s="44"/>
      <c r="P70" s="44"/>
      <c r="Q70" s="44"/>
      <c r="T70" s="44" t="s">
        <v>12</v>
      </c>
      <c r="U70" s="44" t="s">
        <v>13</v>
      </c>
      <c r="V70" s="44" t="s">
        <v>14</v>
      </c>
      <c r="W70" s="44" t="s">
        <v>15</v>
      </c>
      <c r="X70" s="44" t="s">
        <v>16</v>
      </c>
      <c r="Y70" s="44"/>
      <c r="Z70" s="44"/>
      <c r="AC70" s="44" t="s">
        <v>12</v>
      </c>
      <c r="AD70" s="44" t="s">
        <v>13</v>
      </c>
      <c r="AE70" s="44" t="s">
        <v>14</v>
      </c>
      <c r="AF70" s="44" t="s">
        <v>15</v>
      </c>
      <c r="AG70" s="44" t="s">
        <v>16</v>
      </c>
      <c r="AH70" s="44" t="s">
        <v>17</v>
      </c>
      <c r="AI70" s="44" t="s">
        <v>18</v>
      </c>
      <c r="AL70" s="44" t="s">
        <v>12</v>
      </c>
      <c r="AM70" s="44" t="s">
        <v>13</v>
      </c>
      <c r="AN70" s="44" t="s">
        <v>14</v>
      </c>
      <c r="AO70" s="44"/>
      <c r="AP70" s="44"/>
      <c r="AQ70" s="44"/>
      <c r="AR70" s="44"/>
      <c r="AU70" s="44" t="s">
        <v>12</v>
      </c>
      <c r="AV70" s="44" t="s">
        <v>13</v>
      </c>
      <c r="AW70" s="44" t="s">
        <v>14</v>
      </c>
      <c r="AX70" s="44" t="s">
        <v>15</v>
      </c>
      <c r="AY70" s="44" t="s">
        <v>16</v>
      </c>
      <c r="AZ70" s="44"/>
      <c r="BA70" s="44"/>
      <c r="BD70" s="44" t="s">
        <v>12</v>
      </c>
      <c r="BE70" s="44" t="s">
        <v>13</v>
      </c>
      <c r="BF70" s="44" t="s">
        <v>14</v>
      </c>
      <c r="BG70" s="44" t="s">
        <v>15</v>
      </c>
      <c r="BH70" s="44" t="s">
        <v>16</v>
      </c>
      <c r="BI70" s="44" t="s">
        <v>17</v>
      </c>
      <c r="BJ70" s="44" t="s">
        <v>18</v>
      </c>
      <c r="BM70" s="44" t="s">
        <v>12</v>
      </c>
      <c r="BN70" s="44" t="s">
        <v>13</v>
      </c>
      <c r="BO70" s="44" t="s">
        <v>14</v>
      </c>
      <c r="BP70" s="44" t="s">
        <v>15</v>
      </c>
      <c r="BQ70" s="44"/>
      <c r="BR70" s="44"/>
      <c r="BS70" s="44"/>
      <c r="BV70" s="44" t="s">
        <v>12</v>
      </c>
      <c r="BW70" s="44" t="s">
        <v>13</v>
      </c>
      <c r="BX70" s="44" t="s">
        <v>14</v>
      </c>
      <c r="BY70" s="44" t="s">
        <v>15</v>
      </c>
      <c r="BZ70" s="44" t="s">
        <v>16</v>
      </c>
      <c r="CA70" s="44" t="s">
        <v>17</v>
      </c>
      <c r="CB70" s="44"/>
      <c r="CE70" s="44" t="s">
        <v>12</v>
      </c>
      <c r="CF70" s="44" t="s">
        <v>13</v>
      </c>
      <c r="CG70" s="44" t="s">
        <v>14</v>
      </c>
      <c r="CH70" s="44" t="s">
        <v>15</v>
      </c>
      <c r="CI70" s="44" t="s">
        <v>16</v>
      </c>
      <c r="CJ70" s="44" t="s">
        <v>17</v>
      </c>
      <c r="CK70" s="44" t="s">
        <v>18</v>
      </c>
      <c r="CN70" s="44" t="s">
        <v>12</v>
      </c>
      <c r="CO70" s="44" t="s">
        <v>13</v>
      </c>
      <c r="CP70" s="44" t="s">
        <v>14</v>
      </c>
      <c r="CQ70" s="44" t="s">
        <v>15</v>
      </c>
      <c r="CR70" s="44"/>
      <c r="CS70" s="44"/>
      <c r="CT70" s="44"/>
      <c r="CW70" s="44" t="s">
        <v>12</v>
      </c>
      <c r="CX70" s="44" t="s">
        <v>13</v>
      </c>
      <c r="CY70" s="44" t="s">
        <v>14</v>
      </c>
      <c r="CZ70" s="44" t="s">
        <v>15</v>
      </c>
      <c r="DA70" s="44" t="s">
        <v>16</v>
      </c>
      <c r="DB70" s="44" t="s">
        <v>17</v>
      </c>
      <c r="DC70" s="44" t="s">
        <v>18</v>
      </c>
    </row>
    <row r="71" spans="1:107" x14ac:dyDescent="0.35">
      <c r="B71" s="43">
        <f>H54+1</f>
        <v>23</v>
      </c>
      <c r="C71" s="43">
        <f t="shared" ref="C71:H71" si="37">B71+1</f>
        <v>24</v>
      </c>
      <c r="D71" s="43">
        <f t="shared" si="37"/>
        <v>25</v>
      </c>
      <c r="E71" s="43">
        <f t="shared" si="37"/>
        <v>26</v>
      </c>
      <c r="F71" s="43">
        <f t="shared" si="37"/>
        <v>27</v>
      </c>
      <c r="G71" s="43">
        <f t="shared" si="37"/>
        <v>28</v>
      </c>
      <c r="H71" s="43">
        <f t="shared" si="37"/>
        <v>29</v>
      </c>
      <c r="K71" s="43">
        <f>Q54+1</f>
        <v>27</v>
      </c>
      <c r="L71" s="43">
        <f>K71+1</f>
        <v>28</v>
      </c>
      <c r="M71" s="47"/>
      <c r="N71" s="43"/>
      <c r="O71" s="43"/>
      <c r="P71" s="43"/>
      <c r="Q71" s="43"/>
      <c r="T71" s="43">
        <f>Z54+1</f>
        <v>27</v>
      </c>
      <c r="U71" s="43">
        <f>T71+1</f>
        <v>28</v>
      </c>
      <c r="V71" s="43">
        <f>U71+1</f>
        <v>29</v>
      </c>
      <c r="W71" s="43">
        <f>V71+1</f>
        <v>30</v>
      </c>
      <c r="X71" s="43">
        <f>W71+1</f>
        <v>31</v>
      </c>
      <c r="Y71" s="43"/>
      <c r="Z71" s="43"/>
      <c r="AC71" s="43">
        <f>AI54+1</f>
        <v>24</v>
      </c>
      <c r="AD71" s="43">
        <f t="shared" ref="AD71:AI71" si="38">AC71+1</f>
        <v>25</v>
      </c>
      <c r="AE71" s="43">
        <f t="shared" si="38"/>
        <v>26</v>
      </c>
      <c r="AF71" s="43">
        <f t="shared" si="38"/>
        <v>27</v>
      </c>
      <c r="AG71" s="43">
        <f t="shared" si="38"/>
        <v>28</v>
      </c>
      <c r="AH71" s="43">
        <f t="shared" si="38"/>
        <v>29</v>
      </c>
      <c r="AI71" s="43">
        <f t="shared" si="38"/>
        <v>30</v>
      </c>
      <c r="AL71" s="43">
        <f>AR54+1</f>
        <v>29</v>
      </c>
      <c r="AM71" s="43">
        <f>AL71+1</f>
        <v>30</v>
      </c>
      <c r="AN71" s="43">
        <f>AM71+1</f>
        <v>31</v>
      </c>
      <c r="AO71" s="43"/>
      <c r="AP71" s="43"/>
      <c r="AQ71" s="43"/>
      <c r="AR71" s="43"/>
      <c r="AU71" s="43">
        <f>BA54+1</f>
        <v>26</v>
      </c>
      <c r="AV71" s="43">
        <f>AU71+1</f>
        <v>27</v>
      </c>
      <c r="AW71" s="43">
        <f>AV71+1</f>
        <v>28</v>
      </c>
      <c r="AX71" s="43">
        <f>AW71+1</f>
        <v>29</v>
      </c>
      <c r="AY71" s="43">
        <f>AX71+1</f>
        <v>30</v>
      </c>
      <c r="AZ71" s="43"/>
      <c r="BA71" s="43"/>
      <c r="BD71" s="43">
        <f>BJ54+1</f>
        <v>24</v>
      </c>
      <c r="BE71" s="43">
        <f t="shared" ref="BE71:BJ71" si="39">BD71+1</f>
        <v>25</v>
      </c>
      <c r="BF71" s="43">
        <f t="shared" si="39"/>
        <v>26</v>
      </c>
      <c r="BG71" s="43">
        <f t="shared" si="39"/>
        <v>27</v>
      </c>
      <c r="BH71" s="43">
        <f t="shared" si="39"/>
        <v>28</v>
      </c>
      <c r="BI71" s="43">
        <f t="shared" si="39"/>
        <v>29</v>
      </c>
      <c r="BJ71" s="43">
        <f t="shared" si="39"/>
        <v>30</v>
      </c>
      <c r="BM71" s="43">
        <f>BS54+1</f>
        <v>28</v>
      </c>
      <c r="BN71" s="43">
        <f>BM71+1</f>
        <v>29</v>
      </c>
      <c r="BO71" s="43">
        <f>BN71+1</f>
        <v>30</v>
      </c>
      <c r="BP71" s="43">
        <f>BO71+1</f>
        <v>31</v>
      </c>
      <c r="BQ71" s="43"/>
      <c r="BR71" s="43"/>
      <c r="BS71" s="43"/>
      <c r="BV71" s="43">
        <f>CB54+1</f>
        <v>25</v>
      </c>
      <c r="BW71" s="43">
        <f>BV71+1</f>
        <v>26</v>
      </c>
      <c r="BX71" s="43">
        <f>BW71+1</f>
        <v>27</v>
      </c>
      <c r="BY71" s="43">
        <f>BX71+1</f>
        <v>28</v>
      </c>
      <c r="BZ71" s="43">
        <f>BY71+1</f>
        <v>29</v>
      </c>
      <c r="CA71" s="43">
        <f>BZ71+1</f>
        <v>30</v>
      </c>
      <c r="CB71" s="43"/>
      <c r="CE71" s="43">
        <f>CK54+1</f>
        <v>23</v>
      </c>
      <c r="CF71" s="43">
        <f t="shared" ref="CF71:CK71" si="40">CE71+1</f>
        <v>24</v>
      </c>
      <c r="CG71" s="43">
        <f t="shared" si="40"/>
        <v>25</v>
      </c>
      <c r="CH71" s="43">
        <f t="shared" si="40"/>
        <v>26</v>
      </c>
      <c r="CI71" s="43">
        <f t="shared" si="40"/>
        <v>27</v>
      </c>
      <c r="CJ71" s="43">
        <f t="shared" si="40"/>
        <v>28</v>
      </c>
      <c r="CK71" s="43">
        <f t="shared" si="40"/>
        <v>29</v>
      </c>
      <c r="CN71" s="43">
        <f>CT54+1</f>
        <v>27</v>
      </c>
      <c r="CO71" s="43">
        <f>CN71+1</f>
        <v>28</v>
      </c>
      <c r="CP71" s="43">
        <f>CO71+1</f>
        <v>29</v>
      </c>
      <c r="CQ71" s="43">
        <f>CP71+1</f>
        <v>30</v>
      </c>
      <c r="CR71" s="43"/>
      <c r="CS71" s="43"/>
      <c r="CT71" s="43"/>
      <c r="CW71" s="43">
        <f>DC54+1</f>
        <v>25</v>
      </c>
      <c r="CX71" s="43">
        <f t="shared" ref="CX71:DC71" si="41">CW71+1</f>
        <v>26</v>
      </c>
      <c r="CY71" s="43">
        <f t="shared" si="41"/>
        <v>27</v>
      </c>
      <c r="CZ71" s="43">
        <f t="shared" si="41"/>
        <v>28</v>
      </c>
      <c r="DA71" s="43">
        <f t="shared" si="41"/>
        <v>29</v>
      </c>
      <c r="DB71" s="43">
        <f t="shared" si="41"/>
        <v>30</v>
      </c>
      <c r="DC71" s="43">
        <f t="shared" si="41"/>
        <v>31</v>
      </c>
    </row>
    <row r="72" spans="1:107" x14ac:dyDescent="0.35">
      <c r="A72" s="44">
        <v>8</v>
      </c>
      <c r="B72" s="45" t="s">
        <v>10609</v>
      </c>
      <c r="C72" s="45"/>
      <c r="D72" s="45"/>
      <c r="E72" s="45"/>
      <c r="F72" s="45" t="s">
        <v>25</v>
      </c>
      <c r="G72" s="45"/>
      <c r="H72" s="45" t="s">
        <v>10614</v>
      </c>
      <c r="J72" s="44">
        <v>8</v>
      </c>
      <c r="K72" s="45"/>
      <c r="L72" s="45"/>
      <c r="M72" s="46"/>
      <c r="N72" s="45"/>
      <c r="O72" s="45"/>
      <c r="P72" s="45"/>
      <c r="Q72" s="45"/>
      <c r="S72" s="44">
        <v>8</v>
      </c>
      <c r="T72" s="45"/>
      <c r="U72" s="45"/>
      <c r="V72" s="45"/>
      <c r="W72" s="45"/>
      <c r="X72" s="45" t="s">
        <v>25</v>
      </c>
      <c r="Y72" s="45"/>
      <c r="Z72" s="45"/>
      <c r="AB72" s="44">
        <v>8</v>
      </c>
      <c r="AC72" s="45" t="s">
        <v>10939</v>
      </c>
      <c r="AD72" s="45" t="s">
        <v>10970</v>
      </c>
      <c r="AE72" s="45"/>
      <c r="AF72" s="45"/>
      <c r="AG72" s="45" t="s">
        <v>10970</v>
      </c>
      <c r="AH72" s="45" t="s">
        <v>10998</v>
      </c>
      <c r="AI72" s="45" t="s">
        <v>11007</v>
      </c>
      <c r="AK72" s="44">
        <v>8</v>
      </c>
      <c r="AL72" s="45" t="s">
        <v>11144</v>
      </c>
      <c r="AM72" s="45"/>
      <c r="AN72" s="45"/>
      <c r="AO72" s="45"/>
      <c r="AP72" s="45"/>
      <c r="AQ72" s="45"/>
      <c r="AR72" s="45"/>
      <c r="AT72" s="45">
        <v>8</v>
      </c>
      <c r="AU72" s="45"/>
      <c r="AV72" s="45" t="s">
        <v>11157</v>
      </c>
      <c r="AW72" s="45"/>
      <c r="AX72" s="45" t="s">
        <v>11310</v>
      </c>
      <c r="AY72" s="45"/>
      <c r="AZ72" s="45"/>
      <c r="BA72" s="45"/>
      <c r="BC72" s="45">
        <v>8</v>
      </c>
      <c r="BD72" s="45"/>
      <c r="BE72" s="45"/>
      <c r="BF72" s="45"/>
      <c r="BG72" s="45" t="s">
        <v>11433</v>
      </c>
      <c r="BH72" s="45" t="s">
        <v>25</v>
      </c>
      <c r="BI72" s="45"/>
      <c r="BJ72" s="45"/>
      <c r="BL72" s="45">
        <v>8</v>
      </c>
      <c r="BM72" s="45" t="s">
        <v>11615</v>
      </c>
      <c r="BN72" s="45"/>
      <c r="BO72" s="45" t="s">
        <v>11625</v>
      </c>
      <c r="BP72" s="45"/>
      <c r="BQ72" s="45"/>
      <c r="BR72" s="45"/>
      <c r="BS72" s="45"/>
      <c r="BU72" s="45">
        <v>8</v>
      </c>
      <c r="BV72" s="45"/>
      <c r="BW72" s="45"/>
      <c r="BX72" s="45"/>
      <c r="BY72" s="45"/>
      <c r="BZ72" s="45" t="s">
        <v>25</v>
      </c>
      <c r="CA72" s="45"/>
      <c r="CB72" s="45"/>
      <c r="CD72" s="45">
        <v>8</v>
      </c>
      <c r="CE72" s="45"/>
      <c r="CF72" s="45"/>
      <c r="CG72" s="45"/>
      <c r="CH72" s="45"/>
      <c r="CI72" s="4" t="s">
        <v>25</v>
      </c>
      <c r="CJ72" s="45"/>
      <c r="CK72" s="4" t="s">
        <v>11895</v>
      </c>
      <c r="CM72" s="45">
        <v>8</v>
      </c>
      <c r="CN72" s="45"/>
      <c r="CO72" s="45"/>
      <c r="CP72" s="45"/>
      <c r="CQ72" s="45"/>
      <c r="CR72" s="45"/>
      <c r="CS72" s="45"/>
      <c r="CT72" s="45"/>
      <c r="CV72" s="45">
        <v>8</v>
      </c>
      <c r="CW72" s="45"/>
      <c r="CX72" s="45"/>
      <c r="CY72" s="45"/>
      <c r="CZ72" s="4"/>
      <c r="DA72" s="4" t="s">
        <v>25</v>
      </c>
      <c r="DB72" s="45"/>
      <c r="DC72" s="45"/>
    </row>
    <row r="73" spans="1:107" x14ac:dyDescent="0.35">
      <c r="A73" s="43"/>
      <c r="B73" s="46"/>
      <c r="C73" s="46"/>
      <c r="D73" s="46"/>
      <c r="E73" s="46"/>
      <c r="F73" s="46" t="s">
        <v>10623</v>
      </c>
      <c r="G73" s="46"/>
      <c r="H73" s="46"/>
      <c r="J73" s="43"/>
      <c r="K73" s="46" t="s">
        <v>10728</v>
      </c>
      <c r="L73" s="46" t="s">
        <v>10722</v>
      </c>
      <c r="M73" s="46"/>
      <c r="N73" s="46"/>
      <c r="O73" s="46"/>
      <c r="P73" s="46"/>
      <c r="Q73" s="46"/>
      <c r="S73" s="43"/>
      <c r="T73" s="46"/>
      <c r="U73" s="46" t="s">
        <v>9323</v>
      </c>
      <c r="V73" s="46" t="s">
        <v>10842</v>
      </c>
      <c r="W73" s="46"/>
      <c r="X73" s="46"/>
      <c r="Y73" s="46"/>
      <c r="Z73" s="46"/>
      <c r="AB73" s="43"/>
      <c r="AC73" s="46"/>
      <c r="AD73" s="46" t="s">
        <v>10971</v>
      </c>
      <c r="AE73" s="46" t="s">
        <v>10979</v>
      </c>
      <c r="AF73" s="46"/>
      <c r="AG73" s="46" t="s">
        <v>10990</v>
      </c>
      <c r="AH73" s="46" t="s">
        <v>10984</v>
      </c>
      <c r="AI73" s="46"/>
      <c r="AK73" s="43"/>
      <c r="AL73" s="46" t="s">
        <v>11091</v>
      </c>
      <c r="AM73" s="46"/>
      <c r="AN73" s="46" t="s">
        <v>11150</v>
      </c>
      <c r="AO73" s="46"/>
      <c r="AP73" s="46"/>
      <c r="AQ73" s="46"/>
      <c r="AR73" s="46"/>
      <c r="AT73" s="46"/>
      <c r="AU73" s="46" t="s">
        <v>11296</v>
      </c>
      <c r="AV73" s="46"/>
      <c r="AW73" s="46" t="s">
        <v>349</v>
      </c>
      <c r="AX73" s="46" t="s">
        <v>8648</v>
      </c>
      <c r="AY73" s="46" t="s">
        <v>11315</v>
      </c>
      <c r="AZ73" s="46"/>
      <c r="BA73" s="46"/>
      <c r="BC73" s="46"/>
      <c r="BD73" s="46"/>
      <c r="BE73" s="46"/>
      <c r="BF73" s="46"/>
      <c r="BG73" s="46" t="s">
        <v>38</v>
      </c>
      <c r="BH73" s="46" t="s">
        <v>11442</v>
      </c>
      <c r="BI73" s="46"/>
      <c r="BJ73" s="46"/>
      <c r="BL73" s="46"/>
      <c r="BM73" s="46" t="s">
        <v>11612</v>
      </c>
      <c r="BN73" s="46" t="s">
        <v>11616</v>
      </c>
      <c r="BO73" s="46" t="s">
        <v>1986</v>
      </c>
      <c r="BP73" s="46"/>
      <c r="BQ73" s="46"/>
      <c r="BR73" s="46"/>
      <c r="BS73" s="46"/>
      <c r="BU73" s="46"/>
      <c r="BV73" s="46"/>
      <c r="BW73" s="46"/>
      <c r="BX73" s="46" t="s">
        <v>1109</v>
      </c>
      <c r="BY73" s="46" t="s">
        <v>11762</v>
      </c>
      <c r="BZ73" s="46"/>
      <c r="CA73" s="46"/>
      <c r="CB73" s="46"/>
      <c r="CD73" s="46"/>
      <c r="CE73" s="46"/>
      <c r="CF73" s="46"/>
      <c r="CG73" s="46"/>
      <c r="CH73" s="46"/>
      <c r="CI73" s="46"/>
      <c r="CJ73" s="46"/>
      <c r="CK73" s="5" t="s">
        <v>9126</v>
      </c>
      <c r="CM73" s="46"/>
      <c r="CN73" s="5" t="s">
        <v>12013</v>
      </c>
      <c r="CO73" s="5" t="s">
        <v>11982</v>
      </c>
      <c r="CP73" s="5" t="s">
        <v>11859</v>
      </c>
      <c r="CQ73" s="46"/>
      <c r="CR73" s="46"/>
      <c r="CS73" s="46"/>
      <c r="CT73" s="46"/>
      <c r="CV73" s="46"/>
      <c r="CW73" s="46"/>
      <c r="CX73" s="46"/>
      <c r="CY73" s="46"/>
      <c r="CZ73" s="46"/>
      <c r="DA73" s="46"/>
      <c r="DB73" s="46"/>
      <c r="DC73" s="46"/>
    </row>
    <row r="74" spans="1:107" x14ac:dyDescent="0.35">
      <c r="A74" s="44">
        <v>10</v>
      </c>
      <c r="B74" s="45"/>
      <c r="C74" s="45"/>
      <c r="D74" s="45" t="s">
        <v>10534</v>
      </c>
      <c r="E74" s="45"/>
      <c r="F74" s="45"/>
      <c r="G74" s="45"/>
      <c r="H74" s="45"/>
      <c r="J74" s="44">
        <v>10</v>
      </c>
      <c r="K74" s="45" t="s">
        <v>10727</v>
      </c>
      <c r="L74" s="45"/>
      <c r="M74" s="45"/>
      <c r="N74" s="45"/>
      <c r="O74" s="45"/>
      <c r="P74" s="45"/>
      <c r="Q74" s="45"/>
      <c r="S74" s="44">
        <v>10</v>
      </c>
      <c r="T74" s="45"/>
      <c r="U74" s="45" t="s">
        <v>121</v>
      </c>
      <c r="V74" s="45" t="s">
        <v>10844</v>
      </c>
      <c r="W74" s="45" t="s">
        <v>156</v>
      </c>
      <c r="X74" s="45"/>
      <c r="Y74" s="45"/>
      <c r="Z74" s="45"/>
      <c r="AB74" s="44">
        <v>10</v>
      </c>
      <c r="AC74" s="45" t="s">
        <v>3940</v>
      </c>
      <c r="AD74" s="45"/>
      <c r="AE74" s="45"/>
      <c r="AF74" s="45" t="s">
        <v>10991</v>
      </c>
      <c r="AG74" s="45"/>
      <c r="AH74" s="45" t="s">
        <v>10999</v>
      </c>
      <c r="AI74" s="45" t="s">
        <v>11008</v>
      </c>
      <c r="AK74" s="44">
        <v>10</v>
      </c>
      <c r="AL74" s="45" t="s">
        <v>156</v>
      </c>
      <c r="AM74" s="45"/>
      <c r="AN74" s="45" t="s">
        <v>11149</v>
      </c>
      <c r="AO74" s="45"/>
      <c r="AP74" s="45"/>
      <c r="AQ74" s="45"/>
      <c r="AR74" s="45"/>
      <c r="AT74" s="45">
        <v>10</v>
      </c>
      <c r="AU74" s="45" t="s">
        <v>11297</v>
      </c>
      <c r="AV74" s="45" t="s">
        <v>11090</v>
      </c>
      <c r="AW74" s="45" t="s">
        <v>566</v>
      </c>
      <c r="AX74" s="45" t="s">
        <v>11323</v>
      </c>
      <c r="AY74" s="45"/>
      <c r="AZ74" s="45"/>
      <c r="BA74" s="45"/>
      <c r="BC74" s="45">
        <v>10</v>
      </c>
      <c r="BD74" s="45"/>
      <c r="BE74" s="45" t="s">
        <v>11090</v>
      </c>
      <c r="BF74" s="45" t="s">
        <v>11427</v>
      </c>
      <c r="BG74" s="45" t="s">
        <v>11434</v>
      </c>
      <c r="BH74" s="45"/>
      <c r="BI74" s="45"/>
      <c r="BJ74" s="45"/>
      <c r="BL74" s="45">
        <v>10</v>
      </c>
      <c r="BM74" s="45"/>
      <c r="BN74" s="45" t="s">
        <v>11619</v>
      </c>
      <c r="BO74" s="45"/>
      <c r="BP74" s="45" t="s">
        <v>11633</v>
      </c>
      <c r="BQ74" s="45"/>
      <c r="BR74" s="45"/>
      <c r="BS74" s="45"/>
      <c r="BU74" s="45">
        <v>10</v>
      </c>
      <c r="BV74" s="45"/>
      <c r="BW74" s="45"/>
      <c r="BX74" s="45"/>
      <c r="BY74" s="45" t="s">
        <v>11763</v>
      </c>
      <c r="BZ74" s="45"/>
      <c r="CA74" s="45" t="s">
        <v>11383</v>
      </c>
      <c r="CB74" s="45"/>
      <c r="CD74" s="45">
        <v>10</v>
      </c>
      <c r="CE74" s="52"/>
      <c r="CF74" s="4" t="s">
        <v>1089</v>
      </c>
      <c r="CG74" s="4" t="s">
        <v>10097</v>
      </c>
      <c r="CH74" s="4" t="s">
        <v>1089</v>
      </c>
      <c r="CI74" s="4" t="s">
        <v>11889</v>
      </c>
      <c r="CJ74" s="4" t="s">
        <v>12015</v>
      </c>
      <c r="CK74" s="45"/>
      <c r="CM74" s="45">
        <v>10</v>
      </c>
      <c r="CN74" s="4" t="s">
        <v>12012</v>
      </c>
      <c r="CO74" s="45"/>
      <c r="CP74" s="45"/>
      <c r="CQ74" s="4" t="s">
        <v>11990</v>
      </c>
      <c r="CR74" s="45"/>
      <c r="CS74" s="45"/>
      <c r="CT74" s="45"/>
      <c r="CV74" s="45">
        <v>10</v>
      </c>
      <c r="CW74" s="45"/>
      <c r="CX74" s="4" t="s">
        <v>12142</v>
      </c>
      <c r="CY74" s="45"/>
      <c r="CZ74" s="4" t="s">
        <v>12153</v>
      </c>
      <c r="DA74" s="45"/>
      <c r="DB74" s="45"/>
      <c r="DC74" s="45"/>
    </row>
    <row r="75" spans="1:107" x14ac:dyDescent="0.35">
      <c r="A75" s="47"/>
      <c r="B75" s="48" t="s">
        <v>1435</v>
      </c>
      <c r="C75" s="48" t="s">
        <v>10617</v>
      </c>
      <c r="D75" s="48" t="s">
        <v>10629</v>
      </c>
      <c r="E75" s="48" t="s">
        <v>38</v>
      </c>
      <c r="F75" s="48" t="s">
        <v>10613</v>
      </c>
      <c r="G75" s="48"/>
      <c r="H75" s="48"/>
      <c r="J75" s="47"/>
      <c r="K75" s="48"/>
      <c r="L75" s="48"/>
      <c r="M75" s="48"/>
      <c r="N75" s="48"/>
      <c r="O75" s="48"/>
      <c r="P75" s="48"/>
      <c r="Q75" s="48"/>
      <c r="S75" s="47"/>
      <c r="T75" s="48"/>
      <c r="U75" s="48"/>
      <c r="V75" s="48" t="s">
        <v>7949</v>
      </c>
      <c r="W75" s="48" t="s">
        <v>10846</v>
      </c>
      <c r="X75" s="46" t="s">
        <v>10487</v>
      </c>
      <c r="Y75" s="48"/>
      <c r="Z75" s="48"/>
      <c r="AB75" s="47"/>
      <c r="AC75" s="48"/>
      <c r="AD75" s="48"/>
      <c r="AE75" s="48" t="s">
        <v>10980</v>
      </c>
      <c r="AF75" s="48" t="s">
        <v>10985</v>
      </c>
      <c r="AG75" s="48"/>
      <c r="AH75" s="48" t="s">
        <v>11000</v>
      </c>
      <c r="AI75" s="48"/>
      <c r="AK75" s="47"/>
      <c r="AL75" s="48" t="s">
        <v>38</v>
      </c>
      <c r="AM75" s="48"/>
      <c r="AN75" s="48"/>
      <c r="AO75" s="48"/>
      <c r="AP75" s="48"/>
      <c r="AQ75" s="48"/>
      <c r="AR75" s="48"/>
      <c r="AT75" s="48"/>
      <c r="AU75" s="48"/>
      <c r="AV75" s="48"/>
      <c r="AW75" s="48" t="s">
        <v>11306</v>
      </c>
      <c r="AX75" s="48"/>
      <c r="AY75" s="48" t="s">
        <v>11316</v>
      </c>
      <c r="AZ75" s="48"/>
      <c r="BA75" s="48"/>
      <c r="BC75" s="48"/>
      <c r="BD75" s="48"/>
      <c r="BE75" s="48" t="s">
        <v>11424</v>
      </c>
      <c r="BF75" s="48"/>
      <c r="BG75" s="48"/>
      <c r="BH75" s="48" t="s">
        <v>11443</v>
      </c>
      <c r="BI75" s="48" t="s">
        <v>11449</v>
      </c>
      <c r="BJ75" s="48" t="s">
        <v>7713</v>
      </c>
      <c r="BL75" s="48"/>
      <c r="BM75" s="48"/>
      <c r="BN75" s="48" t="s">
        <v>799</v>
      </c>
      <c r="BO75" s="48"/>
      <c r="BP75" s="48"/>
      <c r="BQ75" s="48"/>
      <c r="BR75" s="48"/>
      <c r="BS75" s="48"/>
      <c r="BU75" s="48"/>
      <c r="BV75" s="48"/>
      <c r="BW75" s="48" t="s">
        <v>11703</v>
      </c>
      <c r="BX75" s="48"/>
      <c r="BY75" s="48" t="s">
        <v>11764</v>
      </c>
      <c r="BZ75" s="48"/>
      <c r="CA75" s="48" t="s">
        <v>38</v>
      </c>
      <c r="CB75" s="48"/>
      <c r="CD75" s="48"/>
      <c r="CE75" s="7" t="s">
        <v>1236</v>
      </c>
      <c r="CF75" s="7" t="s">
        <v>11885</v>
      </c>
      <c r="CG75" s="48"/>
      <c r="CH75" s="48"/>
      <c r="CI75" s="48"/>
      <c r="CJ75" s="7" t="s">
        <v>38</v>
      </c>
      <c r="CK75" s="48"/>
      <c r="CM75" s="48"/>
      <c r="CN75" s="7" t="s">
        <v>11980</v>
      </c>
      <c r="CO75" s="7" t="s">
        <v>11988</v>
      </c>
      <c r="CP75" s="48"/>
      <c r="CQ75" s="7" t="s">
        <v>38</v>
      </c>
      <c r="CR75" s="48"/>
      <c r="CS75" s="48"/>
      <c r="CT75" s="48"/>
      <c r="CV75" s="48"/>
      <c r="CW75" s="7" t="s">
        <v>12137</v>
      </c>
      <c r="CX75" s="7" t="s">
        <v>12143</v>
      </c>
      <c r="CY75" s="48"/>
      <c r="CZ75" s="7" t="s">
        <v>12154</v>
      </c>
      <c r="DA75" s="7" t="s">
        <v>12160</v>
      </c>
      <c r="DB75" s="48"/>
      <c r="DC75" s="7" t="s">
        <v>12165</v>
      </c>
    </row>
    <row r="76" spans="1:107" x14ac:dyDescent="0.35">
      <c r="A76" s="43">
        <v>12</v>
      </c>
      <c r="B76" s="46" t="s">
        <v>379</v>
      </c>
      <c r="C76" s="46" t="s">
        <v>89</v>
      </c>
      <c r="D76" s="46"/>
      <c r="E76" s="46"/>
      <c r="F76" s="46"/>
      <c r="G76" s="46" t="s">
        <v>10628</v>
      </c>
      <c r="H76" s="46"/>
      <c r="J76" s="43">
        <v>12</v>
      </c>
      <c r="K76" s="46"/>
      <c r="L76" s="45" t="s">
        <v>89</v>
      </c>
      <c r="M76" s="46"/>
      <c r="N76" s="46"/>
      <c r="O76" s="46"/>
      <c r="P76" s="46"/>
      <c r="Q76" s="46"/>
      <c r="S76" s="43">
        <v>12</v>
      </c>
      <c r="T76" s="46" t="s">
        <v>379</v>
      </c>
      <c r="U76" s="46" t="s">
        <v>89</v>
      </c>
      <c r="V76" s="46"/>
      <c r="W76" s="46"/>
      <c r="X76" s="45"/>
      <c r="Y76" s="46"/>
      <c r="Z76" s="46"/>
      <c r="AB76" s="43">
        <v>12</v>
      </c>
      <c r="AC76" s="46" t="s">
        <v>10965</v>
      </c>
      <c r="AD76" s="46" t="s">
        <v>10972</v>
      </c>
      <c r="AE76" s="46"/>
      <c r="AF76" s="46" t="s">
        <v>10986</v>
      </c>
      <c r="AG76" s="46" t="s">
        <v>10972</v>
      </c>
      <c r="AH76" s="46" t="s">
        <v>11001</v>
      </c>
      <c r="AI76" s="46" t="s">
        <v>10965</v>
      </c>
      <c r="AK76" s="43">
        <v>12</v>
      </c>
      <c r="AL76" s="46" t="s">
        <v>379</v>
      </c>
      <c r="AM76" s="46" t="s">
        <v>89</v>
      </c>
      <c r="AN76" s="46"/>
      <c r="AO76" s="46"/>
      <c r="AP76" s="46"/>
      <c r="AQ76" s="46"/>
      <c r="AR76" s="46"/>
      <c r="AT76" s="46">
        <v>12</v>
      </c>
      <c r="AU76" s="46" t="s">
        <v>11298</v>
      </c>
      <c r="AV76" s="46" t="s">
        <v>89</v>
      </c>
      <c r="AW76" s="46" t="s">
        <v>11307</v>
      </c>
      <c r="AX76" s="46" t="s">
        <v>11311</v>
      </c>
      <c r="AY76" s="46" t="s">
        <v>11317</v>
      </c>
      <c r="AZ76" s="46"/>
      <c r="BA76" s="46"/>
      <c r="BC76" s="46">
        <v>12</v>
      </c>
      <c r="BD76" s="46"/>
      <c r="BE76" s="46"/>
      <c r="BF76" s="46"/>
      <c r="BG76" s="46"/>
      <c r="BH76" s="46" t="s">
        <v>11444</v>
      </c>
      <c r="BI76" s="46"/>
      <c r="BJ76" s="46" t="s">
        <v>11451</v>
      </c>
      <c r="BL76" s="46">
        <v>12</v>
      </c>
      <c r="BM76" s="46"/>
      <c r="BN76" s="46"/>
      <c r="BO76" s="46" t="s">
        <v>11626</v>
      </c>
      <c r="BP76" s="46"/>
      <c r="BQ76" s="46"/>
      <c r="BR76" s="46"/>
      <c r="BS76" s="46"/>
      <c r="BU76" s="46">
        <v>12</v>
      </c>
      <c r="BV76" s="46" t="s">
        <v>11755</v>
      </c>
      <c r="BW76" s="46"/>
      <c r="BX76" s="46" t="s">
        <v>11704</v>
      </c>
      <c r="BY76" s="46"/>
      <c r="BZ76" s="46"/>
      <c r="CA76" s="46" t="s">
        <v>11771</v>
      </c>
      <c r="CB76" s="46"/>
      <c r="CD76" s="46">
        <v>12</v>
      </c>
      <c r="CE76" s="5" t="s">
        <v>11882</v>
      </c>
      <c r="CF76" s="5" t="s">
        <v>89</v>
      </c>
      <c r="CG76" s="46"/>
      <c r="CH76" s="46"/>
      <c r="CI76" s="46"/>
      <c r="CJ76" s="46"/>
      <c r="CK76" s="5" t="s">
        <v>11899</v>
      </c>
      <c r="CM76" s="46">
        <v>12</v>
      </c>
      <c r="CN76" s="46"/>
      <c r="CO76" s="5" t="s">
        <v>89</v>
      </c>
      <c r="CP76" s="5"/>
      <c r="CQ76" s="46"/>
      <c r="CR76" s="46"/>
      <c r="CS76" s="46"/>
      <c r="CT76" s="46"/>
      <c r="CV76" s="46">
        <v>12</v>
      </c>
      <c r="CW76" s="5" t="s">
        <v>12138</v>
      </c>
      <c r="CX76" s="46"/>
      <c r="CY76" s="5" t="s">
        <v>12148</v>
      </c>
      <c r="CZ76" s="46"/>
      <c r="DA76" s="46"/>
      <c r="DB76" s="5" t="s">
        <v>12027</v>
      </c>
      <c r="DC76" s="46"/>
    </row>
    <row r="77" spans="1:107" x14ac:dyDescent="0.35">
      <c r="A77" s="43"/>
      <c r="B77" s="46" t="s">
        <v>1631</v>
      </c>
      <c r="C77" s="46" t="s">
        <v>10616</v>
      </c>
      <c r="D77" s="46" t="s">
        <v>8939</v>
      </c>
      <c r="E77" s="46"/>
      <c r="F77" s="46"/>
      <c r="G77" s="46"/>
      <c r="H77" s="46"/>
      <c r="J77" s="43"/>
      <c r="K77" s="46"/>
      <c r="L77" s="46" t="s">
        <v>10740</v>
      </c>
      <c r="M77" s="46"/>
      <c r="N77" s="46"/>
      <c r="O77" s="46"/>
      <c r="P77" s="46"/>
      <c r="Q77" s="46"/>
      <c r="S77" s="43"/>
      <c r="T77" s="46"/>
      <c r="U77" s="46"/>
      <c r="V77" s="46" t="s">
        <v>8939</v>
      </c>
      <c r="W77" s="46" t="s">
        <v>1535</v>
      </c>
      <c r="X77" s="46"/>
      <c r="Y77" s="46"/>
      <c r="Z77" s="46"/>
      <c r="AB77" s="43"/>
      <c r="AC77" s="46"/>
      <c r="AD77" s="46"/>
      <c r="AE77" s="46" t="s">
        <v>10969</v>
      </c>
      <c r="AF77" s="46"/>
      <c r="AG77" s="46" t="s">
        <v>10992</v>
      </c>
      <c r="AH77" s="46" t="s">
        <v>11002</v>
      </c>
      <c r="AI77" s="46"/>
      <c r="AK77" s="43"/>
      <c r="AL77" s="46" t="s">
        <v>11143</v>
      </c>
      <c r="AM77" s="46"/>
      <c r="AN77" s="46" t="s">
        <v>8939</v>
      </c>
      <c r="AO77" s="46"/>
      <c r="AP77" s="46"/>
      <c r="AQ77" s="46"/>
      <c r="AR77" s="46"/>
      <c r="AT77" s="46"/>
      <c r="AU77" s="46" t="s">
        <v>11084</v>
      </c>
      <c r="AV77" s="46" t="s">
        <v>1631</v>
      </c>
      <c r="AW77" s="46"/>
      <c r="AX77" s="46"/>
      <c r="AY77" s="46"/>
      <c r="AZ77" s="46"/>
      <c r="BA77" s="46"/>
      <c r="BC77" s="46"/>
      <c r="BD77" s="46"/>
      <c r="BE77" s="46" t="s">
        <v>11380</v>
      </c>
      <c r="BF77" s="46" t="s">
        <v>11435</v>
      </c>
      <c r="BG77" s="46" t="s">
        <v>11380</v>
      </c>
      <c r="BH77" s="46"/>
      <c r="BI77" s="46"/>
      <c r="BJ77" s="46" t="s">
        <v>11506</v>
      </c>
      <c r="BL77" s="46"/>
      <c r="BM77" s="46"/>
      <c r="BN77" s="46" t="s">
        <v>11620</v>
      </c>
      <c r="BO77" s="46" t="s">
        <v>11627</v>
      </c>
      <c r="BP77" s="46" t="s">
        <v>1236</v>
      </c>
      <c r="BQ77" s="46"/>
      <c r="BR77" s="46"/>
      <c r="BS77" s="46"/>
      <c r="BU77" s="46"/>
      <c r="BV77" s="46" t="s">
        <v>1986</v>
      </c>
      <c r="BW77" s="46" t="s">
        <v>11758</v>
      </c>
      <c r="BX77" s="46"/>
      <c r="BY77" s="46"/>
      <c r="BZ77" s="46" t="s">
        <v>11767</v>
      </c>
      <c r="CA77" s="46"/>
      <c r="CB77" s="46"/>
      <c r="CD77" s="46"/>
      <c r="CE77" s="46"/>
      <c r="CF77" s="46"/>
      <c r="CG77" s="46"/>
      <c r="CH77" s="46"/>
      <c r="CI77" s="5" t="s">
        <v>11891</v>
      </c>
      <c r="CJ77" s="46"/>
      <c r="CK77" s="46"/>
      <c r="CM77" s="46"/>
      <c r="CN77" s="5" t="s">
        <v>1588</v>
      </c>
      <c r="CO77" s="46"/>
      <c r="CP77" s="5" t="s">
        <v>12019</v>
      </c>
      <c r="CQ77" s="46"/>
      <c r="CR77" s="46"/>
      <c r="CS77" s="46"/>
      <c r="CT77" s="46"/>
      <c r="CV77" s="46"/>
      <c r="CW77" s="46"/>
      <c r="CX77" s="5" t="s">
        <v>12144</v>
      </c>
      <c r="CY77" s="46"/>
      <c r="CZ77" s="5" t="s">
        <v>12155</v>
      </c>
      <c r="DA77" s="46"/>
      <c r="DB77" s="5" t="s">
        <v>8261</v>
      </c>
      <c r="DC77" s="46"/>
    </row>
    <row r="78" spans="1:107" x14ac:dyDescent="0.35">
      <c r="A78" s="44">
        <v>14</v>
      </c>
      <c r="B78" s="45" t="s">
        <v>7401</v>
      </c>
      <c r="C78" s="45"/>
      <c r="D78" s="45"/>
      <c r="E78" s="45" t="s">
        <v>10620</v>
      </c>
      <c r="F78" s="45" t="s">
        <v>1607</v>
      </c>
      <c r="G78" s="45" t="s">
        <v>10630</v>
      </c>
      <c r="H78" s="45"/>
      <c r="J78" s="44">
        <v>14</v>
      </c>
      <c r="K78" s="45" t="s">
        <v>10729</v>
      </c>
      <c r="L78" s="45" t="s">
        <v>10723</v>
      </c>
      <c r="M78" s="45"/>
      <c r="N78" s="45"/>
      <c r="O78" s="45"/>
      <c r="P78" s="45"/>
      <c r="Q78" s="45"/>
      <c r="S78" s="44">
        <v>14</v>
      </c>
      <c r="T78" s="45" t="s">
        <v>10837</v>
      </c>
      <c r="U78" s="45" t="s">
        <v>10838</v>
      </c>
      <c r="V78" s="45" t="s">
        <v>38</v>
      </c>
      <c r="W78" s="45"/>
      <c r="X78" s="45" t="s">
        <v>10712</v>
      </c>
      <c r="Y78" s="45"/>
      <c r="Z78" s="45"/>
      <c r="AB78" s="44">
        <v>14</v>
      </c>
      <c r="AC78" s="45"/>
      <c r="AD78" s="45" t="s">
        <v>10973</v>
      </c>
      <c r="AE78" s="45"/>
      <c r="AF78" s="45" t="s">
        <v>10987</v>
      </c>
      <c r="AG78" s="45"/>
      <c r="AH78" s="45" t="s">
        <v>11003</v>
      </c>
      <c r="AI78" s="45"/>
      <c r="AK78" s="44">
        <v>14</v>
      </c>
      <c r="AL78" s="45" t="s">
        <v>131</v>
      </c>
      <c r="AM78" s="45" t="s">
        <v>11142</v>
      </c>
      <c r="AN78" s="45" t="s">
        <v>11151</v>
      </c>
      <c r="AO78" s="45"/>
      <c r="AP78" s="45"/>
      <c r="AQ78" s="45"/>
      <c r="AR78" s="45"/>
      <c r="AT78" s="45">
        <v>14</v>
      </c>
      <c r="AU78" s="45"/>
      <c r="AV78" s="45"/>
      <c r="AW78" s="45"/>
      <c r="AX78" s="45"/>
      <c r="AY78" s="45" t="s">
        <v>11318</v>
      </c>
      <c r="AZ78" s="45"/>
      <c r="BA78" s="45"/>
      <c r="BC78" s="45">
        <v>14</v>
      </c>
      <c r="BD78" s="45"/>
      <c r="BE78" s="45"/>
      <c r="BF78" s="45" t="s">
        <v>11429</v>
      </c>
      <c r="BG78" s="45"/>
      <c r="BH78" s="45"/>
      <c r="BI78" s="45"/>
      <c r="BJ78" s="45" t="s">
        <v>11452</v>
      </c>
      <c r="BL78" s="45">
        <v>14</v>
      </c>
      <c r="BM78" s="45" t="s">
        <v>11621</v>
      </c>
      <c r="BN78" s="45" t="s">
        <v>11622</v>
      </c>
      <c r="BO78" s="45" t="s">
        <v>11628</v>
      </c>
      <c r="BP78" s="45" t="s">
        <v>7763</v>
      </c>
      <c r="BQ78" s="45"/>
      <c r="BR78" s="45"/>
      <c r="BS78" s="45"/>
      <c r="BU78" s="45">
        <v>14</v>
      </c>
      <c r="BV78" s="45" t="s">
        <v>1974</v>
      </c>
      <c r="BW78" s="45" t="s">
        <v>11757</v>
      </c>
      <c r="BX78" s="45" t="s">
        <v>11760</v>
      </c>
      <c r="BY78" s="45" t="s">
        <v>11765</v>
      </c>
      <c r="BZ78" s="45"/>
      <c r="CA78" s="45"/>
      <c r="CB78" s="45"/>
      <c r="CD78" s="45">
        <v>14</v>
      </c>
      <c r="CE78" s="4" t="s">
        <v>11178</v>
      </c>
      <c r="CF78" s="45"/>
      <c r="CG78" s="45"/>
      <c r="CH78" s="45"/>
      <c r="CI78" s="45"/>
      <c r="CJ78" s="45"/>
      <c r="CK78" s="4" t="s">
        <v>11897</v>
      </c>
      <c r="CM78" s="45">
        <v>14</v>
      </c>
      <c r="CN78" s="4" t="s">
        <v>12011</v>
      </c>
      <c r="CO78" s="45"/>
      <c r="CP78" s="4" t="s">
        <v>12020</v>
      </c>
      <c r="CQ78" s="4" t="s">
        <v>471</v>
      </c>
      <c r="CR78" s="45"/>
      <c r="CS78" s="45"/>
      <c r="CT78" s="45"/>
      <c r="CV78" s="45">
        <v>14</v>
      </c>
      <c r="CW78" s="45"/>
      <c r="CX78" s="4"/>
      <c r="CY78" s="45"/>
      <c r="CZ78" s="4" t="s">
        <v>11949</v>
      </c>
      <c r="DA78" s="45"/>
      <c r="DB78" s="4" t="s">
        <v>197</v>
      </c>
      <c r="DC78" s="4" t="s">
        <v>7763</v>
      </c>
    </row>
    <row r="79" spans="1:107" x14ac:dyDescent="0.35">
      <c r="A79" s="47"/>
      <c r="B79" s="48" t="s">
        <v>564</v>
      </c>
      <c r="C79" s="48" t="s">
        <v>10618</v>
      </c>
      <c r="D79" s="48" t="s">
        <v>10619</v>
      </c>
      <c r="E79" s="48"/>
      <c r="F79" s="48"/>
      <c r="G79" s="48" t="s">
        <v>512</v>
      </c>
      <c r="H79" s="48" t="s">
        <v>130</v>
      </c>
      <c r="J79" s="47"/>
      <c r="K79" s="48"/>
      <c r="L79" s="48" t="s">
        <v>10732</v>
      </c>
      <c r="M79" s="48"/>
      <c r="N79" s="48"/>
      <c r="O79" s="48"/>
      <c r="P79" s="48"/>
      <c r="Q79" s="48"/>
      <c r="S79" s="47"/>
      <c r="T79" s="48" t="s">
        <v>10835</v>
      </c>
      <c r="U79" s="48" t="s">
        <v>10839</v>
      </c>
      <c r="V79" s="48" t="s">
        <v>10843</v>
      </c>
      <c r="W79" s="48" t="s">
        <v>8298</v>
      </c>
      <c r="X79" s="48" t="s">
        <v>38</v>
      </c>
      <c r="Y79" s="48"/>
      <c r="Z79" s="48"/>
      <c r="AB79" s="47"/>
      <c r="AC79" s="48" t="s">
        <v>10966</v>
      </c>
      <c r="AD79" s="48" t="s">
        <v>10974</v>
      </c>
      <c r="AE79" s="48"/>
      <c r="AF79" s="48" t="s">
        <v>10988</v>
      </c>
      <c r="AG79" s="48"/>
      <c r="AH79" s="48" t="s">
        <v>11004</v>
      </c>
      <c r="AI79" s="48"/>
      <c r="AK79" s="47"/>
      <c r="AL79" s="48"/>
      <c r="AM79" s="48"/>
      <c r="AN79" s="48" t="s">
        <v>11152</v>
      </c>
      <c r="AO79" s="48"/>
      <c r="AP79" s="48"/>
      <c r="AQ79" s="48"/>
      <c r="AR79" s="48"/>
      <c r="AT79" s="48"/>
      <c r="AU79" s="48"/>
      <c r="AV79" s="48" t="s">
        <v>11303</v>
      </c>
      <c r="AW79" s="48" t="s">
        <v>11308</v>
      </c>
      <c r="AX79" s="48" t="s">
        <v>11312</v>
      </c>
      <c r="AY79" s="48" t="s">
        <v>11319</v>
      </c>
      <c r="AZ79" s="48"/>
      <c r="BA79" s="48"/>
      <c r="BC79" s="48"/>
      <c r="BD79" s="48" t="s">
        <v>11423</v>
      </c>
      <c r="BE79" s="48"/>
      <c r="BF79" s="48" t="s">
        <v>11430</v>
      </c>
      <c r="BG79" s="48" t="s">
        <v>11436</v>
      </c>
      <c r="BH79" s="48" t="s">
        <v>11446</v>
      </c>
      <c r="BI79" s="48" t="s">
        <v>11450</v>
      </c>
      <c r="BJ79" s="48" t="s">
        <v>11453</v>
      </c>
      <c r="BL79" s="48"/>
      <c r="BM79" s="48" t="s">
        <v>9551</v>
      </c>
      <c r="BN79" s="48" t="s">
        <v>11623</v>
      </c>
      <c r="BO79" s="48" t="s">
        <v>11629</v>
      </c>
      <c r="BP79" s="48" t="s">
        <v>11634</v>
      </c>
      <c r="BQ79" s="48"/>
      <c r="BR79" s="48"/>
      <c r="BS79" s="48"/>
      <c r="BU79" s="48"/>
      <c r="BV79" s="48" t="s">
        <v>11638</v>
      </c>
      <c r="BW79" s="48" t="s">
        <v>11759</v>
      </c>
      <c r="BX79" s="48" t="s">
        <v>11761</v>
      </c>
      <c r="BY79" s="48"/>
      <c r="BZ79" s="48"/>
      <c r="CA79" s="48"/>
      <c r="CB79" s="48"/>
      <c r="CD79" s="48"/>
      <c r="CE79" s="48"/>
      <c r="CF79" s="7" t="s">
        <v>11884</v>
      </c>
      <c r="CG79" s="7" t="s">
        <v>11886</v>
      </c>
      <c r="CH79" s="7" t="s">
        <v>11887</v>
      </c>
      <c r="CI79" s="7" t="s">
        <v>11892</v>
      </c>
      <c r="CJ79" s="7" t="s">
        <v>2699</v>
      </c>
      <c r="CK79" s="7" t="s">
        <v>11898</v>
      </c>
      <c r="CM79" s="48"/>
      <c r="CN79" s="7" t="s">
        <v>11638</v>
      </c>
      <c r="CO79" s="7" t="s">
        <v>12018</v>
      </c>
      <c r="CP79" s="7" t="s">
        <v>8621</v>
      </c>
      <c r="CQ79" s="7" t="s">
        <v>11989</v>
      </c>
      <c r="CR79" s="48"/>
      <c r="CS79" s="48"/>
      <c r="CT79" s="48"/>
      <c r="CV79" s="48"/>
      <c r="CW79" s="7" t="s">
        <v>12139</v>
      </c>
      <c r="CX79" s="7" t="s">
        <v>12145</v>
      </c>
      <c r="CY79" s="7" t="s">
        <v>12149</v>
      </c>
      <c r="CZ79" s="7" t="s">
        <v>12156</v>
      </c>
      <c r="DA79" s="48"/>
      <c r="DB79" s="7" t="s">
        <v>12162</v>
      </c>
      <c r="DC79" s="7" t="s">
        <v>12167</v>
      </c>
    </row>
    <row r="80" spans="1:107" x14ac:dyDescent="0.35">
      <c r="A80" s="43">
        <v>16</v>
      </c>
      <c r="B80" s="46" t="s">
        <v>8667</v>
      </c>
      <c r="C80" s="46"/>
      <c r="D80" s="46"/>
      <c r="E80" s="46" t="s">
        <v>1089</v>
      </c>
      <c r="F80" s="46" t="s">
        <v>10624</v>
      </c>
      <c r="G80" s="46" t="s">
        <v>38</v>
      </c>
      <c r="H80" s="46" t="s">
        <v>10635</v>
      </c>
      <c r="J80" s="43">
        <v>16</v>
      </c>
      <c r="K80" s="46" t="s">
        <v>10639</v>
      </c>
      <c r="L80" s="46"/>
      <c r="M80" s="46"/>
      <c r="N80" s="46"/>
      <c r="O80" s="46"/>
      <c r="P80" s="46"/>
      <c r="Q80" s="46"/>
      <c r="S80" s="44">
        <v>16</v>
      </c>
      <c r="T80" s="46" t="s">
        <v>38</v>
      </c>
      <c r="U80" s="46"/>
      <c r="V80" s="46"/>
      <c r="W80" s="46" t="s">
        <v>130</v>
      </c>
      <c r="X80" s="46" t="s">
        <v>121</v>
      </c>
      <c r="Y80" s="46"/>
      <c r="Z80" s="46"/>
      <c r="AB80" s="43">
        <v>16</v>
      </c>
      <c r="AC80" s="46" t="s">
        <v>10967</v>
      </c>
      <c r="AD80" s="46"/>
      <c r="AE80" s="46"/>
      <c r="AF80" s="46" t="s">
        <v>10989</v>
      </c>
      <c r="AG80" s="46" t="s">
        <v>10993</v>
      </c>
      <c r="AH80" s="46" t="s">
        <v>11005</v>
      </c>
      <c r="AI80" s="46"/>
      <c r="AK80" s="43">
        <v>16</v>
      </c>
      <c r="AL80" s="46"/>
      <c r="AM80" s="46"/>
      <c r="AN80" s="46" t="s">
        <v>11153</v>
      </c>
      <c r="AO80" s="46"/>
      <c r="AP80" s="46"/>
      <c r="AQ80" s="46"/>
      <c r="AR80" s="46"/>
      <c r="AT80" s="46">
        <v>16</v>
      </c>
      <c r="AU80" s="46" t="s">
        <v>11085</v>
      </c>
      <c r="AV80" s="46" t="s">
        <v>10097</v>
      </c>
      <c r="AW80" s="46"/>
      <c r="AX80" s="46"/>
      <c r="AY80" s="46" t="s">
        <v>11322</v>
      </c>
      <c r="AZ80" s="46"/>
      <c r="BA80" s="46"/>
      <c r="BC80" s="46">
        <v>16</v>
      </c>
      <c r="BD80" s="46"/>
      <c r="BE80" s="46"/>
      <c r="BF80" s="46"/>
      <c r="BG80" s="46" t="s">
        <v>38</v>
      </c>
      <c r="BH80" s="46" t="s">
        <v>11447</v>
      </c>
      <c r="BI80" s="46"/>
      <c r="BJ80" s="46" t="s">
        <v>11454</v>
      </c>
      <c r="BL80" s="46">
        <v>16</v>
      </c>
      <c r="BM80" s="46" t="s">
        <v>11618</v>
      </c>
      <c r="BN80" s="46" t="s">
        <v>11624</v>
      </c>
      <c r="BO80" s="46" t="s">
        <v>11630</v>
      </c>
      <c r="BP80" s="46" t="s">
        <v>11635</v>
      </c>
      <c r="BQ80" s="46"/>
      <c r="BR80" s="46"/>
      <c r="BS80" s="46"/>
      <c r="BU80" s="46">
        <v>16</v>
      </c>
      <c r="BV80" s="46"/>
      <c r="BW80" s="46"/>
      <c r="BX80" s="46"/>
      <c r="BY80" s="46"/>
      <c r="BZ80" s="46" t="s">
        <v>11769</v>
      </c>
      <c r="CA80" s="46" t="s">
        <v>11772</v>
      </c>
      <c r="CB80" s="46"/>
      <c r="CD80" s="46">
        <v>16</v>
      </c>
      <c r="CE80" s="5" t="s">
        <v>11881</v>
      </c>
      <c r="CF80" s="46"/>
      <c r="CG80" s="5" t="s">
        <v>2699</v>
      </c>
      <c r="CH80" s="5" t="s">
        <v>11741</v>
      </c>
      <c r="CI80" s="5" t="s">
        <v>38</v>
      </c>
      <c r="CJ80" s="5" t="s">
        <v>38</v>
      </c>
      <c r="CK80" s="46"/>
      <c r="CM80" s="46">
        <v>16</v>
      </c>
      <c r="CN80" s="5" t="s">
        <v>12014</v>
      </c>
      <c r="CO80" s="46"/>
      <c r="CP80" s="5" t="s">
        <v>12021</v>
      </c>
      <c r="CQ80" s="46"/>
      <c r="CR80" s="46"/>
      <c r="CS80" s="46"/>
      <c r="CT80" s="46"/>
      <c r="CV80" s="46">
        <v>16</v>
      </c>
      <c r="CW80" s="5" t="s">
        <v>7253</v>
      </c>
      <c r="CX80" s="46"/>
      <c r="CY80" s="5" t="s">
        <v>12150</v>
      </c>
      <c r="CZ80" s="5" t="s">
        <v>12157</v>
      </c>
      <c r="DA80" s="5" t="s">
        <v>38</v>
      </c>
      <c r="DB80" s="5" t="s">
        <v>12163</v>
      </c>
      <c r="DC80" s="5" t="s">
        <v>12166</v>
      </c>
    </row>
    <row r="81" spans="1:107" x14ac:dyDescent="0.35">
      <c r="A81" s="43"/>
      <c r="B81" s="46" t="s">
        <v>1607</v>
      </c>
      <c r="C81" s="46" t="s">
        <v>10313</v>
      </c>
      <c r="D81" s="46" t="s">
        <v>620</v>
      </c>
      <c r="E81" s="46" t="s">
        <v>10621</v>
      </c>
      <c r="F81" s="46" t="s">
        <v>10626</v>
      </c>
      <c r="G81" s="46" t="s">
        <v>150</v>
      </c>
      <c r="H81" s="46"/>
      <c r="J81" s="43"/>
      <c r="K81" s="46"/>
      <c r="L81" s="46"/>
      <c r="M81" s="46"/>
      <c r="N81" s="46"/>
      <c r="O81" s="46"/>
      <c r="P81" s="46"/>
      <c r="Q81" s="46"/>
      <c r="S81" s="43"/>
      <c r="T81" s="46" t="s">
        <v>10836</v>
      </c>
      <c r="U81" s="46"/>
      <c r="V81" s="46" t="s">
        <v>10845</v>
      </c>
      <c r="W81" s="46" t="s">
        <v>10847</v>
      </c>
      <c r="X81" s="46"/>
      <c r="Y81" s="46"/>
      <c r="Z81" s="46"/>
      <c r="AB81" s="43"/>
      <c r="AC81" s="46" t="s">
        <v>10978</v>
      </c>
      <c r="AD81" s="46" t="s">
        <v>10975</v>
      </c>
      <c r="AE81" s="46"/>
      <c r="AF81" s="46"/>
      <c r="AG81" s="46" t="s">
        <v>10994</v>
      </c>
      <c r="AH81" s="46"/>
      <c r="AI81" s="46"/>
      <c r="AK81" s="43"/>
      <c r="AL81" s="46" t="s">
        <v>11145</v>
      </c>
      <c r="AM81" s="46" t="s">
        <v>11148</v>
      </c>
      <c r="AN81" s="46"/>
      <c r="AO81" s="46"/>
      <c r="AP81" s="46"/>
      <c r="AQ81" s="46"/>
      <c r="AR81" s="46"/>
      <c r="AT81" s="46"/>
      <c r="AU81" s="46" t="s">
        <v>11299</v>
      </c>
      <c r="AV81" s="46" t="s">
        <v>11304</v>
      </c>
      <c r="AW81" s="46" t="s">
        <v>2304</v>
      </c>
      <c r="AX81" s="46" t="s">
        <v>11313</v>
      </c>
      <c r="AY81" s="46" t="s">
        <v>11320</v>
      </c>
      <c r="AZ81" s="46"/>
      <c r="BA81" s="46"/>
      <c r="BC81" s="46"/>
      <c r="BD81" s="46"/>
      <c r="BE81" s="46"/>
      <c r="BF81" s="46"/>
      <c r="BG81" s="46" t="s">
        <v>11437</v>
      </c>
      <c r="BH81" s="46" t="s">
        <v>11448</v>
      </c>
      <c r="BI81" s="46"/>
      <c r="BJ81" s="46"/>
      <c r="BL81" s="46"/>
      <c r="BM81" s="46"/>
      <c r="BN81" s="46" t="s">
        <v>10639</v>
      </c>
      <c r="BO81" s="46" t="s">
        <v>11631</v>
      </c>
      <c r="BP81" s="46" t="s">
        <v>11636</v>
      </c>
      <c r="BQ81" s="46"/>
      <c r="BR81" s="46"/>
      <c r="BS81" s="46"/>
      <c r="BU81" s="46"/>
      <c r="BV81" s="46"/>
      <c r="BW81" s="46"/>
      <c r="BX81" s="46"/>
      <c r="BY81" s="46"/>
      <c r="BZ81" s="46" t="s">
        <v>8527</v>
      </c>
      <c r="CA81" s="46"/>
      <c r="CB81" s="46"/>
      <c r="CD81" s="46"/>
      <c r="CE81" s="46"/>
      <c r="CF81" s="46"/>
      <c r="CG81" s="5" t="s">
        <v>38</v>
      </c>
      <c r="CH81" s="46"/>
      <c r="CI81" s="46"/>
      <c r="CJ81" s="5" t="s">
        <v>11928</v>
      </c>
      <c r="CK81" s="5" t="s">
        <v>1068</v>
      </c>
      <c r="CM81" s="46"/>
      <c r="CN81" s="46"/>
      <c r="CO81" s="5" t="s">
        <v>11960</v>
      </c>
      <c r="CP81" s="5" t="s">
        <v>12022</v>
      </c>
      <c r="CQ81" s="5" t="s">
        <v>12024</v>
      </c>
      <c r="CR81" s="46"/>
      <c r="CS81" s="46"/>
      <c r="CT81" s="46"/>
      <c r="CV81" s="46"/>
      <c r="CW81" s="46"/>
      <c r="CX81" s="5" t="s">
        <v>12146</v>
      </c>
      <c r="CY81" s="46"/>
      <c r="CZ81" s="5" t="s">
        <v>12158</v>
      </c>
      <c r="DA81" s="5" t="s">
        <v>12161</v>
      </c>
      <c r="DB81" s="46"/>
      <c r="DC81" s="46"/>
    </row>
    <row r="82" spans="1:107" x14ac:dyDescent="0.35">
      <c r="A82" s="44">
        <v>18</v>
      </c>
      <c r="B82" s="45" t="s">
        <v>10615</v>
      </c>
      <c r="C82" s="45"/>
      <c r="D82" s="45" t="s">
        <v>223</v>
      </c>
      <c r="E82" s="45" t="s">
        <v>1631</v>
      </c>
      <c r="F82" s="45" t="s">
        <v>10627</v>
      </c>
      <c r="G82" s="45"/>
      <c r="H82" s="45" t="s">
        <v>10636</v>
      </c>
      <c r="J82" s="44">
        <v>18</v>
      </c>
      <c r="K82" s="45"/>
      <c r="L82" s="45" t="s">
        <v>195</v>
      </c>
      <c r="M82" s="45"/>
      <c r="N82" s="45"/>
      <c r="O82" s="45"/>
      <c r="P82" s="45"/>
      <c r="Q82" s="45"/>
      <c r="S82" s="44">
        <v>18</v>
      </c>
      <c r="T82" s="45" t="s">
        <v>10641</v>
      </c>
      <c r="U82" s="45" t="s">
        <v>10840</v>
      </c>
      <c r="V82" s="45" t="s">
        <v>223</v>
      </c>
      <c r="W82" s="45"/>
      <c r="X82" s="45"/>
      <c r="Y82" s="45"/>
      <c r="Z82" s="45"/>
      <c r="AB82" s="44">
        <v>18</v>
      </c>
      <c r="AC82" s="45" t="s">
        <v>10968</v>
      </c>
      <c r="AD82" s="45" t="s">
        <v>3929</v>
      </c>
      <c r="AE82" s="45" t="s">
        <v>10981</v>
      </c>
      <c r="AF82" s="45"/>
      <c r="AG82" s="45" t="s">
        <v>10995</v>
      </c>
      <c r="AH82" s="45"/>
      <c r="AI82" s="45" t="s">
        <v>11009</v>
      </c>
      <c r="AK82" s="44">
        <v>18</v>
      </c>
      <c r="AL82" s="45" t="s">
        <v>7405</v>
      </c>
      <c r="AM82" s="45" t="s">
        <v>11100</v>
      </c>
      <c r="AN82" s="45" t="s">
        <v>223</v>
      </c>
      <c r="AO82" s="45"/>
      <c r="AP82" s="45"/>
      <c r="AQ82" s="45"/>
      <c r="AR82" s="45"/>
      <c r="AT82" s="45">
        <v>18</v>
      </c>
      <c r="AU82" s="45" t="s">
        <v>11300</v>
      </c>
      <c r="AV82" s="45" t="s">
        <v>7275</v>
      </c>
      <c r="AW82" s="45" t="s">
        <v>223</v>
      </c>
      <c r="AX82" s="45"/>
      <c r="AY82" s="45"/>
      <c r="AZ82" s="45"/>
      <c r="BA82" s="45"/>
      <c r="BC82" s="45">
        <v>18</v>
      </c>
      <c r="BD82" s="45"/>
      <c r="BE82" s="45" t="s">
        <v>11426</v>
      </c>
      <c r="BF82" s="45" t="s">
        <v>11431</v>
      </c>
      <c r="BG82" s="45" t="s">
        <v>11438</v>
      </c>
      <c r="BH82" s="45" t="s">
        <v>172</v>
      </c>
      <c r="BI82" s="45"/>
      <c r="BJ82" s="45" t="s">
        <v>11455</v>
      </c>
      <c r="BL82" s="45">
        <v>18</v>
      </c>
      <c r="BM82" s="45"/>
      <c r="BN82" s="45"/>
      <c r="BO82" s="45"/>
      <c r="BP82" s="45"/>
      <c r="BQ82" s="45"/>
      <c r="BR82" s="45"/>
      <c r="BS82" s="45"/>
      <c r="BU82" s="45">
        <v>18</v>
      </c>
      <c r="BV82" s="45" t="s">
        <v>10054</v>
      </c>
      <c r="BW82" s="45" t="s">
        <v>11756</v>
      </c>
      <c r="BX82" s="45" t="s">
        <v>223</v>
      </c>
      <c r="BY82" s="45" t="s">
        <v>11766</v>
      </c>
      <c r="BZ82" s="45" t="s">
        <v>11770</v>
      </c>
      <c r="CA82" s="45"/>
      <c r="CB82" s="45"/>
      <c r="CD82" s="45">
        <v>18</v>
      </c>
      <c r="CE82" s="4" t="s">
        <v>11883</v>
      </c>
      <c r="CF82" s="45"/>
      <c r="CG82" s="45"/>
      <c r="CH82" s="45"/>
      <c r="CI82" s="4" t="s">
        <v>11893</v>
      </c>
      <c r="CJ82" s="4" t="s">
        <v>11929</v>
      </c>
      <c r="CK82" s="4" t="s">
        <v>9933</v>
      </c>
      <c r="CM82" s="45">
        <v>18</v>
      </c>
      <c r="CN82" s="45"/>
      <c r="CO82" s="4" t="s">
        <v>12016</v>
      </c>
      <c r="CP82" s="4" t="s">
        <v>223</v>
      </c>
      <c r="CQ82" s="45"/>
      <c r="CR82" s="45"/>
      <c r="CS82" s="45"/>
      <c r="CT82" s="45"/>
      <c r="CV82" s="45">
        <v>18</v>
      </c>
      <c r="CW82" s="45"/>
      <c r="CX82" s="4" t="s">
        <v>12147</v>
      </c>
      <c r="CY82" s="45"/>
      <c r="CZ82" s="4" t="s">
        <v>12159</v>
      </c>
      <c r="DA82" s="45"/>
      <c r="DB82" s="4" t="s">
        <v>12164</v>
      </c>
      <c r="DC82" s="4" t="s">
        <v>12169</v>
      </c>
    </row>
    <row r="83" spans="1:107" x14ac:dyDescent="0.35">
      <c r="A83" s="47"/>
      <c r="B83" s="48" t="s">
        <v>10641</v>
      </c>
      <c r="C83" s="48" t="s">
        <v>654</v>
      </c>
      <c r="D83" s="48"/>
      <c r="E83" s="48"/>
      <c r="F83" s="48" t="s">
        <v>10566</v>
      </c>
      <c r="G83" s="48" t="s">
        <v>10631</v>
      </c>
      <c r="H83" s="48"/>
      <c r="J83" s="47"/>
      <c r="K83" s="48"/>
      <c r="L83" s="48"/>
      <c r="M83" s="48"/>
      <c r="N83" s="48"/>
      <c r="O83" s="48"/>
      <c r="P83" s="48"/>
      <c r="Q83" s="48"/>
      <c r="S83" s="47"/>
      <c r="T83" s="48"/>
      <c r="U83" s="48" t="s">
        <v>654</v>
      </c>
      <c r="V83" s="48"/>
      <c r="W83" s="48"/>
      <c r="X83" s="48" t="s">
        <v>10849</v>
      </c>
      <c r="Y83" s="48"/>
      <c r="Z83" s="48"/>
      <c r="AB83" s="47"/>
      <c r="AC83" s="48"/>
      <c r="AD83" s="48"/>
      <c r="AE83" s="48"/>
      <c r="AF83" s="48"/>
      <c r="AG83" s="48" t="s">
        <v>10996</v>
      </c>
      <c r="AH83" s="48" t="s">
        <v>11006</v>
      </c>
      <c r="AI83" s="48"/>
      <c r="AK83" s="47"/>
      <c r="AL83" s="48"/>
      <c r="AM83" s="48"/>
      <c r="AN83" s="48"/>
      <c r="AO83" s="48"/>
      <c r="AP83" s="48"/>
      <c r="AQ83" s="48"/>
      <c r="AR83" s="48"/>
      <c r="AT83" s="48"/>
      <c r="AU83" s="48" t="s">
        <v>11301</v>
      </c>
      <c r="AV83" s="48" t="s">
        <v>11305</v>
      </c>
      <c r="AW83" s="48" t="s">
        <v>7763</v>
      </c>
      <c r="AX83" s="48" t="s">
        <v>11314</v>
      </c>
      <c r="AY83" s="48" t="s">
        <v>11321</v>
      </c>
      <c r="AZ83" s="48"/>
      <c r="BA83" s="48"/>
      <c r="BC83" s="48"/>
      <c r="BD83" s="48"/>
      <c r="BE83" s="48"/>
      <c r="BF83" s="48"/>
      <c r="BG83" s="48" t="s">
        <v>11439</v>
      </c>
      <c r="BH83" s="48"/>
      <c r="BI83" s="48"/>
      <c r="BJ83" s="48"/>
      <c r="BL83" s="48"/>
      <c r="BM83" s="48"/>
      <c r="BN83" s="48" t="s">
        <v>8050</v>
      </c>
      <c r="BO83" s="48"/>
      <c r="BP83" s="48" t="s">
        <v>11637</v>
      </c>
      <c r="BQ83" s="48"/>
      <c r="BR83" s="48"/>
      <c r="BS83" s="48"/>
      <c r="BU83" s="48"/>
      <c r="BV83" s="48" t="s">
        <v>10055</v>
      </c>
      <c r="BW83" s="48"/>
      <c r="BX83" s="48"/>
      <c r="BY83" s="48" t="s">
        <v>8300</v>
      </c>
      <c r="BZ83" s="48" t="s">
        <v>11169</v>
      </c>
      <c r="CA83" s="48" t="s">
        <v>11773</v>
      </c>
      <c r="CB83" s="48"/>
      <c r="CD83" s="48"/>
      <c r="CE83" s="48"/>
      <c r="CF83" s="48"/>
      <c r="CG83" s="7" t="s">
        <v>11888</v>
      </c>
      <c r="CH83" s="48"/>
      <c r="CI83" s="48"/>
      <c r="CJ83" s="48"/>
      <c r="CK83" s="7" t="s">
        <v>11900</v>
      </c>
      <c r="CM83" s="48"/>
      <c r="CN83" s="48"/>
      <c r="CO83" s="7" t="s">
        <v>12017</v>
      </c>
      <c r="CP83" s="48"/>
      <c r="CQ83" s="48"/>
      <c r="CR83" s="48"/>
      <c r="CS83" s="48"/>
      <c r="CT83" s="48"/>
      <c r="CV83" s="48"/>
      <c r="CW83" s="7" t="s">
        <v>12140</v>
      </c>
      <c r="CX83" s="48"/>
      <c r="CY83" s="7" t="s">
        <v>12152</v>
      </c>
      <c r="CZ83" s="7" t="s">
        <v>10172</v>
      </c>
      <c r="DA83" s="48"/>
      <c r="DB83" s="48"/>
      <c r="DC83" s="7" t="s">
        <v>12168</v>
      </c>
    </row>
    <row r="84" spans="1:107" x14ac:dyDescent="0.35">
      <c r="A84" s="43">
        <v>20</v>
      </c>
      <c r="B84" s="46"/>
      <c r="C84" s="46" t="s">
        <v>1423</v>
      </c>
      <c r="D84" s="46" t="s">
        <v>10622</v>
      </c>
      <c r="E84" s="46"/>
      <c r="F84" s="46"/>
      <c r="G84" s="46" t="s">
        <v>10632</v>
      </c>
      <c r="H84" s="46"/>
      <c r="J84" s="43">
        <v>20</v>
      </c>
      <c r="K84" s="46"/>
      <c r="L84" s="46"/>
      <c r="M84" s="46"/>
      <c r="N84" s="46"/>
      <c r="O84" s="46"/>
      <c r="P84" s="46"/>
      <c r="Q84" s="46"/>
      <c r="S84" s="43">
        <v>20</v>
      </c>
      <c r="T84" s="46"/>
      <c r="U84" s="46" t="s">
        <v>10841</v>
      </c>
      <c r="V84" s="46"/>
      <c r="W84" s="46"/>
      <c r="X84" s="46" t="s">
        <v>10851</v>
      </c>
      <c r="Y84" s="46"/>
      <c r="Z84" s="46"/>
      <c r="AB84" s="43">
        <v>20</v>
      </c>
      <c r="AC84" s="46" t="s">
        <v>1673</v>
      </c>
      <c r="AD84" s="46" t="s">
        <v>10976</v>
      </c>
      <c r="AE84" s="46" t="s">
        <v>10982</v>
      </c>
      <c r="AF84" s="46" t="s">
        <v>1673</v>
      </c>
      <c r="AG84" s="46" t="s">
        <v>10997</v>
      </c>
      <c r="AH84" s="46"/>
      <c r="AI84" s="46" t="s">
        <v>11330</v>
      </c>
      <c r="AK84" s="43">
        <v>20</v>
      </c>
      <c r="AL84" s="46" t="s">
        <v>11146</v>
      </c>
      <c r="AM84" s="46"/>
      <c r="AN84" s="46"/>
      <c r="AO84" s="46"/>
      <c r="AP84" s="46"/>
      <c r="AQ84" s="46"/>
      <c r="AR84" s="46"/>
      <c r="AT84" s="46">
        <v>20</v>
      </c>
      <c r="AU84" s="46" t="s">
        <v>11302</v>
      </c>
      <c r="AV84" s="46" t="s">
        <v>11303</v>
      </c>
      <c r="AW84" s="46" t="s">
        <v>11309</v>
      </c>
      <c r="AX84" s="46"/>
      <c r="AY84" s="46" t="s">
        <v>11354</v>
      </c>
      <c r="AZ84" s="46"/>
      <c r="BA84" s="46"/>
      <c r="BC84" s="46">
        <v>20</v>
      </c>
      <c r="BD84" s="46"/>
      <c r="BE84" s="46" t="s">
        <v>11425</v>
      </c>
      <c r="BF84" s="46" t="s">
        <v>11432</v>
      </c>
      <c r="BG84" s="46" t="s">
        <v>11441</v>
      </c>
      <c r="BH84" s="46"/>
      <c r="BI84" s="46"/>
      <c r="BJ84" s="46" t="s">
        <v>11456</v>
      </c>
      <c r="BL84" s="46">
        <v>20</v>
      </c>
      <c r="BM84" s="46" t="s">
        <v>11617</v>
      </c>
      <c r="BN84" s="46" t="s">
        <v>1039</v>
      </c>
      <c r="BO84" s="46" t="s">
        <v>11632</v>
      </c>
      <c r="BP84" s="46"/>
      <c r="BQ84" s="46"/>
      <c r="BR84" s="46"/>
      <c r="BS84" s="46"/>
      <c r="BU84" s="46">
        <v>20</v>
      </c>
      <c r="BV84" s="46"/>
      <c r="BW84" s="46"/>
      <c r="BX84" s="46"/>
      <c r="BY84" s="46" t="s">
        <v>4591</v>
      </c>
      <c r="BZ84" s="46"/>
      <c r="CA84" s="46" t="s">
        <v>11774</v>
      </c>
      <c r="CB84" s="46"/>
      <c r="CD84" s="46">
        <v>20</v>
      </c>
      <c r="CE84" s="46"/>
      <c r="CF84" s="46"/>
      <c r="CG84" s="46"/>
      <c r="CH84" s="46"/>
      <c r="CI84" s="46"/>
      <c r="CJ84" s="5" t="s">
        <v>11894</v>
      </c>
      <c r="CK84" s="46"/>
      <c r="CM84" s="46">
        <v>20</v>
      </c>
      <c r="CN84" s="5" t="s">
        <v>10196</v>
      </c>
      <c r="CO84" s="46"/>
      <c r="CP84" s="46"/>
      <c r="CQ84" s="46"/>
      <c r="CR84" s="46"/>
      <c r="CS84" s="46"/>
      <c r="CT84" s="46"/>
      <c r="CV84" s="46">
        <v>20</v>
      </c>
      <c r="CW84" s="46"/>
      <c r="CX84" s="46"/>
      <c r="CY84" s="5" t="s">
        <v>12151</v>
      </c>
      <c r="CZ84" s="46"/>
      <c r="DA84" s="46"/>
      <c r="DB84" s="46"/>
      <c r="DC84" s="46"/>
    </row>
    <row r="85" spans="1:107" x14ac:dyDescent="0.35">
      <c r="A85" s="47"/>
      <c r="B85" s="48"/>
      <c r="C85" s="48"/>
      <c r="D85" s="48"/>
      <c r="E85" s="48"/>
      <c r="F85" s="48"/>
      <c r="G85" s="48" t="s">
        <v>10634</v>
      </c>
      <c r="H85" s="48" t="s">
        <v>10637</v>
      </c>
      <c r="J85" s="47"/>
      <c r="K85" s="48"/>
      <c r="L85" s="48"/>
      <c r="M85" s="48"/>
      <c r="N85" s="48"/>
      <c r="O85" s="48"/>
      <c r="P85" s="48"/>
      <c r="Q85" s="48"/>
      <c r="S85" s="47"/>
      <c r="T85" s="48"/>
      <c r="U85" s="48"/>
      <c r="V85" s="48"/>
      <c r="W85" s="48"/>
      <c r="X85" s="48" t="s">
        <v>10852</v>
      </c>
      <c r="Y85" s="48"/>
      <c r="Z85" s="48"/>
      <c r="AB85" s="47"/>
      <c r="AC85" s="48"/>
      <c r="AD85" s="48" t="s">
        <v>10977</v>
      </c>
      <c r="AE85" s="48" t="s">
        <v>10983</v>
      </c>
      <c r="AF85" s="48"/>
      <c r="AG85" s="48"/>
      <c r="AH85" s="48"/>
      <c r="AI85" s="48"/>
      <c r="AK85" s="47"/>
      <c r="AL85" s="48"/>
      <c r="AM85" s="48"/>
      <c r="AN85" s="48"/>
      <c r="AO85" s="48"/>
      <c r="AP85" s="48"/>
      <c r="AQ85" s="48"/>
      <c r="AR85" s="48"/>
      <c r="AT85" s="48"/>
      <c r="AU85" s="48"/>
      <c r="AV85" s="48"/>
      <c r="AW85" s="48"/>
      <c r="AX85" s="48"/>
      <c r="AY85" s="48" t="s">
        <v>11324</v>
      </c>
      <c r="AZ85" s="48"/>
      <c r="BA85" s="48"/>
      <c r="BC85" s="48"/>
      <c r="BD85" s="48"/>
      <c r="BE85" s="48" t="s">
        <v>11428</v>
      </c>
      <c r="BF85" s="48" t="s">
        <v>11428</v>
      </c>
      <c r="BG85" s="48" t="s">
        <v>11440</v>
      </c>
      <c r="BH85" s="48"/>
      <c r="BI85" s="48"/>
      <c r="BJ85" s="48"/>
      <c r="BL85" s="48"/>
      <c r="BM85" s="48"/>
      <c r="BN85" s="48"/>
      <c r="BO85" s="48"/>
      <c r="BP85" s="48"/>
      <c r="BQ85" s="48"/>
      <c r="BR85" s="48"/>
      <c r="BS85" s="48"/>
      <c r="BU85" s="48"/>
      <c r="BV85" s="48"/>
      <c r="BW85" s="48"/>
      <c r="BX85" s="48"/>
      <c r="BY85" s="48"/>
      <c r="BZ85" s="48"/>
      <c r="CA85" s="48" t="s">
        <v>11775</v>
      </c>
      <c r="CB85" s="48"/>
      <c r="CD85" s="48"/>
      <c r="CE85" s="48"/>
      <c r="CF85" s="48"/>
      <c r="CG85" s="48"/>
      <c r="CH85" s="48"/>
      <c r="CI85" s="48"/>
      <c r="CJ85" s="7" t="s">
        <v>11896</v>
      </c>
      <c r="CK85" s="48"/>
      <c r="CM85" s="48"/>
      <c r="CN85" s="48"/>
      <c r="CO85" s="48"/>
      <c r="CP85" s="48"/>
      <c r="CQ85" s="48"/>
      <c r="CR85" s="48"/>
      <c r="CS85" s="48"/>
      <c r="CT85" s="48"/>
      <c r="CV85" s="48"/>
      <c r="CW85" s="48"/>
      <c r="CX85" s="48"/>
      <c r="CY85" s="48"/>
      <c r="CZ85" s="48"/>
      <c r="DA85" s="48"/>
      <c r="DB85" s="48"/>
      <c r="DC85" s="48"/>
    </row>
    <row r="87" spans="1:107" x14ac:dyDescent="0.35">
      <c r="B87" s="44" t="s">
        <v>12</v>
      </c>
      <c r="C87" s="44" t="s">
        <v>13</v>
      </c>
      <c r="D87" s="44"/>
      <c r="E87" s="44"/>
      <c r="F87" s="44"/>
      <c r="G87" s="44"/>
      <c r="H87" s="44"/>
      <c r="AF87" s="41">
        <v>100</v>
      </c>
      <c r="BD87" s="44" t="s">
        <v>12</v>
      </c>
      <c r="BE87" s="44"/>
      <c r="BF87" s="44"/>
      <c r="BG87" s="44"/>
      <c r="BH87" s="44"/>
      <c r="BI87" s="44"/>
      <c r="BJ87" s="44"/>
      <c r="CE87" s="44" t="s">
        <v>12</v>
      </c>
      <c r="CF87" s="44" t="s">
        <v>13</v>
      </c>
      <c r="CG87" s="44"/>
      <c r="CH87" s="44"/>
      <c r="CI87" s="44"/>
      <c r="CJ87" s="44"/>
      <c r="CK87" s="44"/>
    </row>
    <row r="88" spans="1:107" x14ac:dyDescent="0.35">
      <c r="B88" s="43">
        <f>H71+1</f>
        <v>30</v>
      </c>
      <c r="C88" s="43">
        <f>B88+1</f>
        <v>31</v>
      </c>
      <c r="D88" s="43"/>
      <c r="E88" s="43"/>
      <c r="F88" s="43"/>
      <c r="G88" s="43"/>
      <c r="H88" s="43"/>
      <c r="AF88" s="41">
        <v>129</v>
      </c>
      <c r="BD88" s="43">
        <f>BJ71+1</f>
        <v>31</v>
      </c>
      <c r="BE88" s="43"/>
      <c r="BF88" s="43"/>
      <c r="BG88" s="43"/>
      <c r="BH88" s="43"/>
      <c r="BI88" s="43"/>
      <c r="BJ88" s="43"/>
      <c r="CE88" s="43">
        <f>CK71+1</f>
        <v>30</v>
      </c>
      <c r="CF88" s="43">
        <f>CE88+1</f>
        <v>31</v>
      </c>
      <c r="CG88" s="43"/>
      <c r="CH88" s="43"/>
      <c r="CI88" s="43"/>
      <c r="CJ88" s="43"/>
      <c r="CK88" s="43"/>
    </row>
    <row r="89" spans="1:107" x14ac:dyDescent="0.35">
      <c r="A89" s="44">
        <v>8</v>
      </c>
      <c r="B89" s="45"/>
      <c r="C89" s="45"/>
      <c r="D89" s="45"/>
      <c r="E89" s="45"/>
      <c r="F89" s="45"/>
      <c r="G89" s="45"/>
      <c r="H89" s="45"/>
      <c r="AF89" s="41">
        <v>101</v>
      </c>
      <c r="BC89" s="45">
        <v>8</v>
      </c>
      <c r="BD89" s="45"/>
      <c r="BE89" s="45"/>
      <c r="BF89" s="45"/>
      <c r="BG89" s="45"/>
      <c r="BH89" s="45"/>
      <c r="BI89" s="45"/>
      <c r="BJ89" s="45"/>
      <c r="CD89" s="45">
        <v>8</v>
      </c>
      <c r="CE89" s="45"/>
      <c r="CF89" s="4" t="s">
        <v>11908</v>
      </c>
      <c r="CG89" s="45"/>
      <c r="CH89" s="45"/>
      <c r="CI89" s="45"/>
      <c r="CJ89" s="45"/>
      <c r="CK89" s="45"/>
    </row>
    <row r="90" spans="1:107" x14ac:dyDescent="0.35">
      <c r="A90" s="43"/>
      <c r="B90" s="46"/>
      <c r="C90" s="46"/>
      <c r="D90" s="46"/>
      <c r="E90" s="46"/>
      <c r="F90" s="46"/>
      <c r="G90" s="46"/>
      <c r="H90" s="46"/>
      <c r="AF90" s="41">
        <f>SUM(AF87:AF89)</f>
        <v>330</v>
      </c>
      <c r="BC90" s="46"/>
      <c r="BD90" s="46" t="s">
        <v>11459</v>
      </c>
      <c r="BE90" s="46"/>
      <c r="BF90" s="46"/>
      <c r="BG90" s="46"/>
      <c r="BH90" s="46"/>
      <c r="BI90" s="46"/>
      <c r="BJ90" s="46"/>
      <c r="CD90" s="46"/>
      <c r="CE90" s="5" t="s">
        <v>11901</v>
      </c>
      <c r="CF90" s="46"/>
      <c r="CG90" s="46"/>
      <c r="CH90" s="46"/>
      <c r="CI90" s="46"/>
      <c r="CJ90" s="46"/>
      <c r="CK90" s="46"/>
    </row>
    <row r="91" spans="1:107" x14ac:dyDescent="0.35">
      <c r="A91" s="44">
        <v>10</v>
      </c>
      <c r="B91" s="45"/>
      <c r="C91" s="45"/>
      <c r="D91" s="45"/>
      <c r="E91" s="45"/>
      <c r="F91" s="45"/>
      <c r="G91" s="45"/>
      <c r="H91" s="45"/>
      <c r="BC91" s="45">
        <v>10</v>
      </c>
      <c r="BD91" s="45" t="s">
        <v>11457</v>
      </c>
      <c r="BE91" s="45"/>
      <c r="BF91" s="45"/>
      <c r="BG91" s="45"/>
      <c r="BH91" s="45"/>
      <c r="BI91" s="45"/>
      <c r="BJ91" s="45"/>
      <c r="CD91" s="45">
        <v>10</v>
      </c>
      <c r="CE91" s="10" t="s">
        <v>11907</v>
      </c>
      <c r="CF91" s="4" t="s">
        <v>11912</v>
      </c>
      <c r="CG91" s="45"/>
      <c r="CH91" s="45"/>
      <c r="CI91" s="45"/>
      <c r="CJ91" s="45"/>
      <c r="CK91" s="45"/>
    </row>
    <row r="92" spans="1:107" x14ac:dyDescent="0.35">
      <c r="A92" s="47"/>
      <c r="B92" s="48"/>
      <c r="C92" s="48"/>
      <c r="D92" s="48"/>
      <c r="E92" s="48"/>
      <c r="F92" s="48"/>
      <c r="G92" s="48"/>
      <c r="H92" s="48"/>
      <c r="BC92" s="48"/>
      <c r="BD92" s="48" t="s">
        <v>11458</v>
      </c>
      <c r="BE92" s="48"/>
      <c r="BF92" s="48"/>
      <c r="BG92" s="48"/>
      <c r="BH92" s="48"/>
      <c r="BI92" s="48"/>
      <c r="BJ92" s="48"/>
      <c r="CD92" s="48"/>
      <c r="CE92" s="7" t="s">
        <v>11902</v>
      </c>
      <c r="CF92" s="7" t="s">
        <v>11913</v>
      </c>
      <c r="CG92" s="48"/>
      <c r="CH92" s="48"/>
      <c r="CI92" s="48"/>
      <c r="CJ92" s="48"/>
      <c r="CK92" s="48"/>
    </row>
    <row r="93" spans="1:107" x14ac:dyDescent="0.35">
      <c r="A93" s="43">
        <v>12</v>
      </c>
      <c r="B93" s="46" t="s">
        <v>379</v>
      </c>
      <c r="C93" s="46" t="s">
        <v>89</v>
      </c>
      <c r="D93" s="46"/>
      <c r="E93" s="46"/>
      <c r="F93" s="46"/>
      <c r="G93" s="46"/>
      <c r="H93" s="46"/>
      <c r="BC93" s="46">
        <v>12</v>
      </c>
      <c r="BD93" s="46"/>
      <c r="BE93" s="46"/>
      <c r="BF93" s="46"/>
      <c r="BG93" s="46"/>
      <c r="BH93" s="46"/>
      <c r="BI93" s="46"/>
      <c r="BJ93" s="46"/>
      <c r="CD93" s="46">
        <v>12</v>
      </c>
      <c r="CE93" s="5" t="s">
        <v>11903</v>
      </c>
      <c r="CF93" s="46"/>
      <c r="CG93" s="46"/>
      <c r="CH93" s="46"/>
      <c r="CI93" s="46"/>
      <c r="CJ93" s="46"/>
      <c r="CK93" s="46"/>
    </row>
    <row r="94" spans="1:107" x14ac:dyDescent="0.35">
      <c r="A94" s="43"/>
      <c r="B94" s="46" t="s">
        <v>10638</v>
      </c>
      <c r="C94" s="46"/>
      <c r="D94" s="46"/>
      <c r="E94" s="46"/>
      <c r="F94" s="46"/>
      <c r="G94" s="46"/>
      <c r="H94" s="46"/>
      <c r="BC94" s="46"/>
      <c r="BD94" s="46"/>
      <c r="BE94" s="46"/>
      <c r="BF94" s="46"/>
      <c r="BG94" s="46"/>
      <c r="BH94" s="46"/>
      <c r="BI94" s="46"/>
      <c r="BJ94" s="46"/>
      <c r="CD94" s="46"/>
      <c r="CE94" s="46"/>
      <c r="CF94" s="46"/>
      <c r="CG94" s="46"/>
      <c r="CH94" s="46"/>
      <c r="CI94" s="46"/>
      <c r="CJ94" s="46"/>
      <c r="CK94" s="46"/>
    </row>
    <row r="95" spans="1:107" x14ac:dyDescent="0.35">
      <c r="A95" s="44">
        <v>14</v>
      </c>
      <c r="B95" s="45" t="s">
        <v>10639</v>
      </c>
      <c r="C95" s="45"/>
      <c r="D95" s="45"/>
      <c r="E95" s="45"/>
      <c r="F95" s="45"/>
      <c r="G95" s="45"/>
      <c r="H95" s="45"/>
      <c r="K95" s="53"/>
      <c r="L95" s="53"/>
      <c r="M95" s="53"/>
      <c r="N95" s="53"/>
      <c r="O95" s="53"/>
      <c r="P95" s="53"/>
      <c r="Q95" s="71"/>
      <c r="R95" s="71"/>
      <c r="S95" s="71"/>
      <c r="T95" s="71"/>
      <c r="U95" s="71"/>
      <c r="BC95" s="45">
        <v>14</v>
      </c>
      <c r="BD95" s="45" t="s">
        <v>471</v>
      </c>
      <c r="BE95" s="45"/>
      <c r="BF95" s="45"/>
      <c r="BG95" s="45"/>
      <c r="BH95" s="45"/>
      <c r="BI95" s="45"/>
      <c r="BJ95" s="45"/>
      <c r="CD95" s="45">
        <v>14</v>
      </c>
      <c r="CE95" s="4" t="s">
        <v>11904</v>
      </c>
      <c r="CF95" s="4" t="s">
        <v>11911</v>
      </c>
      <c r="CG95" s="45"/>
      <c r="CH95" s="45"/>
      <c r="CI95" s="45"/>
      <c r="CJ95" s="45"/>
      <c r="CK95" s="45"/>
    </row>
    <row r="96" spans="1:107" x14ac:dyDescent="0.35">
      <c r="A96" s="47"/>
      <c r="B96" s="48" t="s">
        <v>8627</v>
      </c>
      <c r="C96" s="48" t="s">
        <v>1435</v>
      </c>
      <c r="D96" s="48"/>
      <c r="E96" s="48"/>
      <c r="F96" s="48"/>
      <c r="G96" s="48"/>
      <c r="H96" s="48"/>
      <c r="K96" s="53"/>
      <c r="L96" s="53"/>
      <c r="M96" s="53"/>
      <c r="N96" s="53"/>
      <c r="O96" s="53"/>
      <c r="P96" s="53"/>
      <c r="Q96" s="71"/>
      <c r="R96" s="71"/>
      <c r="S96" s="71"/>
      <c r="T96" s="71"/>
      <c r="U96" s="71"/>
      <c r="BC96" s="48"/>
      <c r="BD96" s="48" t="s">
        <v>11460</v>
      </c>
      <c r="BE96" s="48"/>
      <c r="BF96" s="48"/>
      <c r="BG96" s="48"/>
      <c r="BH96" s="48"/>
      <c r="BI96" s="48"/>
      <c r="BJ96" s="48"/>
      <c r="CD96" s="48"/>
      <c r="CE96" s="7" t="s">
        <v>11905</v>
      </c>
      <c r="CF96" s="7" t="s">
        <v>11914</v>
      </c>
      <c r="CG96" s="48"/>
      <c r="CH96" s="48"/>
      <c r="CI96" s="48"/>
      <c r="CJ96" s="48"/>
      <c r="CK96" s="48"/>
    </row>
    <row r="97" spans="1:89" x14ac:dyDescent="0.35">
      <c r="A97" s="43">
        <v>16</v>
      </c>
      <c r="B97" s="46" t="s">
        <v>10633</v>
      </c>
      <c r="C97" s="46" t="s">
        <v>10642</v>
      </c>
      <c r="D97" s="46"/>
      <c r="E97" s="46"/>
      <c r="F97" s="46"/>
      <c r="G97" s="46"/>
      <c r="H97" s="46"/>
      <c r="K97" s="71"/>
      <c r="L97" s="71"/>
      <c r="M97" s="71"/>
      <c r="N97" s="71"/>
      <c r="O97" s="54"/>
      <c r="P97" s="71"/>
      <c r="Q97" s="71"/>
      <c r="R97" s="71"/>
      <c r="S97" s="71"/>
      <c r="T97" s="54"/>
      <c r="U97" s="54"/>
      <c r="BC97" s="46">
        <v>16</v>
      </c>
      <c r="BD97" s="46" t="s">
        <v>11461</v>
      </c>
      <c r="BE97" s="46"/>
      <c r="BF97" s="46"/>
      <c r="BG97" s="46"/>
      <c r="BH97" s="46"/>
      <c r="BI97" s="46"/>
      <c r="BJ97" s="46"/>
      <c r="CD97" s="46">
        <v>16</v>
      </c>
      <c r="CE97" s="5" t="s">
        <v>11906</v>
      </c>
      <c r="CF97" s="5" t="s">
        <v>11915</v>
      </c>
      <c r="CG97" s="46"/>
      <c r="CH97" s="46"/>
      <c r="CI97" s="46"/>
      <c r="CJ97" s="46"/>
      <c r="CK97" s="46"/>
    </row>
    <row r="98" spans="1:89" x14ac:dyDescent="0.35">
      <c r="A98" s="43"/>
      <c r="B98" s="46" t="s">
        <v>10640</v>
      </c>
      <c r="C98" s="46" t="s">
        <v>10513</v>
      </c>
      <c r="D98" s="46"/>
      <c r="E98" s="46"/>
      <c r="F98" s="46"/>
      <c r="G98" s="46"/>
      <c r="H98" s="46"/>
      <c r="K98" s="55"/>
      <c r="L98" s="42"/>
      <c r="M98" s="42"/>
      <c r="N98" s="42"/>
      <c r="Q98" s="55"/>
      <c r="S98" s="41"/>
      <c r="BC98" s="46"/>
      <c r="BD98" s="46" t="s">
        <v>11463</v>
      </c>
      <c r="BE98" s="46"/>
      <c r="BF98" s="46"/>
      <c r="BG98" s="46"/>
      <c r="BH98" s="46"/>
      <c r="BI98" s="46"/>
      <c r="BJ98" s="46"/>
      <c r="CD98" s="46"/>
      <c r="CE98" s="46"/>
      <c r="CF98" s="5" t="s">
        <v>11916</v>
      </c>
      <c r="CG98" s="46"/>
      <c r="CH98" s="46"/>
      <c r="CI98" s="46"/>
      <c r="CJ98" s="46"/>
      <c r="CK98" s="46"/>
    </row>
    <row r="99" spans="1:89" x14ac:dyDescent="0.35">
      <c r="A99" s="44">
        <v>18</v>
      </c>
      <c r="B99" s="45" t="s">
        <v>10641</v>
      </c>
      <c r="C99" s="45"/>
      <c r="D99" s="45"/>
      <c r="E99" s="45"/>
      <c r="F99" s="45"/>
      <c r="G99" s="45"/>
      <c r="H99" s="45"/>
      <c r="L99" s="42"/>
      <c r="M99" s="42"/>
      <c r="N99" s="56"/>
      <c r="O99" s="42"/>
      <c r="S99" s="41"/>
      <c r="T99" s="42"/>
      <c r="U99" s="57"/>
      <c r="BC99" s="45">
        <v>18</v>
      </c>
      <c r="BD99" s="45" t="s">
        <v>11465</v>
      </c>
      <c r="BE99" s="45"/>
      <c r="BF99" s="45"/>
      <c r="BG99" s="45"/>
      <c r="BH99" s="45"/>
      <c r="BI99" s="45"/>
      <c r="BJ99" s="45"/>
      <c r="CD99" s="45">
        <v>18</v>
      </c>
      <c r="CE99" s="45"/>
      <c r="CF99" s="4" t="s">
        <v>11917</v>
      </c>
      <c r="CG99" s="45"/>
      <c r="CH99" s="45"/>
      <c r="CI99" s="45"/>
      <c r="CJ99" s="45"/>
      <c r="CK99" s="45"/>
    </row>
    <row r="100" spans="1:89" x14ac:dyDescent="0.35">
      <c r="A100" s="47"/>
      <c r="B100" s="48"/>
      <c r="C100" s="48" t="s">
        <v>654</v>
      </c>
      <c r="D100" s="48"/>
      <c r="E100" s="48"/>
      <c r="F100" s="48"/>
      <c r="G100" s="48"/>
      <c r="H100" s="48"/>
      <c r="L100" s="42"/>
      <c r="M100" s="42"/>
      <c r="N100" s="56"/>
      <c r="S100" s="41"/>
      <c r="BC100" s="48"/>
      <c r="BD100" s="48"/>
      <c r="BE100" s="48"/>
      <c r="BF100" s="48"/>
      <c r="BG100" s="48"/>
      <c r="BH100" s="48"/>
      <c r="BI100" s="48"/>
      <c r="BJ100" s="48"/>
      <c r="CD100" s="48"/>
      <c r="CE100" s="7" t="s">
        <v>11909</v>
      </c>
      <c r="CF100" s="48"/>
      <c r="CG100" s="48"/>
      <c r="CH100" s="48"/>
      <c r="CI100" s="48"/>
      <c r="CJ100" s="48"/>
      <c r="CK100" s="48"/>
    </row>
    <row r="101" spans="1:89" x14ac:dyDescent="0.35">
      <c r="A101" s="43">
        <v>20</v>
      </c>
      <c r="B101" s="46"/>
      <c r="C101" s="46"/>
      <c r="D101" s="46"/>
      <c r="E101" s="46"/>
      <c r="F101" s="46"/>
      <c r="G101" s="46"/>
      <c r="H101" s="46"/>
      <c r="K101" s="55"/>
      <c r="L101" s="42"/>
      <c r="M101" s="42"/>
      <c r="N101" s="42"/>
      <c r="O101" s="58"/>
      <c r="Q101" s="55"/>
      <c r="S101" s="41"/>
      <c r="T101" s="42"/>
      <c r="U101" s="42"/>
      <c r="BC101" s="46">
        <v>20</v>
      </c>
      <c r="BD101" s="46"/>
      <c r="BE101" s="46"/>
      <c r="BF101" s="46"/>
      <c r="BG101" s="46"/>
      <c r="BH101" s="46"/>
      <c r="BI101" s="46"/>
      <c r="BJ101" s="46"/>
      <c r="CD101" s="46">
        <v>20</v>
      </c>
      <c r="CE101" s="5" t="s">
        <v>11910</v>
      </c>
      <c r="CF101" s="5" t="s">
        <v>11918</v>
      </c>
      <c r="CG101" s="46"/>
      <c r="CH101" s="46"/>
      <c r="CI101" s="46"/>
      <c r="CJ101" s="46"/>
      <c r="CK101" s="46"/>
    </row>
    <row r="102" spans="1:89" x14ac:dyDescent="0.35">
      <c r="A102" s="47"/>
      <c r="B102" s="48"/>
      <c r="C102" s="48"/>
      <c r="D102" s="48"/>
      <c r="E102" s="48"/>
      <c r="F102" s="48"/>
      <c r="G102" s="48"/>
      <c r="H102" s="48"/>
      <c r="K102" s="58"/>
      <c r="L102" s="42"/>
      <c r="M102" s="42"/>
      <c r="N102" s="42"/>
      <c r="S102" s="41"/>
      <c r="T102" s="42"/>
      <c r="U102" s="57"/>
      <c r="BC102" s="48"/>
      <c r="BD102" s="48" t="s">
        <v>11464</v>
      </c>
      <c r="BE102" s="48"/>
      <c r="BF102" s="48"/>
      <c r="BG102" s="48"/>
      <c r="BH102" s="48"/>
      <c r="BI102" s="48"/>
      <c r="BJ102" s="48"/>
      <c r="CD102" s="48"/>
      <c r="CE102" s="48"/>
      <c r="CF102" s="48"/>
      <c r="CG102" s="48"/>
      <c r="CH102" s="48"/>
      <c r="CI102" s="48"/>
      <c r="CJ102" s="48"/>
      <c r="CK102" s="48"/>
    </row>
    <row r="103" spans="1:89" x14ac:dyDescent="0.35">
      <c r="K103" s="58"/>
      <c r="L103" s="42"/>
      <c r="M103" s="42"/>
      <c r="N103" s="42"/>
      <c r="S103" s="41"/>
      <c r="T103" s="57"/>
      <c r="U103" s="57"/>
    </row>
    <row r="104" spans="1:89" x14ac:dyDescent="0.35">
      <c r="A104" s="41"/>
      <c r="B104" s="59" t="s">
        <v>11462</v>
      </c>
      <c r="C104" s="42"/>
      <c r="D104" s="42"/>
      <c r="E104" s="42"/>
      <c r="F104" s="42"/>
      <c r="G104" s="42"/>
      <c r="J104" s="41"/>
      <c r="K104" s="57"/>
      <c r="L104" s="57"/>
      <c r="M104" s="42"/>
      <c r="N104" s="42"/>
      <c r="O104" s="42"/>
      <c r="P104" s="42"/>
      <c r="Q104" s="42"/>
      <c r="R104" s="42"/>
      <c r="S104" s="41"/>
      <c r="T104" s="42"/>
      <c r="U104" s="44" t="s">
        <v>12</v>
      </c>
      <c r="V104" s="44" t="s">
        <v>13</v>
      </c>
      <c r="W104" s="44"/>
      <c r="X104" s="44"/>
      <c r="Y104" s="44"/>
      <c r="Z104" s="44"/>
      <c r="AA104" s="44"/>
      <c r="AB104" s="41"/>
      <c r="AD104" s="42"/>
      <c r="AE104" s="42"/>
      <c r="AF104" s="42"/>
      <c r="AG104" s="42"/>
      <c r="AH104" s="42"/>
      <c r="AI104" s="42"/>
      <c r="AJ104" s="42"/>
      <c r="AK104" s="41"/>
      <c r="AM104" s="42"/>
      <c r="AN104" s="42"/>
      <c r="AO104" s="42"/>
      <c r="AP104" s="42"/>
      <c r="AQ104" s="42"/>
      <c r="AR104" s="42"/>
      <c r="AS104" s="42"/>
      <c r="AT104" s="60" t="s">
        <v>9918</v>
      </c>
      <c r="AX104" s="42"/>
      <c r="AY104" s="42"/>
      <c r="AZ104" s="42"/>
      <c r="BA104" s="42"/>
      <c r="BB104" s="42"/>
      <c r="BM104" s="42"/>
      <c r="BN104" s="42"/>
      <c r="BO104" s="42"/>
      <c r="BP104" s="42"/>
      <c r="BQ104" s="42"/>
      <c r="BR104" s="42"/>
      <c r="BU104" s="42"/>
      <c r="BV104" s="42"/>
      <c r="BW104" s="42"/>
      <c r="BX104" s="42"/>
      <c r="BY104" s="42"/>
      <c r="BZ104" s="42"/>
      <c r="CA104" s="42"/>
    </row>
    <row r="105" spans="1:89" x14ac:dyDescent="0.35">
      <c r="A105" s="61"/>
      <c r="B105" s="61" t="s">
        <v>1699</v>
      </c>
      <c r="C105" s="61" t="s">
        <v>1700</v>
      </c>
      <c r="D105" s="61" t="s">
        <v>1701</v>
      </c>
      <c r="E105" s="61" t="s">
        <v>1702</v>
      </c>
      <c r="F105" s="61" t="s">
        <v>1703</v>
      </c>
      <c r="G105" s="61" t="s">
        <v>1704</v>
      </c>
      <c r="H105" s="58"/>
      <c r="J105" s="41"/>
      <c r="K105" s="57"/>
      <c r="L105" s="57"/>
      <c r="M105" s="42"/>
      <c r="N105" s="42"/>
      <c r="O105" s="42"/>
      <c r="P105" s="42"/>
      <c r="Q105" s="42"/>
      <c r="T105" s="43">
        <f>AR71+1</f>
        <v>1</v>
      </c>
      <c r="U105" s="43">
        <f>T105+1</f>
        <v>2</v>
      </c>
      <c r="V105" s="43"/>
      <c r="W105" s="43"/>
      <c r="X105" s="43"/>
      <c r="Y105" s="43"/>
      <c r="Z105" s="43"/>
      <c r="AB105" s="41"/>
      <c r="AC105" s="42"/>
      <c r="AD105" s="42"/>
      <c r="AE105" s="42"/>
      <c r="AF105" s="42"/>
      <c r="AG105" s="42"/>
      <c r="AH105" s="42"/>
      <c r="AI105" s="42"/>
      <c r="AK105" s="41"/>
      <c r="AL105" s="42"/>
      <c r="AM105" s="42"/>
      <c r="AN105" s="42"/>
      <c r="AO105" s="42"/>
      <c r="AP105" s="42"/>
      <c r="AQ105" s="42"/>
      <c r="AR105" s="42"/>
      <c r="AS105" s="60" t="s">
        <v>9925</v>
      </c>
      <c r="AU105" s="42" t="s">
        <v>9917</v>
      </c>
      <c r="AV105" s="42" t="s">
        <v>9941</v>
      </c>
      <c r="AW105" s="42" t="s">
        <v>9942</v>
      </c>
      <c r="AX105" s="42" t="s">
        <v>9916</v>
      </c>
      <c r="AY105" s="42"/>
      <c r="AZ105" s="42"/>
      <c r="BA105" s="42"/>
      <c r="BB105" s="42"/>
      <c r="BC105" s="42"/>
      <c r="BM105" s="42"/>
      <c r="BN105" s="42"/>
      <c r="BO105" s="42"/>
      <c r="BP105" s="42"/>
      <c r="BQ105" s="42"/>
      <c r="BR105" s="42"/>
      <c r="BS105" s="42"/>
      <c r="BV105" s="42"/>
      <c r="BW105" s="42"/>
      <c r="BX105" s="42"/>
      <c r="BY105" s="42"/>
      <c r="BZ105" s="42"/>
      <c r="CA105" s="42"/>
      <c r="CB105" s="42"/>
    </row>
    <row r="106" spans="1:89" ht="15" customHeight="1" x14ac:dyDescent="0.35">
      <c r="A106" s="226" t="s">
        <v>1705</v>
      </c>
      <c r="B106" s="62">
        <v>42982</v>
      </c>
      <c r="C106" s="62">
        <v>43029</v>
      </c>
      <c r="D106" s="62">
        <v>41631</v>
      </c>
      <c r="E106" s="62">
        <v>43141</v>
      </c>
      <c r="F106" s="62">
        <v>43197</v>
      </c>
      <c r="G106" s="62">
        <v>43288</v>
      </c>
      <c r="J106" s="41"/>
      <c r="K106" s="42"/>
      <c r="L106" s="42"/>
      <c r="S106" s="44">
        <v>8</v>
      </c>
      <c r="T106" s="45" t="s">
        <v>9430</v>
      </c>
      <c r="U106" s="45" t="s">
        <v>9436</v>
      </c>
      <c r="V106" s="45"/>
      <c r="W106" s="45"/>
      <c r="X106" s="45"/>
      <c r="Y106" s="45"/>
      <c r="Z106" s="45"/>
      <c r="AB106" s="41"/>
      <c r="AK106" s="41"/>
      <c r="AS106" s="42">
        <v>1</v>
      </c>
      <c r="AT106" s="41" t="s">
        <v>9837</v>
      </c>
      <c r="AU106" s="42">
        <v>46</v>
      </c>
      <c r="AV106" s="42">
        <v>37</v>
      </c>
      <c r="AW106" s="42">
        <v>38</v>
      </c>
      <c r="AX106" s="42">
        <f t="shared" ref="AX106:AX111" si="42">SUM(AU106:AW106)</f>
        <v>121</v>
      </c>
    </row>
    <row r="107" spans="1:89" x14ac:dyDescent="0.35">
      <c r="A107" s="227"/>
      <c r="B107" s="64"/>
      <c r="C107" s="64">
        <v>43045</v>
      </c>
      <c r="D107" s="64">
        <v>41647</v>
      </c>
      <c r="E107" s="64">
        <v>43157</v>
      </c>
      <c r="F107" s="64">
        <v>43213</v>
      </c>
      <c r="G107" s="64"/>
      <c r="H107" s="55"/>
      <c r="J107" s="41"/>
      <c r="S107" s="43"/>
      <c r="T107" s="46"/>
      <c r="U107" s="46" t="s">
        <v>9437</v>
      </c>
      <c r="V107" s="46"/>
      <c r="W107" s="46"/>
      <c r="X107" s="46"/>
      <c r="Y107" s="46"/>
      <c r="Z107" s="46"/>
      <c r="AB107" s="41"/>
      <c r="AK107" s="41"/>
      <c r="AS107" s="42">
        <f t="shared" ref="AS107:AS112" si="43">AS106+1</f>
        <v>2</v>
      </c>
      <c r="AT107" s="41" t="s">
        <v>9838</v>
      </c>
      <c r="AU107" s="42">
        <v>27</v>
      </c>
      <c r="AV107" s="42">
        <v>23</v>
      </c>
      <c r="AW107" s="42">
        <v>17</v>
      </c>
      <c r="AX107" s="42">
        <f t="shared" si="42"/>
        <v>67</v>
      </c>
    </row>
    <row r="108" spans="1:89" ht="15" customHeight="1" x14ac:dyDescent="0.35">
      <c r="A108" s="226" t="s">
        <v>1709</v>
      </c>
      <c r="B108" s="62">
        <v>42982</v>
      </c>
      <c r="C108" s="62">
        <v>43029</v>
      </c>
      <c r="D108" s="62">
        <v>41631</v>
      </c>
      <c r="E108" s="62">
        <v>42790</v>
      </c>
      <c r="F108" s="62">
        <v>43211</v>
      </c>
      <c r="G108" s="62">
        <v>43288</v>
      </c>
      <c r="H108" s="58"/>
      <c r="J108" s="41"/>
      <c r="K108" s="57"/>
      <c r="L108" s="42"/>
      <c r="S108" s="44">
        <v>10</v>
      </c>
      <c r="T108" s="45" t="s">
        <v>9431</v>
      </c>
      <c r="U108" s="45" t="s">
        <v>9438</v>
      </c>
      <c r="V108" s="45"/>
      <c r="W108" s="45"/>
      <c r="X108" s="45"/>
      <c r="Y108" s="45"/>
      <c r="Z108" s="45"/>
      <c r="AB108" s="41"/>
      <c r="AK108" s="41"/>
      <c r="AS108" s="42">
        <f t="shared" si="43"/>
        <v>3</v>
      </c>
      <c r="AT108" s="41" t="s">
        <v>8502</v>
      </c>
      <c r="AU108" s="42">
        <v>26</v>
      </c>
      <c r="AV108" s="42">
        <v>18</v>
      </c>
      <c r="AW108" s="42">
        <v>26</v>
      </c>
      <c r="AX108" s="42">
        <f t="shared" si="42"/>
        <v>70</v>
      </c>
      <c r="BM108" s="65"/>
    </row>
    <row r="109" spans="1:89" x14ac:dyDescent="0.35">
      <c r="A109" s="227"/>
      <c r="B109" s="64"/>
      <c r="C109" s="64">
        <v>43045</v>
      </c>
      <c r="D109" s="64">
        <v>41647</v>
      </c>
      <c r="E109" s="64">
        <v>42806</v>
      </c>
      <c r="F109" s="64">
        <v>42131</v>
      </c>
      <c r="G109" s="64"/>
      <c r="J109" s="41"/>
      <c r="K109" s="42"/>
      <c r="L109" s="42"/>
      <c r="S109" s="47"/>
      <c r="T109" s="48"/>
      <c r="U109" s="48" t="s">
        <v>9439</v>
      </c>
      <c r="V109" s="48"/>
      <c r="W109" s="48"/>
      <c r="X109" s="48"/>
      <c r="Y109" s="48"/>
      <c r="Z109" s="48"/>
      <c r="AB109" s="41"/>
      <c r="AK109" s="41"/>
      <c r="AS109" s="42">
        <f t="shared" si="43"/>
        <v>4</v>
      </c>
      <c r="AT109" s="41" t="s">
        <v>6626</v>
      </c>
      <c r="AU109" s="42">
        <v>19</v>
      </c>
      <c r="AV109" s="42">
        <v>18</v>
      </c>
      <c r="AW109" s="42">
        <v>18</v>
      </c>
      <c r="AX109" s="42">
        <f t="shared" si="42"/>
        <v>55</v>
      </c>
    </row>
    <row r="110" spans="1:89" ht="15" customHeight="1" x14ac:dyDescent="0.35">
      <c r="A110" s="226" t="s">
        <v>1713</v>
      </c>
      <c r="B110" s="62">
        <v>42982</v>
      </c>
      <c r="C110" s="62">
        <v>43029</v>
      </c>
      <c r="D110" s="62">
        <v>41631</v>
      </c>
      <c r="E110" s="62">
        <v>42783</v>
      </c>
      <c r="F110" s="62">
        <v>43204</v>
      </c>
      <c r="G110" s="62">
        <v>43288</v>
      </c>
      <c r="J110" s="41"/>
      <c r="K110" s="66"/>
      <c r="L110" s="57"/>
      <c r="S110" s="43">
        <v>12</v>
      </c>
      <c r="T110" s="46" t="s">
        <v>9432</v>
      </c>
      <c r="U110" s="46" t="s">
        <v>9440</v>
      </c>
      <c r="V110" s="46"/>
      <c r="W110" s="46"/>
      <c r="X110" s="46"/>
      <c r="Y110" s="46"/>
      <c r="Z110" s="46"/>
      <c r="AB110" s="41"/>
      <c r="AK110" s="41"/>
      <c r="AS110" s="42">
        <f t="shared" si="43"/>
        <v>5</v>
      </c>
      <c r="AT110" s="41" t="s">
        <v>9839</v>
      </c>
      <c r="AU110" s="42">
        <v>17</v>
      </c>
      <c r="AV110" s="42">
        <v>10</v>
      </c>
      <c r="AW110" s="42">
        <v>15</v>
      </c>
      <c r="AX110" s="42">
        <f t="shared" si="42"/>
        <v>42</v>
      </c>
    </row>
    <row r="111" spans="1:89" x14ac:dyDescent="0.35">
      <c r="A111" s="227"/>
      <c r="B111" s="47"/>
      <c r="C111" s="64">
        <v>43045</v>
      </c>
      <c r="D111" s="64">
        <v>41647</v>
      </c>
      <c r="E111" s="64">
        <v>43164</v>
      </c>
      <c r="F111" s="64">
        <v>43220</v>
      </c>
      <c r="G111" s="64"/>
      <c r="J111" s="41"/>
      <c r="K111" s="42"/>
      <c r="L111" s="42"/>
      <c r="S111" s="43"/>
      <c r="T111" s="46"/>
      <c r="U111" s="46" t="s">
        <v>539</v>
      </c>
      <c r="V111" s="46"/>
      <c r="W111" s="46"/>
      <c r="X111" s="46"/>
      <c r="Y111" s="46"/>
      <c r="Z111" s="46"/>
      <c r="AB111" s="41"/>
      <c r="AK111" s="41"/>
      <c r="AS111" s="42">
        <f t="shared" si="43"/>
        <v>6</v>
      </c>
      <c r="AT111" s="41" t="s">
        <v>9840</v>
      </c>
      <c r="AU111" s="42">
        <v>12</v>
      </c>
      <c r="AV111" s="42">
        <v>8</v>
      </c>
      <c r="AW111" s="42">
        <v>21</v>
      </c>
      <c r="AX111" s="42">
        <f t="shared" si="42"/>
        <v>41</v>
      </c>
      <c r="BW111" s="67"/>
    </row>
    <row r="112" spans="1:89" x14ac:dyDescent="0.35">
      <c r="A112" s="224" t="s">
        <v>11995</v>
      </c>
      <c r="B112" s="62">
        <v>42982</v>
      </c>
      <c r="C112" s="62">
        <v>43029</v>
      </c>
      <c r="D112" s="62">
        <v>41631</v>
      </c>
      <c r="E112" s="62">
        <v>43141</v>
      </c>
      <c r="F112" s="62">
        <v>42823</v>
      </c>
      <c r="G112" s="62">
        <v>43288</v>
      </c>
      <c r="AB112" s="44">
        <v>14</v>
      </c>
      <c r="AC112" s="45"/>
      <c r="AD112" s="45" t="s">
        <v>9441</v>
      </c>
      <c r="AE112" s="45"/>
      <c r="AF112" s="45"/>
      <c r="AG112" s="45"/>
      <c r="AH112" s="45"/>
      <c r="AI112" s="45"/>
      <c r="AK112" s="41"/>
      <c r="AS112" s="42">
        <f t="shared" si="43"/>
        <v>7</v>
      </c>
      <c r="AT112" s="41" t="s">
        <v>9841</v>
      </c>
      <c r="AU112" s="42">
        <v>10</v>
      </c>
      <c r="AV112" s="42">
        <v>18</v>
      </c>
      <c r="AW112" s="42">
        <v>14</v>
      </c>
      <c r="AX112" s="42">
        <f>SUM(AU112:AW112)</f>
        <v>42</v>
      </c>
    </row>
    <row r="113" spans="1:84" x14ac:dyDescent="0.35">
      <c r="A113" s="225"/>
      <c r="B113" s="64"/>
      <c r="C113" s="64">
        <v>43045</v>
      </c>
      <c r="D113" s="64">
        <v>41647</v>
      </c>
      <c r="E113" s="64">
        <v>43157</v>
      </c>
      <c r="F113" s="64">
        <v>43206</v>
      </c>
      <c r="G113" s="64"/>
      <c r="AB113" s="47"/>
      <c r="AC113" s="48" t="s">
        <v>9435</v>
      </c>
      <c r="AD113" s="48" t="s">
        <v>9442</v>
      </c>
      <c r="AE113" s="48"/>
      <c r="AF113" s="48"/>
      <c r="AG113" s="48"/>
      <c r="AH113" s="48"/>
      <c r="AI113" s="48"/>
      <c r="AK113" s="41"/>
      <c r="AS113" s="42">
        <f>AS112+1</f>
        <v>8</v>
      </c>
      <c r="AT113" s="41" t="s">
        <v>9842</v>
      </c>
      <c r="AU113" s="42">
        <v>9</v>
      </c>
      <c r="AV113" s="42">
        <v>3</v>
      </c>
      <c r="AW113" s="42">
        <v>9</v>
      </c>
      <c r="AX113" s="42">
        <f>SUM(AU113:AW113)</f>
        <v>21</v>
      </c>
    </row>
    <row r="114" spans="1:84" x14ac:dyDescent="0.35">
      <c r="A114" s="41"/>
      <c r="B114" s="42"/>
      <c r="K114" s="68"/>
      <c r="L114" s="68"/>
      <c r="AK114" s="43">
        <v>16</v>
      </c>
      <c r="AL114" s="46"/>
      <c r="AM114" s="46" t="s">
        <v>9443</v>
      </c>
      <c r="AN114" s="46"/>
      <c r="AO114" s="46"/>
      <c r="AP114" s="46"/>
      <c r="AQ114" s="46"/>
      <c r="AR114" s="46"/>
      <c r="BB114" s="42">
        <f>AS113+1</f>
        <v>9</v>
      </c>
      <c r="BC114" s="41" t="s">
        <v>9843</v>
      </c>
      <c r="BD114" s="42">
        <v>8</v>
      </c>
      <c r="BE114" s="42">
        <v>12</v>
      </c>
      <c r="BF114" s="42">
        <v>8</v>
      </c>
      <c r="BG114" s="42">
        <f t="shared" ref="BG114:BG140" si="44">SUM(BD114:BF114)</f>
        <v>28</v>
      </c>
    </row>
    <row r="115" spans="1:84" x14ac:dyDescent="0.35">
      <c r="A115" s="68" t="s">
        <v>8383</v>
      </c>
      <c r="B115" s="68"/>
      <c r="K115" s="68"/>
      <c r="L115" s="68"/>
      <c r="AK115" s="43"/>
      <c r="AL115" s="46"/>
      <c r="AM115" s="46" t="s">
        <v>9444</v>
      </c>
      <c r="AN115" s="46"/>
      <c r="AO115" s="46"/>
      <c r="AP115" s="46"/>
      <c r="AQ115" s="46"/>
      <c r="AR115" s="46"/>
      <c r="BB115" s="42">
        <f t="shared" ref="BB115:BB144" si="45">BB114+1</f>
        <v>10</v>
      </c>
      <c r="BC115" s="41" t="s">
        <v>9844</v>
      </c>
      <c r="BD115" s="42">
        <v>8</v>
      </c>
      <c r="BE115" s="42">
        <v>11</v>
      </c>
      <c r="BF115" s="42">
        <v>10</v>
      </c>
      <c r="BG115" s="42">
        <f t="shared" si="44"/>
        <v>29</v>
      </c>
    </row>
    <row r="116" spans="1:84" x14ac:dyDescent="0.35">
      <c r="A116" s="68" t="s">
        <v>8384</v>
      </c>
      <c r="B116" s="68"/>
      <c r="AK116" s="44">
        <v>18</v>
      </c>
      <c r="AL116" s="45" t="s">
        <v>9433</v>
      </c>
      <c r="AM116" s="45"/>
      <c r="AN116" s="45"/>
      <c r="AO116" s="45"/>
      <c r="AP116" s="45"/>
      <c r="AQ116" s="45"/>
      <c r="AR116" s="45"/>
      <c r="BB116" s="42">
        <f t="shared" si="45"/>
        <v>11</v>
      </c>
      <c r="BC116" s="41" t="s">
        <v>9845</v>
      </c>
      <c r="BD116" s="42">
        <v>8</v>
      </c>
      <c r="BE116" s="42">
        <v>7</v>
      </c>
      <c r="BF116" s="42">
        <v>4</v>
      </c>
      <c r="BG116" s="42">
        <f t="shared" si="44"/>
        <v>19</v>
      </c>
    </row>
    <row r="117" spans="1:84" x14ac:dyDescent="0.35">
      <c r="A117" s="68" t="s">
        <v>8385</v>
      </c>
      <c r="B117" s="68"/>
      <c r="AK117" s="47"/>
      <c r="AL117" s="48" t="s">
        <v>9415</v>
      </c>
      <c r="AM117" s="48" t="s">
        <v>9445</v>
      </c>
      <c r="AN117" s="48"/>
      <c r="AO117" s="48"/>
      <c r="AP117" s="48"/>
      <c r="AQ117" s="48"/>
      <c r="AR117" s="48"/>
      <c r="BB117" s="42">
        <f t="shared" si="45"/>
        <v>12</v>
      </c>
      <c r="BC117" s="41" t="s">
        <v>9846</v>
      </c>
      <c r="BD117" s="42">
        <v>8</v>
      </c>
      <c r="BE117" s="42">
        <v>3</v>
      </c>
      <c r="BF117" s="42">
        <v>4</v>
      </c>
      <c r="BG117" s="42">
        <f t="shared" si="44"/>
        <v>15</v>
      </c>
    </row>
    <row r="118" spans="1:84" x14ac:dyDescent="0.35">
      <c r="AK118" s="43">
        <v>20</v>
      </c>
      <c r="AL118" s="46" t="s">
        <v>9434</v>
      </c>
      <c r="AM118" s="46" t="s">
        <v>9446</v>
      </c>
      <c r="AN118" s="46"/>
      <c r="AO118" s="46"/>
      <c r="AP118" s="46"/>
      <c r="AQ118" s="46"/>
      <c r="AR118" s="46"/>
      <c r="BB118" s="42">
        <f t="shared" si="45"/>
        <v>13</v>
      </c>
      <c r="BC118" s="41" t="s">
        <v>9847</v>
      </c>
      <c r="BD118" s="42">
        <v>7</v>
      </c>
      <c r="BE118" s="42">
        <v>6</v>
      </c>
      <c r="BF118" s="42">
        <v>6</v>
      </c>
      <c r="BG118" s="42">
        <f t="shared" si="44"/>
        <v>19</v>
      </c>
    </row>
    <row r="119" spans="1:84" x14ac:dyDescent="0.35">
      <c r="AK119" s="47"/>
      <c r="AL119" s="48"/>
      <c r="AM119" s="48"/>
      <c r="AN119" s="48"/>
      <c r="AO119" s="48"/>
      <c r="AP119" s="48"/>
      <c r="AQ119" s="48"/>
      <c r="AR119" s="48"/>
      <c r="BB119" s="42">
        <f t="shared" si="45"/>
        <v>14</v>
      </c>
      <c r="BC119" s="41" t="s">
        <v>9848</v>
      </c>
      <c r="BD119" s="42">
        <v>7</v>
      </c>
      <c r="BE119" s="42">
        <v>4</v>
      </c>
      <c r="BF119" s="42">
        <v>6</v>
      </c>
      <c r="BG119" s="42">
        <f t="shared" si="44"/>
        <v>17</v>
      </c>
    </row>
    <row r="120" spans="1:84" x14ac:dyDescent="0.35">
      <c r="BB120" s="42">
        <f t="shared" si="45"/>
        <v>15</v>
      </c>
      <c r="BC120" s="41" t="s">
        <v>9849</v>
      </c>
      <c r="BD120" s="42">
        <v>6</v>
      </c>
      <c r="BE120" s="42">
        <v>6</v>
      </c>
      <c r="BF120" s="42">
        <v>1</v>
      </c>
      <c r="BG120" s="42">
        <f t="shared" si="44"/>
        <v>13</v>
      </c>
    </row>
    <row r="121" spans="1:84" x14ac:dyDescent="0.35">
      <c r="BB121" s="42">
        <f t="shared" si="45"/>
        <v>16</v>
      </c>
      <c r="BC121" s="41" t="s">
        <v>9850</v>
      </c>
      <c r="BD121" s="42">
        <v>6</v>
      </c>
      <c r="BE121" s="42">
        <v>3</v>
      </c>
      <c r="BF121" s="42">
        <v>2</v>
      </c>
      <c r="BG121" s="42">
        <f t="shared" si="44"/>
        <v>11</v>
      </c>
      <c r="BO121" s="41">
        <v>1.58</v>
      </c>
    </row>
    <row r="122" spans="1:84" x14ac:dyDescent="0.35">
      <c r="BB122" s="42">
        <f t="shared" si="45"/>
        <v>17</v>
      </c>
      <c r="BC122" s="41" t="s">
        <v>9851</v>
      </c>
      <c r="BD122" s="42">
        <v>5</v>
      </c>
      <c r="BE122" s="42">
        <v>3</v>
      </c>
      <c r="BF122" s="42">
        <v>2</v>
      </c>
      <c r="BG122" s="42">
        <f t="shared" si="44"/>
        <v>10</v>
      </c>
      <c r="BO122" s="41">
        <v>3.06</v>
      </c>
      <c r="CF122" s="41" t="s">
        <v>8478</v>
      </c>
    </row>
    <row r="123" spans="1:84" x14ac:dyDescent="0.35">
      <c r="BB123" s="42">
        <f t="shared" si="45"/>
        <v>18</v>
      </c>
      <c r="BC123" s="41" t="s">
        <v>9852</v>
      </c>
      <c r="BD123" s="42">
        <v>5</v>
      </c>
      <c r="BE123" s="42">
        <v>2</v>
      </c>
      <c r="BF123" s="42">
        <v>4</v>
      </c>
      <c r="BG123" s="42">
        <f t="shared" si="44"/>
        <v>11</v>
      </c>
      <c r="BO123" s="41">
        <v>2.95</v>
      </c>
    </row>
    <row r="124" spans="1:84" x14ac:dyDescent="0.35">
      <c r="B124" s="42"/>
      <c r="C124" s="42"/>
      <c r="D124" s="42"/>
      <c r="E124" s="42"/>
      <c r="F124" s="42"/>
      <c r="G124" s="42"/>
      <c r="H124" s="42"/>
      <c r="BB124" s="42">
        <f t="shared" si="45"/>
        <v>19</v>
      </c>
      <c r="BC124" s="41" t="s">
        <v>9853</v>
      </c>
      <c r="BD124" s="42">
        <v>4</v>
      </c>
      <c r="BE124" s="42">
        <v>9</v>
      </c>
      <c r="BF124" s="42">
        <v>5</v>
      </c>
      <c r="BG124" s="42">
        <f t="shared" si="44"/>
        <v>18</v>
      </c>
      <c r="BO124" s="41">
        <v>3.52</v>
      </c>
    </row>
    <row r="125" spans="1:84" x14ac:dyDescent="0.35">
      <c r="A125" s="59"/>
      <c r="H125" s="42"/>
      <c r="U125" s="69"/>
      <c r="V125" s="70"/>
      <c r="BB125" s="42">
        <f t="shared" si="45"/>
        <v>20</v>
      </c>
      <c r="BC125" s="41" t="s">
        <v>9854</v>
      </c>
      <c r="BD125" s="42">
        <v>4</v>
      </c>
      <c r="BE125" s="42">
        <v>3</v>
      </c>
      <c r="BF125" s="42">
        <v>15</v>
      </c>
      <c r="BG125" s="42">
        <f t="shared" si="44"/>
        <v>22</v>
      </c>
      <c r="BO125" s="41">
        <v>-1.41</v>
      </c>
    </row>
    <row r="126" spans="1:84" x14ac:dyDescent="0.35">
      <c r="B126" s="42"/>
      <c r="C126" s="42"/>
      <c r="D126" s="42"/>
      <c r="E126" s="42"/>
      <c r="F126" s="42"/>
      <c r="G126" s="42"/>
      <c r="H126" s="42"/>
      <c r="BB126" s="42">
        <f t="shared" si="45"/>
        <v>21</v>
      </c>
      <c r="BC126" s="41" t="s">
        <v>9855</v>
      </c>
      <c r="BD126" s="42">
        <v>4</v>
      </c>
      <c r="BE126" s="42">
        <v>2</v>
      </c>
      <c r="BF126" s="42">
        <v>7</v>
      </c>
      <c r="BG126" s="42">
        <f t="shared" si="44"/>
        <v>13</v>
      </c>
      <c r="BO126" s="41">
        <v>2.8</v>
      </c>
    </row>
    <row r="127" spans="1:84" x14ac:dyDescent="0.35">
      <c r="A127" s="72"/>
      <c r="B127" s="63"/>
      <c r="C127" s="63"/>
      <c r="D127" s="63"/>
      <c r="E127" s="63"/>
      <c r="F127" s="63"/>
      <c r="G127" s="63"/>
      <c r="H127" s="42"/>
      <c r="U127" s="69"/>
      <c r="BB127" s="42">
        <f t="shared" si="45"/>
        <v>22</v>
      </c>
      <c r="BC127" s="41" t="s">
        <v>9856</v>
      </c>
      <c r="BD127" s="42">
        <v>3</v>
      </c>
      <c r="BE127" s="42">
        <v>5</v>
      </c>
      <c r="BF127" s="42">
        <v>9</v>
      </c>
      <c r="BG127" s="42">
        <f t="shared" si="44"/>
        <v>17</v>
      </c>
      <c r="BO127" s="41">
        <v>3.8</v>
      </c>
    </row>
    <row r="128" spans="1:84" x14ac:dyDescent="0.35">
      <c r="A128" s="72"/>
      <c r="B128" s="63"/>
      <c r="C128" s="63"/>
      <c r="D128" s="63"/>
      <c r="E128" s="63"/>
      <c r="F128" s="63"/>
      <c r="G128" s="63"/>
      <c r="H128" s="42"/>
      <c r="U128" s="69"/>
      <c r="V128" s="70"/>
      <c r="BB128" s="42">
        <f t="shared" si="45"/>
        <v>23</v>
      </c>
      <c r="BC128" s="41" t="s">
        <v>8418</v>
      </c>
      <c r="BD128" s="42">
        <v>3</v>
      </c>
      <c r="BE128" s="42">
        <v>2</v>
      </c>
      <c r="BF128" s="42">
        <v>3</v>
      </c>
      <c r="BG128" s="42">
        <f t="shared" si="44"/>
        <v>8</v>
      </c>
      <c r="BO128" s="41">
        <v>1.19</v>
      </c>
    </row>
    <row r="129" spans="1:67" x14ac:dyDescent="0.35">
      <c r="A129" s="72"/>
      <c r="B129" s="63"/>
      <c r="C129" s="63"/>
      <c r="D129" s="63"/>
      <c r="E129" s="63"/>
      <c r="F129" s="63"/>
      <c r="G129" s="63"/>
      <c r="BB129" s="42">
        <f t="shared" si="45"/>
        <v>24</v>
      </c>
      <c r="BC129" s="41" t="s">
        <v>9857</v>
      </c>
      <c r="BD129" s="42">
        <v>3</v>
      </c>
      <c r="BE129" s="42">
        <v>2</v>
      </c>
      <c r="BF129" s="42">
        <v>2</v>
      </c>
      <c r="BG129" s="42">
        <f t="shared" si="44"/>
        <v>7</v>
      </c>
      <c r="BO129" s="41">
        <v>2.61</v>
      </c>
    </row>
    <row r="130" spans="1:67" x14ac:dyDescent="0.35">
      <c r="A130" s="72"/>
      <c r="B130" s="63"/>
      <c r="C130" s="63"/>
      <c r="D130" s="63"/>
      <c r="E130" s="63"/>
      <c r="F130" s="63"/>
      <c r="G130" s="63"/>
      <c r="BB130" s="42">
        <f t="shared" si="45"/>
        <v>25</v>
      </c>
      <c r="BC130" s="41" t="s">
        <v>9858</v>
      </c>
      <c r="BD130" s="42">
        <v>3</v>
      </c>
      <c r="BE130" s="42">
        <v>1</v>
      </c>
      <c r="BF130" s="42">
        <v>4</v>
      </c>
      <c r="BG130" s="42">
        <f t="shared" si="44"/>
        <v>8</v>
      </c>
      <c r="BO130" s="41">
        <v>1.7</v>
      </c>
    </row>
    <row r="131" spans="1:67" x14ac:dyDescent="0.35">
      <c r="A131" s="72"/>
      <c r="B131" s="63"/>
      <c r="C131" s="63"/>
      <c r="D131" s="63"/>
      <c r="E131" s="63"/>
      <c r="F131" s="63"/>
      <c r="G131" s="63"/>
      <c r="BB131" s="42">
        <f t="shared" si="45"/>
        <v>26</v>
      </c>
      <c r="BC131" s="41" t="s">
        <v>9859</v>
      </c>
      <c r="BD131" s="42">
        <v>3</v>
      </c>
      <c r="BE131" s="42">
        <v>1</v>
      </c>
      <c r="BF131" s="42">
        <v>2</v>
      </c>
      <c r="BG131" s="42">
        <f t="shared" si="44"/>
        <v>6</v>
      </c>
      <c r="BO131" s="41">
        <v>0.91</v>
      </c>
    </row>
    <row r="132" spans="1:67" x14ac:dyDescent="0.35">
      <c r="A132" s="72"/>
      <c r="B132" s="42"/>
      <c r="C132" s="63"/>
      <c r="D132" s="63"/>
      <c r="E132" s="63"/>
      <c r="F132" s="63"/>
      <c r="G132" s="63"/>
      <c r="BB132" s="42">
        <f t="shared" si="45"/>
        <v>27</v>
      </c>
      <c r="BC132" s="41" t="s">
        <v>9860</v>
      </c>
      <c r="BD132" s="42">
        <v>3</v>
      </c>
      <c r="BE132" s="42">
        <v>1</v>
      </c>
      <c r="BF132" s="42">
        <v>0</v>
      </c>
      <c r="BG132" s="42">
        <f t="shared" si="44"/>
        <v>4</v>
      </c>
      <c r="BO132" s="41">
        <v>2.2599999999999998</v>
      </c>
    </row>
    <row r="133" spans="1:67" x14ac:dyDescent="0.35">
      <c r="BB133" s="42">
        <f t="shared" si="45"/>
        <v>28</v>
      </c>
      <c r="BC133" s="41" t="s">
        <v>9861</v>
      </c>
      <c r="BD133" s="42">
        <v>2</v>
      </c>
      <c r="BE133" s="42">
        <v>6</v>
      </c>
      <c r="BF133" s="42">
        <v>7</v>
      </c>
      <c r="BG133" s="42">
        <f t="shared" si="44"/>
        <v>15</v>
      </c>
      <c r="BO133" s="41">
        <v>2.2400000000000002</v>
      </c>
    </row>
    <row r="134" spans="1:67" x14ac:dyDescent="0.35">
      <c r="A134" s="68"/>
      <c r="BB134" s="42">
        <f t="shared" si="45"/>
        <v>29</v>
      </c>
      <c r="BC134" s="41" t="s">
        <v>9862</v>
      </c>
      <c r="BD134" s="42">
        <v>2</v>
      </c>
      <c r="BE134" s="42">
        <v>6</v>
      </c>
      <c r="BF134" s="42">
        <v>3</v>
      </c>
      <c r="BG134" s="42">
        <f t="shared" si="44"/>
        <v>11</v>
      </c>
      <c r="BO134" s="41">
        <f>SUM(BO121:BO133)</f>
        <v>27.21</v>
      </c>
    </row>
    <row r="135" spans="1:67" x14ac:dyDescent="0.35">
      <c r="A135" s="68"/>
      <c r="BB135" s="42">
        <f t="shared" si="45"/>
        <v>30</v>
      </c>
      <c r="BC135" s="41" t="s">
        <v>9863</v>
      </c>
      <c r="BD135" s="42">
        <v>2</v>
      </c>
      <c r="BE135" s="42">
        <v>6</v>
      </c>
      <c r="BF135" s="42">
        <v>2</v>
      </c>
      <c r="BG135" s="42">
        <f t="shared" si="44"/>
        <v>10</v>
      </c>
    </row>
    <row r="136" spans="1:67" x14ac:dyDescent="0.35">
      <c r="A136" s="68"/>
      <c r="BB136" s="42">
        <f t="shared" si="45"/>
        <v>31</v>
      </c>
      <c r="BC136" s="41" t="s">
        <v>9864</v>
      </c>
      <c r="BD136" s="42">
        <v>2</v>
      </c>
      <c r="BE136" s="42">
        <v>5</v>
      </c>
      <c r="BF136" s="42">
        <v>4</v>
      </c>
      <c r="BG136" s="42">
        <f t="shared" si="44"/>
        <v>11</v>
      </c>
    </row>
    <row r="137" spans="1:67" x14ac:dyDescent="0.35">
      <c r="BB137" s="42">
        <f t="shared" si="45"/>
        <v>32</v>
      </c>
      <c r="BC137" s="41" t="s">
        <v>9865</v>
      </c>
      <c r="BD137" s="42">
        <v>2</v>
      </c>
      <c r="BE137" s="42">
        <v>4</v>
      </c>
      <c r="BF137" s="42">
        <v>2</v>
      </c>
      <c r="BG137" s="42">
        <f t="shared" si="44"/>
        <v>8</v>
      </c>
    </row>
    <row r="138" spans="1:67" x14ac:dyDescent="0.35">
      <c r="BB138" s="42">
        <f t="shared" si="45"/>
        <v>33</v>
      </c>
      <c r="BC138" s="41" t="s">
        <v>9866</v>
      </c>
      <c r="BD138" s="42">
        <v>2</v>
      </c>
      <c r="BE138" s="42">
        <v>3</v>
      </c>
      <c r="BF138" s="42">
        <v>6</v>
      </c>
      <c r="BG138" s="42">
        <f t="shared" si="44"/>
        <v>11</v>
      </c>
    </row>
    <row r="139" spans="1:67" x14ac:dyDescent="0.35">
      <c r="BB139" s="42">
        <f t="shared" si="45"/>
        <v>34</v>
      </c>
      <c r="BC139" s="41" t="s">
        <v>9867</v>
      </c>
      <c r="BD139" s="42">
        <v>2</v>
      </c>
      <c r="BE139" s="42">
        <v>3</v>
      </c>
      <c r="BF139" s="42">
        <v>2</v>
      </c>
      <c r="BG139" s="42">
        <f t="shared" si="44"/>
        <v>7</v>
      </c>
    </row>
    <row r="140" spans="1:67" x14ac:dyDescent="0.35">
      <c r="BB140" s="42">
        <f t="shared" si="45"/>
        <v>35</v>
      </c>
      <c r="BC140" s="41" t="s">
        <v>9868</v>
      </c>
      <c r="BD140" s="42">
        <v>2</v>
      </c>
      <c r="BE140" s="42">
        <v>2</v>
      </c>
      <c r="BF140" s="42">
        <v>2</v>
      </c>
      <c r="BG140" s="42">
        <f t="shared" si="44"/>
        <v>6</v>
      </c>
    </row>
    <row r="141" spans="1:67" x14ac:dyDescent="0.35">
      <c r="BB141" s="42">
        <f t="shared" si="45"/>
        <v>36</v>
      </c>
      <c r="BC141" s="41" t="s">
        <v>9943</v>
      </c>
      <c r="BD141" s="42">
        <v>2</v>
      </c>
      <c r="BE141" s="42"/>
      <c r="BF141" s="42"/>
      <c r="BG141" s="42">
        <v>6</v>
      </c>
    </row>
    <row r="142" spans="1:67" x14ac:dyDescent="0.35">
      <c r="BB142" s="42">
        <f t="shared" si="45"/>
        <v>37</v>
      </c>
      <c r="BC142" s="41" t="s">
        <v>9944</v>
      </c>
      <c r="BD142" s="42">
        <v>2</v>
      </c>
      <c r="BE142" s="42"/>
      <c r="BF142" s="42"/>
      <c r="BG142" s="42">
        <v>4</v>
      </c>
    </row>
    <row r="143" spans="1:67" x14ac:dyDescent="0.35">
      <c r="BB143" s="42">
        <f t="shared" si="45"/>
        <v>38</v>
      </c>
      <c r="BC143" s="41" t="s">
        <v>9869</v>
      </c>
      <c r="BD143" s="42">
        <v>2</v>
      </c>
      <c r="BE143" s="42"/>
      <c r="BF143" s="42"/>
      <c r="BG143" s="42">
        <v>7</v>
      </c>
    </row>
    <row r="144" spans="1:67" x14ac:dyDescent="0.35">
      <c r="BB144" s="42">
        <f t="shared" si="45"/>
        <v>39</v>
      </c>
      <c r="BC144" s="41" t="s">
        <v>9870</v>
      </c>
      <c r="BD144" s="42">
        <v>1</v>
      </c>
      <c r="BE144" s="42"/>
      <c r="BF144" s="42"/>
      <c r="BG144" s="42">
        <v>9</v>
      </c>
    </row>
    <row r="145" spans="54:59" x14ac:dyDescent="0.35">
      <c r="BB145" s="42">
        <f t="shared" ref="BB145:BB171" si="46">BB144+1</f>
        <v>40</v>
      </c>
      <c r="BC145" s="41" t="s">
        <v>9871</v>
      </c>
      <c r="BD145" s="42">
        <v>1</v>
      </c>
      <c r="BE145" s="42"/>
      <c r="BF145" s="42"/>
      <c r="BG145" s="42">
        <v>9</v>
      </c>
    </row>
    <row r="146" spans="54:59" x14ac:dyDescent="0.35">
      <c r="BB146" s="42">
        <f t="shared" si="46"/>
        <v>41</v>
      </c>
      <c r="BC146" s="41" t="s">
        <v>9872</v>
      </c>
      <c r="BD146" s="42">
        <v>1</v>
      </c>
      <c r="BE146" s="42"/>
      <c r="BF146" s="42"/>
      <c r="BG146" s="42">
        <v>8</v>
      </c>
    </row>
    <row r="147" spans="54:59" x14ac:dyDescent="0.35">
      <c r="BB147" s="42">
        <f t="shared" si="46"/>
        <v>42</v>
      </c>
      <c r="BC147" s="41" t="s">
        <v>9873</v>
      </c>
      <c r="BD147" s="42">
        <v>1</v>
      </c>
      <c r="BE147" s="42"/>
      <c r="BF147" s="42"/>
      <c r="BG147" s="42">
        <v>4</v>
      </c>
    </row>
    <row r="148" spans="54:59" x14ac:dyDescent="0.35">
      <c r="BB148" s="42">
        <f t="shared" si="46"/>
        <v>43</v>
      </c>
      <c r="BC148" s="41" t="s">
        <v>9874</v>
      </c>
      <c r="BD148" s="42">
        <v>1</v>
      </c>
      <c r="BE148" s="42"/>
      <c r="BF148" s="42"/>
      <c r="BG148" s="42">
        <v>10</v>
      </c>
    </row>
    <row r="149" spans="54:59" x14ac:dyDescent="0.35">
      <c r="BB149" s="42">
        <f t="shared" si="46"/>
        <v>44</v>
      </c>
      <c r="BC149" s="41" t="s">
        <v>9875</v>
      </c>
      <c r="BD149" s="42">
        <v>1</v>
      </c>
      <c r="BE149" s="42"/>
      <c r="BF149" s="42"/>
      <c r="BG149" s="42">
        <v>8</v>
      </c>
    </row>
    <row r="150" spans="54:59" x14ac:dyDescent="0.35">
      <c r="BB150" s="42">
        <f t="shared" si="46"/>
        <v>45</v>
      </c>
      <c r="BC150" s="41" t="s">
        <v>9876</v>
      </c>
      <c r="BD150" s="42">
        <v>1</v>
      </c>
      <c r="BE150" s="42"/>
      <c r="BF150" s="42"/>
      <c r="BG150" s="42">
        <v>4</v>
      </c>
    </row>
    <row r="151" spans="54:59" x14ac:dyDescent="0.35">
      <c r="BB151" s="42">
        <f t="shared" si="46"/>
        <v>46</v>
      </c>
      <c r="BC151" s="41" t="s">
        <v>9877</v>
      </c>
      <c r="BD151" s="42">
        <v>1</v>
      </c>
      <c r="BE151" s="42"/>
      <c r="BF151" s="42"/>
      <c r="BG151" s="42">
        <v>3</v>
      </c>
    </row>
    <row r="152" spans="54:59" x14ac:dyDescent="0.35">
      <c r="BB152" s="42">
        <f t="shared" si="46"/>
        <v>47</v>
      </c>
      <c r="BC152" s="41" t="s">
        <v>9878</v>
      </c>
      <c r="BD152" s="42">
        <v>1</v>
      </c>
      <c r="BE152" s="42"/>
      <c r="BF152" s="42"/>
      <c r="BG152" s="42">
        <v>5</v>
      </c>
    </row>
    <row r="153" spans="54:59" x14ac:dyDescent="0.35">
      <c r="BB153" s="42">
        <f t="shared" si="46"/>
        <v>48</v>
      </c>
      <c r="BC153" s="41" t="s">
        <v>9879</v>
      </c>
      <c r="BD153" s="42">
        <v>1</v>
      </c>
      <c r="BE153" s="42"/>
      <c r="BF153" s="42"/>
      <c r="BG153" s="42">
        <v>2</v>
      </c>
    </row>
    <row r="154" spans="54:59" x14ac:dyDescent="0.35">
      <c r="BB154" s="42">
        <f t="shared" si="46"/>
        <v>49</v>
      </c>
      <c r="BC154" s="41" t="s">
        <v>8500</v>
      </c>
      <c r="BD154" s="42">
        <v>1</v>
      </c>
      <c r="BE154" s="42"/>
      <c r="BF154" s="42"/>
      <c r="BG154" s="42">
        <v>2</v>
      </c>
    </row>
    <row r="155" spans="54:59" x14ac:dyDescent="0.35">
      <c r="BB155" s="42">
        <f t="shared" si="46"/>
        <v>50</v>
      </c>
      <c r="BC155" s="41" t="s">
        <v>9880</v>
      </c>
      <c r="BD155" s="42">
        <v>1</v>
      </c>
      <c r="BE155" s="42"/>
      <c r="BF155" s="42"/>
      <c r="BG155" s="42">
        <v>3</v>
      </c>
    </row>
    <row r="156" spans="54:59" x14ac:dyDescent="0.35">
      <c r="BB156" s="42">
        <f t="shared" si="46"/>
        <v>51</v>
      </c>
      <c r="BC156" s="41" t="s">
        <v>9881</v>
      </c>
      <c r="BD156" s="42">
        <v>1</v>
      </c>
      <c r="BE156" s="42"/>
      <c r="BF156" s="42"/>
      <c r="BG156" s="42">
        <v>2</v>
      </c>
    </row>
    <row r="157" spans="54:59" x14ac:dyDescent="0.35">
      <c r="BB157" s="42">
        <f t="shared" si="46"/>
        <v>52</v>
      </c>
      <c r="BC157" s="41" t="s">
        <v>9882</v>
      </c>
      <c r="BD157" s="42">
        <v>1</v>
      </c>
      <c r="BE157" s="42"/>
      <c r="BF157" s="42"/>
      <c r="BG157" s="42">
        <v>2</v>
      </c>
    </row>
    <row r="158" spans="54:59" x14ac:dyDescent="0.35">
      <c r="BB158" s="42">
        <f t="shared" si="46"/>
        <v>53</v>
      </c>
      <c r="BC158" s="41" t="s">
        <v>9883</v>
      </c>
      <c r="BD158" s="42">
        <v>1</v>
      </c>
      <c r="BE158" s="42"/>
      <c r="BF158" s="42"/>
      <c r="BG158" s="42">
        <v>2</v>
      </c>
    </row>
    <row r="159" spans="54:59" x14ac:dyDescent="0.35">
      <c r="BB159" s="42">
        <f t="shared" si="46"/>
        <v>54</v>
      </c>
      <c r="BC159" s="41" t="s">
        <v>9884</v>
      </c>
      <c r="BD159" s="42">
        <v>1</v>
      </c>
      <c r="BE159" s="42"/>
      <c r="BF159" s="42"/>
      <c r="BG159" s="42">
        <v>1</v>
      </c>
    </row>
    <row r="160" spans="54:59" x14ac:dyDescent="0.35">
      <c r="BB160" s="42">
        <f t="shared" si="46"/>
        <v>55</v>
      </c>
      <c r="BC160" s="41" t="s">
        <v>9885</v>
      </c>
      <c r="BD160" s="42">
        <v>1</v>
      </c>
      <c r="BE160" s="42"/>
      <c r="BF160" s="42"/>
      <c r="BG160" s="42">
        <v>1</v>
      </c>
    </row>
    <row r="161" spans="54:59" x14ac:dyDescent="0.35">
      <c r="BB161" s="42">
        <f t="shared" si="46"/>
        <v>56</v>
      </c>
      <c r="BC161" s="41" t="s">
        <v>9886</v>
      </c>
      <c r="BD161" s="42">
        <v>1</v>
      </c>
      <c r="BE161" s="42"/>
      <c r="BF161" s="42"/>
      <c r="BG161" s="42">
        <v>1</v>
      </c>
    </row>
    <row r="162" spans="54:59" x14ac:dyDescent="0.35">
      <c r="BB162" s="42">
        <f t="shared" si="46"/>
        <v>57</v>
      </c>
      <c r="BC162" s="41" t="s">
        <v>9887</v>
      </c>
      <c r="BD162" s="42">
        <v>1</v>
      </c>
      <c r="BE162" s="42"/>
      <c r="BF162" s="42"/>
      <c r="BG162" s="42">
        <v>1</v>
      </c>
    </row>
    <row r="163" spans="54:59" x14ac:dyDescent="0.35">
      <c r="BB163" s="42">
        <f t="shared" si="46"/>
        <v>58</v>
      </c>
      <c r="BC163" s="41" t="s">
        <v>9888</v>
      </c>
      <c r="BD163" s="42">
        <v>1</v>
      </c>
      <c r="BE163" s="42"/>
      <c r="BF163" s="42"/>
      <c r="BG163" s="42">
        <v>1</v>
      </c>
    </row>
    <row r="164" spans="54:59" x14ac:dyDescent="0.35">
      <c r="BB164" s="42">
        <f t="shared" si="46"/>
        <v>59</v>
      </c>
      <c r="BC164" s="41" t="s">
        <v>9889</v>
      </c>
      <c r="BD164" s="42">
        <v>1</v>
      </c>
      <c r="BE164" s="42"/>
      <c r="BF164" s="42"/>
      <c r="BG164" s="42">
        <v>1</v>
      </c>
    </row>
    <row r="165" spans="54:59" x14ac:dyDescent="0.35">
      <c r="BB165" s="42">
        <f t="shared" si="46"/>
        <v>60</v>
      </c>
      <c r="BC165" s="41" t="s">
        <v>9890</v>
      </c>
      <c r="BD165" s="42">
        <v>0</v>
      </c>
      <c r="BE165" s="42"/>
      <c r="BF165" s="42"/>
      <c r="BG165" s="42">
        <v>5</v>
      </c>
    </row>
    <row r="166" spans="54:59" x14ac:dyDescent="0.35">
      <c r="BB166" s="42">
        <f t="shared" si="46"/>
        <v>61</v>
      </c>
      <c r="BC166" s="41" t="s">
        <v>9891</v>
      </c>
      <c r="BD166" s="42">
        <v>0</v>
      </c>
      <c r="BE166" s="42"/>
      <c r="BF166" s="42"/>
      <c r="BG166" s="42">
        <v>5</v>
      </c>
    </row>
    <row r="167" spans="54:59" x14ac:dyDescent="0.35">
      <c r="BB167" s="42">
        <f t="shared" si="46"/>
        <v>62</v>
      </c>
      <c r="BC167" s="41" t="s">
        <v>9892</v>
      </c>
      <c r="BD167" s="42">
        <v>0</v>
      </c>
      <c r="BE167" s="42"/>
      <c r="BF167" s="42"/>
      <c r="BG167" s="42">
        <v>2</v>
      </c>
    </row>
    <row r="168" spans="54:59" x14ac:dyDescent="0.35">
      <c r="BB168" s="42">
        <f t="shared" si="46"/>
        <v>63</v>
      </c>
      <c r="BC168" s="41" t="s">
        <v>4116</v>
      </c>
      <c r="BD168" s="42">
        <v>0</v>
      </c>
      <c r="BE168" s="42"/>
      <c r="BF168" s="42"/>
      <c r="BG168" s="42">
        <v>2</v>
      </c>
    </row>
    <row r="169" spans="54:59" x14ac:dyDescent="0.35">
      <c r="BB169" s="42">
        <f t="shared" si="46"/>
        <v>64</v>
      </c>
      <c r="BC169" s="41" t="s">
        <v>9893</v>
      </c>
      <c r="BD169" s="42">
        <v>0</v>
      </c>
      <c r="BE169" s="42"/>
      <c r="BF169" s="42"/>
      <c r="BG169" s="42">
        <v>4</v>
      </c>
    </row>
    <row r="170" spans="54:59" x14ac:dyDescent="0.35">
      <c r="BB170" s="42">
        <f t="shared" si="46"/>
        <v>65</v>
      </c>
      <c r="BC170" s="41" t="s">
        <v>9894</v>
      </c>
      <c r="BD170" s="42">
        <v>0</v>
      </c>
      <c r="BE170" s="42"/>
      <c r="BF170" s="42"/>
      <c r="BG170" s="42">
        <v>3</v>
      </c>
    </row>
    <row r="171" spans="54:59" x14ac:dyDescent="0.35">
      <c r="BB171" s="42">
        <f t="shared" si="46"/>
        <v>66</v>
      </c>
      <c r="BC171" s="41" t="s">
        <v>9895</v>
      </c>
      <c r="BD171" s="42">
        <v>0</v>
      </c>
      <c r="BE171" s="42"/>
      <c r="BF171" s="42"/>
      <c r="BG171" s="42">
        <v>3</v>
      </c>
    </row>
    <row r="172" spans="54:59" x14ac:dyDescent="0.35">
      <c r="BB172" s="42">
        <f t="shared" ref="BB172:BB192" si="47">BB171+1</f>
        <v>67</v>
      </c>
      <c r="BC172" s="41" t="s">
        <v>9896</v>
      </c>
      <c r="BD172" s="42">
        <v>0</v>
      </c>
      <c r="BE172" s="42"/>
      <c r="BF172" s="42"/>
      <c r="BG172" s="42">
        <v>2</v>
      </c>
    </row>
    <row r="173" spans="54:59" x14ac:dyDescent="0.35">
      <c r="BB173" s="42">
        <f t="shared" si="47"/>
        <v>68</v>
      </c>
      <c r="BC173" s="41" t="s">
        <v>9897</v>
      </c>
      <c r="BD173" s="42">
        <v>0</v>
      </c>
      <c r="BE173" s="42"/>
      <c r="BF173" s="42"/>
      <c r="BG173" s="42">
        <v>2</v>
      </c>
    </row>
    <row r="174" spans="54:59" x14ac:dyDescent="0.35">
      <c r="BB174" s="42">
        <f t="shared" si="47"/>
        <v>69</v>
      </c>
      <c r="BC174" s="41" t="s">
        <v>9898</v>
      </c>
      <c r="BD174" s="42">
        <v>0</v>
      </c>
      <c r="BE174" s="42"/>
      <c r="BF174" s="42"/>
      <c r="BG174" s="42">
        <v>1</v>
      </c>
    </row>
    <row r="175" spans="54:59" x14ac:dyDescent="0.35">
      <c r="BB175" s="42">
        <f t="shared" si="47"/>
        <v>70</v>
      </c>
      <c r="BC175" s="41" t="s">
        <v>9899</v>
      </c>
      <c r="BD175" s="42">
        <v>0</v>
      </c>
      <c r="BE175" s="42"/>
      <c r="BF175" s="42"/>
      <c r="BG175" s="42">
        <v>1</v>
      </c>
    </row>
    <row r="176" spans="54:59" x14ac:dyDescent="0.35">
      <c r="BB176" s="42">
        <f t="shared" si="47"/>
        <v>71</v>
      </c>
      <c r="BC176" s="41" t="s">
        <v>9900</v>
      </c>
      <c r="BD176" s="42">
        <v>0</v>
      </c>
      <c r="BE176" s="42"/>
      <c r="BF176" s="42"/>
      <c r="BG176" s="42">
        <v>1</v>
      </c>
    </row>
    <row r="177" spans="54:59" x14ac:dyDescent="0.35">
      <c r="BB177" s="42">
        <f t="shared" si="47"/>
        <v>72</v>
      </c>
      <c r="BC177" s="41" t="s">
        <v>9901</v>
      </c>
      <c r="BD177" s="42">
        <v>0</v>
      </c>
      <c r="BE177" s="42"/>
      <c r="BF177" s="42"/>
      <c r="BG177" s="42">
        <v>1</v>
      </c>
    </row>
    <row r="178" spans="54:59" x14ac:dyDescent="0.35">
      <c r="BB178" s="42">
        <f t="shared" si="47"/>
        <v>73</v>
      </c>
      <c r="BC178" s="41" t="s">
        <v>9902</v>
      </c>
      <c r="BD178" s="42">
        <v>0</v>
      </c>
      <c r="BE178" s="42"/>
      <c r="BF178" s="42"/>
      <c r="BG178" s="42">
        <v>1</v>
      </c>
    </row>
    <row r="179" spans="54:59" x14ac:dyDescent="0.35">
      <c r="BB179" s="42">
        <f t="shared" si="47"/>
        <v>74</v>
      </c>
      <c r="BC179" s="41" t="s">
        <v>6767</v>
      </c>
      <c r="BD179" s="42">
        <v>0</v>
      </c>
      <c r="BE179" s="42"/>
      <c r="BF179" s="42"/>
      <c r="BG179" s="42">
        <v>4</v>
      </c>
    </row>
    <row r="180" spans="54:59" x14ac:dyDescent="0.35">
      <c r="BB180" s="42">
        <f t="shared" si="47"/>
        <v>75</v>
      </c>
      <c r="BC180" s="41" t="s">
        <v>9903</v>
      </c>
      <c r="BD180" s="42">
        <v>0</v>
      </c>
      <c r="BE180" s="42"/>
      <c r="BF180" s="42"/>
      <c r="BG180" s="42">
        <v>3</v>
      </c>
    </row>
    <row r="181" spans="54:59" x14ac:dyDescent="0.35">
      <c r="BB181" s="42">
        <f t="shared" si="47"/>
        <v>76</v>
      </c>
      <c r="BC181" s="41" t="s">
        <v>9904</v>
      </c>
      <c r="BD181" s="42">
        <v>0</v>
      </c>
      <c r="BE181" s="42"/>
      <c r="BF181" s="42"/>
      <c r="BG181" s="42">
        <v>3</v>
      </c>
    </row>
    <row r="182" spans="54:59" x14ac:dyDescent="0.35">
      <c r="BB182" s="42">
        <f t="shared" si="47"/>
        <v>77</v>
      </c>
      <c r="BC182" s="41" t="s">
        <v>9905</v>
      </c>
      <c r="BD182" s="42">
        <v>0</v>
      </c>
      <c r="BE182" s="42"/>
      <c r="BF182" s="42"/>
      <c r="BG182" s="42">
        <v>2</v>
      </c>
    </row>
    <row r="183" spans="54:59" x14ac:dyDescent="0.35">
      <c r="BB183" s="42">
        <f t="shared" si="47"/>
        <v>78</v>
      </c>
      <c r="BC183" s="41" t="s">
        <v>9906</v>
      </c>
      <c r="BD183" s="42">
        <v>0</v>
      </c>
      <c r="BE183" s="42"/>
      <c r="BF183" s="42"/>
      <c r="BG183" s="42">
        <v>1</v>
      </c>
    </row>
    <row r="184" spans="54:59" x14ac:dyDescent="0.35">
      <c r="BB184" s="42">
        <f t="shared" si="47"/>
        <v>79</v>
      </c>
      <c r="BC184" s="41" t="s">
        <v>9907</v>
      </c>
      <c r="BD184" s="42">
        <v>0</v>
      </c>
      <c r="BE184" s="42"/>
      <c r="BF184" s="42"/>
      <c r="BG184" s="42">
        <v>1</v>
      </c>
    </row>
    <row r="185" spans="54:59" x14ac:dyDescent="0.35">
      <c r="BB185" s="42">
        <f t="shared" si="47"/>
        <v>80</v>
      </c>
      <c r="BC185" s="41" t="s">
        <v>9908</v>
      </c>
      <c r="BD185" s="42">
        <v>0</v>
      </c>
      <c r="BE185" s="42"/>
      <c r="BF185" s="42"/>
      <c r="BG185" s="42">
        <v>1</v>
      </c>
    </row>
    <row r="186" spans="54:59" x14ac:dyDescent="0.35">
      <c r="BB186" s="42">
        <f t="shared" si="47"/>
        <v>81</v>
      </c>
      <c r="BC186" s="41" t="s">
        <v>9909</v>
      </c>
      <c r="BD186" s="42">
        <v>0</v>
      </c>
      <c r="BE186" s="42"/>
      <c r="BF186" s="42"/>
      <c r="BG186" s="42">
        <v>1</v>
      </c>
    </row>
    <row r="187" spans="54:59" x14ac:dyDescent="0.35">
      <c r="BB187" s="42">
        <f t="shared" si="47"/>
        <v>82</v>
      </c>
      <c r="BC187" s="41" t="s">
        <v>9910</v>
      </c>
      <c r="BD187" s="42">
        <v>0</v>
      </c>
      <c r="BE187" s="42"/>
      <c r="BF187" s="42"/>
      <c r="BG187" s="42">
        <v>1</v>
      </c>
    </row>
    <row r="188" spans="54:59" x14ac:dyDescent="0.35">
      <c r="BB188" s="42">
        <f t="shared" si="47"/>
        <v>83</v>
      </c>
      <c r="BC188" s="41" t="s">
        <v>9911</v>
      </c>
      <c r="BD188" s="42">
        <v>0</v>
      </c>
      <c r="BE188" s="42"/>
      <c r="BF188" s="42"/>
      <c r="BG188" s="42">
        <v>1</v>
      </c>
    </row>
    <row r="189" spans="54:59" x14ac:dyDescent="0.35">
      <c r="BB189" s="42">
        <f t="shared" si="47"/>
        <v>84</v>
      </c>
      <c r="BC189" s="41" t="s">
        <v>9912</v>
      </c>
      <c r="BD189" s="42">
        <v>0</v>
      </c>
      <c r="BE189" s="42"/>
      <c r="BF189" s="42"/>
      <c r="BG189" s="42">
        <v>1</v>
      </c>
    </row>
    <row r="190" spans="54:59" x14ac:dyDescent="0.35">
      <c r="BB190" s="42">
        <f t="shared" si="47"/>
        <v>85</v>
      </c>
      <c r="BC190" s="41" t="s">
        <v>9913</v>
      </c>
      <c r="BD190" s="42">
        <v>0</v>
      </c>
      <c r="BE190" s="42"/>
      <c r="BF190" s="42"/>
      <c r="BG190" s="42">
        <v>1</v>
      </c>
    </row>
    <row r="191" spans="54:59" x14ac:dyDescent="0.35">
      <c r="BB191" s="42">
        <f t="shared" si="47"/>
        <v>86</v>
      </c>
      <c r="BC191" s="41" t="s">
        <v>9914</v>
      </c>
      <c r="BD191" s="42">
        <v>0</v>
      </c>
      <c r="BE191" s="42"/>
      <c r="BF191" s="42"/>
      <c r="BG191" s="42">
        <v>1</v>
      </c>
    </row>
    <row r="192" spans="54:59" x14ac:dyDescent="0.35">
      <c r="BB192" s="42">
        <f t="shared" si="47"/>
        <v>87</v>
      </c>
      <c r="BC192" s="41" t="s">
        <v>9915</v>
      </c>
      <c r="BD192" s="42">
        <v>0</v>
      </c>
      <c r="BE192" s="42"/>
      <c r="BF192" s="42"/>
      <c r="BG192" s="42">
        <v>1</v>
      </c>
    </row>
    <row r="193" spans="54:59" x14ac:dyDescent="0.35">
      <c r="BB193" s="41" t="s">
        <v>9916</v>
      </c>
      <c r="BD193" s="42">
        <f>SUM(BM106:BM192)</f>
        <v>0</v>
      </c>
      <c r="BE193" s="42"/>
      <c r="BF193" s="42"/>
      <c r="BG193" s="42">
        <f>SUM(BP106:BP192)</f>
        <v>0</v>
      </c>
    </row>
  </sheetData>
  <mergeCells count="16">
    <mergeCell ref="A110:A111"/>
    <mergeCell ref="A106:A107"/>
    <mergeCell ref="A108:A109"/>
    <mergeCell ref="A112:A113"/>
    <mergeCell ref="CV1:DC1"/>
    <mergeCell ref="AT1:BA1"/>
    <mergeCell ref="BC1:BJ1"/>
    <mergeCell ref="BL1:BS1"/>
    <mergeCell ref="BU1:CB1"/>
    <mergeCell ref="CD1:CK1"/>
    <mergeCell ref="CM1:CT1"/>
    <mergeCell ref="A1:H1"/>
    <mergeCell ref="J1:Q1"/>
    <mergeCell ref="S1:Z1"/>
    <mergeCell ref="AB1:AI1"/>
    <mergeCell ref="AK1:A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C176"/>
  <sheetViews>
    <sheetView topLeftCell="BI1" zoomScaleNormal="100" workbookViewId="0">
      <selection activeCell="BQ7" sqref="BQ7"/>
    </sheetView>
  </sheetViews>
  <sheetFormatPr baseColWidth="10" defaultColWidth="10.6328125" defaultRowHeight="14.5" x14ac:dyDescent="0.35"/>
  <cols>
    <col min="1" max="1" width="5.36328125" style="1" customWidth="1"/>
    <col min="9" max="9" width="5.90625" customWidth="1"/>
    <col min="10" max="10" width="4.54296875" style="1" customWidth="1"/>
    <col min="18" max="18" width="5.90625" customWidth="1"/>
    <col min="19" max="19" width="5.08984375" style="1" customWidth="1"/>
    <col min="27" max="27" width="5.90625" customWidth="1"/>
    <col min="28" max="28" width="5.453125" style="1" customWidth="1"/>
    <col min="36" max="36" width="5.90625" customWidth="1"/>
    <col min="37" max="37" width="5" style="1" customWidth="1"/>
    <col min="45" max="45" width="5" customWidth="1"/>
    <col min="54" max="54" width="5.36328125" customWidth="1"/>
    <col min="63" max="63" width="5.36328125" customWidth="1"/>
    <col min="72" max="72" width="5.453125" customWidth="1"/>
    <col min="81" max="81" width="5.54296875" customWidth="1"/>
    <col min="90" max="90" width="5" customWidth="1"/>
    <col min="99" max="99" width="7" customWidth="1"/>
  </cols>
  <sheetData>
    <row r="1" spans="1:107" x14ac:dyDescent="0.35">
      <c r="A1" s="213" t="s">
        <v>8712</v>
      </c>
      <c r="B1" s="214"/>
      <c r="C1" s="214"/>
      <c r="D1" s="214"/>
      <c r="E1" s="214"/>
      <c r="F1" s="214"/>
      <c r="G1" s="214"/>
      <c r="H1" s="215"/>
      <c r="J1" s="213" t="s">
        <v>8713</v>
      </c>
      <c r="K1" s="214"/>
      <c r="L1" s="214"/>
      <c r="M1" s="214"/>
      <c r="N1" s="214"/>
      <c r="O1" s="214"/>
      <c r="P1" s="214"/>
      <c r="Q1" s="215"/>
      <c r="S1" s="213" t="s">
        <v>8714</v>
      </c>
      <c r="T1" s="214"/>
      <c r="U1" s="214"/>
      <c r="V1" s="214"/>
      <c r="W1" s="214"/>
      <c r="X1" s="214"/>
      <c r="Y1" s="214"/>
      <c r="Z1" s="215"/>
      <c r="AB1" s="213" t="s">
        <v>8715</v>
      </c>
      <c r="AC1" s="214"/>
      <c r="AD1" s="214"/>
      <c r="AE1" s="214"/>
      <c r="AF1" s="214"/>
      <c r="AG1" s="214"/>
      <c r="AH1" s="214"/>
      <c r="AI1" s="215"/>
      <c r="AK1" s="213" t="s">
        <v>8716</v>
      </c>
      <c r="AL1" s="214"/>
      <c r="AM1" s="214"/>
      <c r="AN1" s="214"/>
      <c r="AO1" s="214"/>
      <c r="AP1" s="214"/>
      <c r="AQ1" s="214"/>
      <c r="AR1" s="215"/>
      <c r="AT1" s="213" t="s">
        <v>8717</v>
      </c>
      <c r="AU1" s="214"/>
      <c r="AV1" s="214"/>
      <c r="AW1" s="214"/>
      <c r="AX1" s="214"/>
      <c r="AY1" s="214"/>
      <c r="AZ1" s="214"/>
      <c r="BA1" s="215"/>
      <c r="BC1" s="213" t="s">
        <v>8718</v>
      </c>
      <c r="BD1" s="214"/>
      <c r="BE1" s="214"/>
      <c r="BF1" s="214"/>
      <c r="BG1" s="214"/>
      <c r="BH1" s="214"/>
      <c r="BI1" s="214"/>
      <c r="BJ1" s="215"/>
      <c r="BL1" s="213" t="s">
        <v>8719</v>
      </c>
      <c r="BM1" s="214"/>
      <c r="BN1" s="214"/>
      <c r="BO1" s="214"/>
      <c r="BP1" s="214"/>
      <c r="BQ1" s="214"/>
      <c r="BR1" s="214"/>
      <c r="BS1" s="215"/>
      <c r="BU1" s="213" t="s">
        <v>8720</v>
      </c>
      <c r="BV1" s="214"/>
      <c r="BW1" s="214"/>
      <c r="BX1" s="214"/>
      <c r="BY1" s="214"/>
      <c r="BZ1" s="214"/>
      <c r="CA1" s="214"/>
      <c r="CB1" s="215"/>
      <c r="CD1" s="213" t="s">
        <v>8721</v>
      </c>
      <c r="CE1" s="214"/>
      <c r="CF1" s="214"/>
      <c r="CG1" s="214"/>
      <c r="CH1" s="214"/>
      <c r="CI1" s="214"/>
      <c r="CJ1" s="214"/>
      <c r="CK1" s="215"/>
      <c r="CM1" s="213" t="s">
        <v>8722</v>
      </c>
      <c r="CN1" s="214"/>
      <c r="CO1" s="214"/>
      <c r="CP1" s="214"/>
      <c r="CQ1" s="214"/>
      <c r="CR1" s="214"/>
      <c r="CS1" s="214"/>
      <c r="CT1" s="215"/>
      <c r="CV1" s="213" t="s">
        <v>8723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B2" s="2"/>
      <c r="C2" s="2"/>
      <c r="D2" s="2"/>
      <c r="E2" s="2"/>
      <c r="F2" s="2" t="s">
        <v>16</v>
      </c>
      <c r="G2" s="2" t="s">
        <v>17</v>
      </c>
      <c r="H2" s="2" t="s">
        <v>18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T2" s="3"/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C2" s="3"/>
      <c r="AD2" s="3"/>
      <c r="AE2" s="3"/>
      <c r="AF2" s="3"/>
      <c r="AG2" s="3" t="s">
        <v>16</v>
      </c>
      <c r="AH2" s="3" t="s">
        <v>17</v>
      </c>
      <c r="AI2" s="3" t="s">
        <v>18</v>
      </c>
      <c r="AL2" s="2"/>
      <c r="AM2" s="3"/>
      <c r="AN2" s="3"/>
      <c r="AO2" s="3"/>
      <c r="AP2" s="3"/>
      <c r="AQ2" s="3"/>
      <c r="AR2" s="2" t="s">
        <v>18</v>
      </c>
      <c r="AU2" s="2"/>
      <c r="AV2" s="2"/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D2" s="3"/>
      <c r="BE2" s="3"/>
      <c r="BF2" s="3"/>
      <c r="BG2" s="3"/>
      <c r="BH2" s="3" t="s">
        <v>16</v>
      </c>
      <c r="BI2" s="3" t="s">
        <v>17</v>
      </c>
      <c r="BJ2" s="3" t="s">
        <v>18</v>
      </c>
      <c r="BM2" s="3" t="s">
        <v>12</v>
      </c>
      <c r="BN2" s="3" t="s">
        <v>13</v>
      </c>
      <c r="BO2" s="3" t="s">
        <v>14</v>
      </c>
      <c r="BP2" s="3" t="s">
        <v>15</v>
      </c>
      <c r="BQ2" s="3" t="s">
        <v>16</v>
      </c>
      <c r="BR2" s="2" t="s">
        <v>17</v>
      </c>
      <c r="BS2" s="2" t="s">
        <v>18</v>
      </c>
      <c r="BV2" s="3"/>
      <c r="BW2" s="3"/>
      <c r="BX2" s="3"/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/>
      <c r="CH2" s="3"/>
      <c r="CI2" s="3"/>
      <c r="CJ2" s="3" t="s">
        <v>17</v>
      </c>
      <c r="CK2" s="3" t="s">
        <v>18</v>
      </c>
      <c r="CN2" s="3"/>
      <c r="CO2" s="3" t="s">
        <v>13</v>
      </c>
      <c r="CP2" s="3" t="s">
        <v>14</v>
      </c>
      <c r="CQ2" s="3" t="s">
        <v>15</v>
      </c>
      <c r="CR2" s="3" t="s">
        <v>16</v>
      </c>
      <c r="CS2" s="3" t="s">
        <v>17</v>
      </c>
      <c r="CT2" s="2" t="s">
        <v>18</v>
      </c>
      <c r="CW2" s="3"/>
      <c r="CX2" s="3"/>
      <c r="CY2" s="3"/>
      <c r="CZ2" s="3" t="s">
        <v>15</v>
      </c>
      <c r="DA2" s="3" t="s">
        <v>16</v>
      </c>
      <c r="DB2" s="3" t="s">
        <v>17</v>
      </c>
      <c r="DC2" s="3" t="s">
        <v>18</v>
      </c>
    </row>
    <row r="3" spans="1:107" x14ac:dyDescent="0.35">
      <c r="B3" s="2"/>
      <c r="C3" s="2"/>
      <c r="D3" s="2"/>
      <c r="E3" s="2"/>
      <c r="F3" s="2">
        <v>1</v>
      </c>
      <c r="G3" s="2">
        <f>F3+1</f>
        <v>2</v>
      </c>
      <c r="H3" s="2">
        <f>G3+1</f>
        <v>3</v>
      </c>
      <c r="K3" s="2">
        <v>1</v>
      </c>
      <c r="L3" s="2">
        <f t="shared" ref="L3:Q3" si="0">K3+1</f>
        <v>2</v>
      </c>
      <c r="M3" s="2">
        <f t="shared" si="0"/>
        <v>3</v>
      </c>
      <c r="N3" s="2">
        <f t="shared" si="0"/>
        <v>4</v>
      </c>
      <c r="O3" s="2">
        <f t="shared" si="0"/>
        <v>5</v>
      </c>
      <c r="P3" s="2">
        <f t="shared" si="0"/>
        <v>6</v>
      </c>
      <c r="Q3" s="2">
        <f t="shared" si="0"/>
        <v>7</v>
      </c>
      <c r="T3" s="2"/>
      <c r="U3" s="2">
        <v>1</v>
      </c>
      <c r="V3" s="2">
        <f>U3+1</f>
        <v>2</v>
      </c>
      <c r="W3" s="2">
        <f>V3+1</f>
        <v>3</v>
      </c>
      <c r="X3" s="2">
        <f>W3+1</f>
        <v>4</v>
      </c>
      <c r="Y3" s="2">
        <f>X3+1</f>
        <v>5</v>
      </c>
      <c r="Z3" s="2">
        <f>Y3+1</f>
        <v>6</v>
      </c>
      <c r="AC3" s="2"/>
      <c r="AD3" s="2"/>
      <c r="AE3" s="2"/>
      <c r="AF3" s="2"/>
      <c r="AG3" s="2">
        <v>1</v>
      </c>
      <c r="AH3" s="2">
        <f>AG3+1</f>
        <v>2</v>
      </c>
      <c r="AI3" s="2">
        <f>AH3+1</f>
        <v>3</v>
      </c>
      <c r="AL3" s="2"/>
      <c r="AM3" s="2"/>
      <c r="AN3" s="2"/>
      <c r="AO3" s="2"/>
      <c r="AP3" s="2"/>
      <c r="AQ3" s="2"/>
      <c r="AR3" s="2">
        <v>1</v>
      </c>
      <c r="AU3" s="2"/>
      <c r="AV3" s="2"/>
      <c r="AW3" s="2">
        <v>1</v>
      </c>
      <c r="AX3" s="2">
        <f>AW3+1</f>
        <v>2</v>
      </c>
      <c r="AY3" s="2">
        <f>AX3+1</f>
        <v>3</v>
      </c>
      <c r="AZ3" s="2">
        <f>AY3+1</f>
        <v>4</v>
      </c>
      <c r="BA3" s="2">
        <f>AZ3+1</f>
        <v>5</v>
      </c>
      <c r="BD3" s="2"/>
      <c r="BE3" s="2"/>
      <c r="BF3" s="2"/>
      <c r="BG3" s="2"/>
      <c r="BH3" s="2">
        <v>1</v>
      </c>
      <c r="BI3" s="2">
        <f>BH3+1</f>
        <v>2</v>
      </c>
      <c r="BJ3" s="2">
        <f>BI3+1</f>
        <v>3</v>
      </c>
      <c r="BM3" s="2">
        <v>1</v>
      </c>
      <c r="BN3" s="2">
        <f t="shared" ref="BN3:BS3" si="1">BM3+1</f>
        <v>2</v>
      </c>
      <c r="BO3" s="2">
        <f t="shared" si="1"/>
        <v>3</v>
      </c>
      <c r="BP3" s="2">
        <f t="shared" si="1"/>
        <v>4</v>
      </c>
      <c r="BQ3" s="2">
        <f t="shared" si="1"/>
        <v>5</v>
      </c>
      <c r="BR3" s="2">
        <f t="shared" si="1"/>
        <v>6</v>
      </c>
      <c r="BS3" s="2">
        <f t="shared" si="1"/>
        <v>7</v>
      </c>
      <c r="BV3" s="2"/>
      <c r="BW3" s="2"/>
      <c r="BX3" s="2"/>
      <c r="BY3" s="2">
        <v>1</v>
      </c>
      <c r="BZ3" s="2">
        <f>BY3+1</f>
        <v>2</v>
      </c>
      <c r="CA3" s="2">
        <f>BZ3+1</f>
        <v>3</v>
      </c>
      <c r="CB3" s="2">
        <f>CA3+1</f>
        <v>4</v>
      </c>
      <c r="CE3" s="2"/>
      <c r="CF3" s="2"/>
      <c r="CG3" s="2"/>
      <c r="CH3" s="2"/>
      <c r="CI3" s="2"/>
      <c r="CJ3" s="2">
        <v>1</v>
      </c>
      <c r="CK3" s="2">
        <f>CJ3+1</f>
        <v>2</v>
      </c>
      <c r="CN3" s="2"/>
      <c r="CO3" s="2">
        <f t="shared" ref="CO3:CT3" si="2">CN3+1</f>
        <v>1</v>
      </c>
      <c r="CP3" s="2">
        <f t="shared" si="2"/>
        <v>2</v>
      </c>
      <c r="CQ3" s="2">
        <f t="shared" si="2"/>
        <v>3</v>
      </c>
      <c r="CR3" s="2">
        <f t="shared" si="2"/>
        <v>4</v>
      </c>
      <c r="CS3" s="2">
        <f t="shared" si="2"/>
        <v>5</v>
      </c>
      <c r="CT3" s="2">
        <f t="shared" si="2"/>
        <v>6</v>
      </c>
      <c r="CW3" s="2"/>
      <c r="CX3" s="2"/>
      <c r="CY3" s="2"/>
      <c r="CZ3" s="2">
        <f>CY3+1</f>
        <v>1</v>
      </c>
      <c r="DA3" s="2">
        <f>CZ3+1</f>
        <v>2</v>
      </c>
      <c r="DB3" s="2">
        <f>DA3+1</f>
        <v>3</v>
      </c>
      <c r="DC3" s="2">
        <f>DB3+1</f>
        <v>4</v>
      </c>
    </row>
    <row r="4" spans="1:107" x14ac:dyDescent="0.35">
      <c r="A4" s="3">
        <v>8</v>
      </c>
      <c r="B4" s="4"/>
      <c r="C4" s="4"/>
      <c r="D4" s="4"/>
      <c r="E4" s="4"/>
      <c r="F4" s="4"/>
      <c r="G4" s="4"/>
      <c r="H4" s="4"/>
      <c r="J4" s="3">
        <v>8</v>
      </c>
      <c r="K4" s="4"/>
      <c r="L4" s="4"/>
      <c r="M4" s="4"/>
      <c r="N4" s="4"/>
      <c r="O4" s="4" t="s">
        <v>25</v>
      </c>
      <c r="P4" s="4"/>
      <c r="Q4" s="4"/>
      <c r="S4" s="3">
        <v>8</v>
      </c>
      <c r="T4" s="4"/>
      <c r="U4" s="4"/>
      <c r="V4" s="4"/>
      <c r="W4" s="4"/>
      <c r="X4" s="4" t="s">
        <v>25</v>
      </c>
      <c r="Y4" s="4"/>
      <c r="Z4" s="4"/>
      <c r="AB4" s="3">
        <v>8</v>
      </c>
      <c r="AC4" s="4"/>
      <c r="AD4" s="4"/>
      <c r="AE4" s="4"/>
      <c r="AF4" s="4"/>
      <c r="AG4" s="4" t="s">
        <v>25</v>
      </c>
      <c r="AH4" s="4"/>
      <c r="AI4" s="4"/>
      <c r="AK4" s="3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/>
      <c r="AW4" s="4"/>
      <c r="AX4" s="4"/>
      <c r="AY4" s="4"/>
      <c r="AZ4" s="4" t="s">
        <v>9471</v>
      </c>
      <c r="BA4" s="4"/>
      <c r="BC4" s="4">
        <v>8</v>
      </c>
      <c r="BD4" s="4"/>
      <c r="BE4" s="4"/>
      <c r="BF4" s="4"/>
      <c r="BG4" s="4"/>
      <c r="BH4" s="4" t="s">
        <v>25</v>
      </c>
      <c r="BI4" s="4"/>
      <c r="BJ4" s="4"/>
      <c r="BL4" s="4">
        <v>8</v>
      </c>
      <c r="BM4" s="4" t="s">
        <v>9730</v>
      </c>
      <c r="BN4" s="4"/>
      <c r="BO4" s="4"/>
      <c r="BP4" s="4"/>
      <c r="BQ4" s="4"/>
      <c r="BR4" s="4"/>
      <c r="BS4" s="4"/>
      <c r="BU4" s="4">
        <v>8</v>
      </c>
      <c r="BV4" s="4"/>
      <c r="BW4" s="4"/>
      <c r="BX4" s="4"/>
      <c r="BY4" s="4"/>
      <c r="BZ4" s="4" t="s">
        <v>25</v>
      </c>
      <c r="CA4" s="4" t="s">
        <v>9966</v>
      </c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 t="s">
        <v>25</v>
      </c>
      <c r="CS4" s="4"/>
      <c r="CT4" s="4"/>
      <c r="CV4" s="4">
        <v>8</v>
      </c>
      <c r="CW4" s="4"/>
      <c r="CX4" s="4"/>
      <c r="CY4" s="4"/>
      <c r="CZ4" s="4"/>
      <c r="DA4" s="4" t="s">
        <v>25</v>
      </c>
      <c r="DB4" s="4"/>
      <c r="DC4" s="4"/>
    </row>
    <row r="5" spans="1:107" x14ac:dyDescent="0.35">
      <c r="A5" s="2"/>
      <c r="B5" s="5"/>
      <c r="C5" s="5"/>
      <c r="D5" s="5"/>
      <c r="E5" s="5"/>
      <c r="F5" s="5"/>
      <c r="G5" s="5" t="s">
        <v>8809</v>
      </c>
      <c r="H5" s="5"/>
      <c r="J5" s="2"/>
      <c r="K5" s="5"/>
      <c r="L5" s="5"/>
      <c r="M5" s="5"/>
      <c r="N5" s="5"/>
      <c r="O5" s="5"/>
      <c r="P5" s="5"/>
      <c r="Q5" s="5"/>
      <c r="S5" s="2"/>
      <c r="T5" s="5"/>
      <c r="U5" s="5"/>
      <c r="V5" s="5"/>
      <c r="W5" s="5" t="s">
        <v>8959</v>
      </c>
      <c r="X5" s="5" t="s">
        <v>9037</v>
      </c>
      <c r="Y5" s="5"/>
      <c r="Z5" s="5"/>
      <c r="AB5" s="2"/>
      <c r="AC5" s="5"/>
      <c r="AD5" s="5"/>
      <c r="AE5" s="5"/>
      <c r="AF5" s="5"/>
      <c r="AG5" s="5"/>
      <c r="AH5" s="5" t="s">
        <v>9150</v>
      </c>
      <c r="AI5" s="5"/>
      <c r="AK5" s="2"/>
      <c r="AL5" s="5"/>
      <c r="AM5" s="5"/>
      <c r="AN5" s="5"/>
      <c r="AO5" s="5"/>
      <c r="AP5" s="5"/>
      <c r="AQ5" s="5"/>
      <c r="AR5" s="5"/>
      <c r="AT5" s="5"/>
      <c r="AU5" s="5"/>
      <c r="AV5" s="5"/>
      <c r="AW5" s="5" t="s">
        <v>9459</v>
      </c>
      <c r="AX5" s="5" t="s">
        <v>9448</v>
      </c>
      <c r="AY5" s="5" t="s">
        <v>9455</v>
      </c>
      <c r="AZ5" s="5" t="s">
        <v>9472</v>
      </c>
      <c r="BA5" s="5"/>
      <c r="BC5" s="5"/>
      <c r="BD5" s="5"/>
      <c r="BE5" s="5"/>
      <c r="BF5" s="5"/>
      <c r="BG5" s="5"/>
      <c r="BH5" s="5"/>
      <c r="BI5" s="5"/>
      <c r="BJ5" s="5"/>
      <c r="BL5" s="5"/>
      <c r="BM5" s="5" t="s">
        <v>9731</v>
      </c>
      <c r="BN5" s="5"/>
      <c r="BO5" s="5"/>
      <c r="BP5" s="5"/>
      <c r="BQ5" s="5"/>
      <c r="BR5" s="5"/>
      <c r="BS5" s="5"/>
      <c r="BU5" s="5"/>
      <c r="BV5" s="5"/>
      <c r="BW5" s="5"/>
      <c r="BX5" s="5"/>
      <c r="BY5" s="5" t="s">
        <v>9263</v>
      </c>
      <c r="BZ5" s="5" t="s">
        <v>9974</v>
      </c>
      <c r="CA5" s="5" t="s">
        <v>9496</v>
      </c>
      <c r="CB5" s="5"/>
      <c r="CD5" s="5"/>
      <c r="CE5" s="5"/>
      <c r="CF5" s="5"/>
      <c r="CG5" s="5"/>
      <c r="CH5" s="5"/>
      <c r="CI5" s="5"/>
      <c r="CJ5" s="5"/>
      <c r="CK5" s="5"/>
      <c r="CM5" s="5"/>
      <c r="CN5" s="5"/>
      <c r="CO5" s="5"/>
      <c r="CP5" s="5"/>
      <c r="CQ5" s="5"/>
      <c r="CR5" s="5"/>
      <c r="CS5" s="5" t="s">
        <v>39</v>
      </c>
      <c r="CT5" s="5"/>
      <c r="CV5" s="5"/>
      <c r="CW5" s="5"/>
      <c r="CX5" s="5"/>
      <c r="CY5" s="5"/>
      <c r="CZ5" s="5"/>
      <c r="DA5" s="5" t="s">
        <v>10384</v>
      </c>
      <c r="DB5" s="5"/>
      <c r="DC5" s="5"/>
    </row>
    <row r="6" spans="1:107" x14ac:dyDescent="0.35">
      <c r="A6" s="3">
        <v>10</v>
      </c>
      <c r="B6" s="4"/>
      <c r="C6" s="4"/>
      <c r="D6" s="4"/>
      <c r="E6" s="4"/>
      <c r="F6" s="4"/>
      <c r="G6" s="4" t="s">
        <v>8810</v>
      </c>
      <c r="H6" s="4"/>
      <c r="J6" s="3">
        <v>10</v>
      </c>
      <c r="K6" s="4" t="s">
        <v>8724</v>
      </c>
      <c r="L6" s="4" t="s">
        <v>8934</v>
      </c>
      <c r="M6" s="4" t="s">
        <v>8936</v>
      </c>
      <c r="N6" s="4" t="s">
        <v>347</v>
      </c>
      <c r="O6" s="4"/>
      <c r="P6" s="4"/>
      <c r="Q6" s="4"/>
      <c r="S6" s="3">
        <v>10</v>
      </c>
      <c r="T6" s="4"/>
      <c r="U6" s="4"/>
      <c r="V6" s="4" t="s">
        <v>9030</v>
      </c>
      <c r="W6" s="4" t="s">
        <v>8860</v>
      </c>
      <c r="X6" s="4" t="s">
        <v>177</v>
      </c>
      <c r="Y6" s="4"/>
      <c r="Z6" s="4"/>
      <c r="AB6" s="3">
        <v>10</v>
      </c>
      <c r="AC6" s="4"/>
      <c r="AD6" s="4"/>
      <c r="AE6" s="4"/>
      <c r="AF6" s="4"/>
      <c r="AG6" s="4"/>
      <c r="AH6" s="4"/>
      <c r="AI6" s="4"/>
      <c r="AK6" s="3">
        <v>10</v>
      </c>
      <c r="AL6" s="4"/>
      <c r="AM6" s="4"/>
      <c r="AN6" s="4"/>
      <c r="AO6" s="4"/>
      <c r="AP6" s="4"/>
      <c r="AQ6" s="4"/>
      <c r="AR6" s="4"/>
      <c r="AT6" s="4">
        <v>10</v>
      </c>
      <c r="AU6" s="4"/>
      <c r="AV6" s="4"/>
      <c r="AW6" s="4"/>
      <c r="AX6" s="4" t="s">
        <v>9447</v>
      </c>
      <c r="AY6" s="4"/>
      <c r="AZ6" s="4" t="s">
        <v>9473</v>
      </c>
      <c r="BA6" s="4" t="s">
        <v>9478</v>
      </c>
      <c r="BC6" s="4">
        <v>10</v>
      </c>
      <c r="BD6" s="4"/>
      <c r="BE6" s="4"/>
      <c r="BF6" s="4"/>
      <c r="BG6" s="4"/>
      <c r="BH6" s="4" t="s">
        <v>729</v>
      </c>
      <c r="BI6" s="4"/>
      <c r="BJ6" s="4"/>
      <c r="BL6" s="4">
        <v>10</v>
      </c>
      <c r="BM6" s="4"/>
      <c r="BN6" s="4"/>
      <c r="BO6" s="4"/>
      <c r="BP6" s="4" t="s">
        <v>9744</v>
      </c>
      <c r="BQ6" s="4"/>
      <c r="BR6" s="4" t="s">
        <v>9753</v>
      </c>
      <c r="BS6" s="4" t="s">
        <v>9759</v>
      </c>
      <c r="BU6" s="4">
        <v>10</v>
      </c>
      <c r="BV6" s="4"/>
      <c r="BW6" s="4"/>
      <c r="BX6" s="4"/>
      <c r="BY6" s="4" t="s">
        <v>349</v>
      </c>
      <c r="BZ6" s="4" t="s">
        <v>7674</v>
      </c>
      <c r="CA6" s="4"/>
      <c r="CB6" s="4"/>
      <c r="CD6" s="4">
        <v>10</v>
      </c>
      <c r="CE6" s="4"/>
      <c r="CF6" s="4"/>
      <c r="CG6" s="4"/>
      <c r="CH6" s="4"/>
      <c r="CI6" s="4"/>
      <c r="CJ6" s="4" t="s">
        <v>10106</v>
      </c>
      <c r="CK6" s="4"/>
      <c r="CM6" s="4">
        <v>10</v>
      </c>
      <c r="CN6" s="4"/>
      <c r="CO6" s="4" t="s">
        <v>10254</v>
      </c>
      <c r="CP6" s="4"/>
      <c r="CQ6" s="4"/>
      <c r="CR6" s="4" t="s">
        <v>10263</v>
      </c>
      <c r="CS6" s="4"/>
      <c r="CT6" s="4"/>
      <c r="CV6" s="4">
        <v>10</v>
      </c>
      <c r="CW6" s="4"/>
      <c r="CX6" s="4"/>
      <c r="CY6" s="4"/>
      <c r="CZ6" s="4" t="s">
        <v>10377</v>
      </c>
      <c r="DA6" s="4" t="s">
        <v>10385</v>
      </c>
      <c r="DB6" s="4"/>
      <c r="DC6" s="4" t="s">
        <v>10394</v>
      </c>
    </row>
    <row r="7" spans="1:107" x14ac:dyDescent="0.35">
      <c r="A7" s="6"/>
      <c r="B7" s="7"/>
      <c r="C7" s="7"/>
      <c r="D7" s="7"/>
      <c r="E7" s="7"/>
      <c r="F7" s="7"/>
      <c r="G7" s="7" t="s">
        <v>8527</v>
      </c>
      <c r="H7" s="7" t="s">
        <v>8813</v>
      </c>
      <c r="J7" s="6"/>
      <c r="K7" s="7"/>
      <c r="L7" s="7" t="s">
        <v>2092</v>
      </c>
      <c r="M7" s="7" t="s">
        <v>38</v>
      </c>
      <c r="N7" s="7"/>
      <c r="O7" s="7" t="s">
        <v>8941</v>
      </c>
      <c r="P7" s="7"/>
      <c r="Q7" s="7"/>
      <c r="S7" s="6"/>
      <c r="T7" s="7"/>
      <c r="U7" s="7" t="s">
        <v>9022</v>
      </c>
      <c r="V7" s="7" t="s">
        <v>38</v>
      </c>
      <c r="W7" s="7" t="s">
        <v>9033</v>
      </c>
      <c r="X7" s="7"/>
      <c r="Y7" s="7" t="s">
        <v>9048</v>
      </c>
      <c r="Z7" s="7"/>
      <c r="AB7" s="6"/>
      <c r="AC7" s="7"/>
      <c r="AD7" s="7"/>
      <c r="AE7" s="7"/>
      <c r="AF7" s="7"/>
      <c r="AG7" s="7" t="s">
        <v>9146</v>
      </c>
      <c r="AH7" s="7"/>
      <c r="AI7" s="7"/>
      <c r="AK7" s="6"/>
      <c r="AL7" s="7"/>
      <c r="AM7" s="7"/>
      <c r="AN7" s="7"/>
      <c r="AO7" s="7"/>
      <c r="AP7" s="7"/>
      <c r="AQ7" s="7"/>
      <c r="AR7" s="7"/>
      <c r="AT7" s="7"/>
      <c r="AU7" s="7"/>
      <c r="AV7" s="7"/>
      <c r="AW7" s="7" t="s">
        <v>9460</v>
      </c>
      <c r="AX7" s="7" t="s">
        <v>9449</v>
      </c>
      <c r="AY7" s="7" t="s">
        <v>9456</v>
      </c>
      <c r="AZ7" s="7" t="s">
        <v>9474</v>
      </c>
      <c r="BA7" s="7"/>
      <c r="BC7" s="7"/>
      <c r="BD7" s="7"/>
      <c r="BE7" s="7"/>
      <c r="BF7" s="7"/>
      <c r="BG7" s="7"/>
      <c r="BH7" s="7"/>
      <c r="BI7" s="7"/>
      <c r="BJ7" s="7"/>
      <c r="BL7" s="7"/>
      <c r="BM7" s="7"/>
      <c r="BN7" s="7"/>
      <c r="BO7" s="7" t="s">
        <v>38</v>
      </c>
      <c r="BP7" s="7"/>
      <c r="BQ7" s="7" t="s">
        <v>9749</v>
      </c>
      <c r="BR7" s="7" t="s">
        <v>9754</v>
      </c>
      <c r="BS7" s="7"/>
      <c r="BU7" s="7"/>
      <c r="BV7" s="7"/>
      <c r="BW7" s="7"/>
      <c r="BX7" s="7"/>
      <c r="BY7" s="7" t="s">
        <v>9972</v>
      </c>
      <c r="BZ7" s="7"/>
      <c r="CA7" s="7"/>
      <c r="CB7" s="7"/>
      <c r="CD7" s="7"/>
      <c r="CE7" s="7"/>
      <c r="CF7" s="7"/>
      <c r="CG7" s="7"/>
      <c r="CH7" s="7"/>
      <c r="CI7" s="7"/>
      <c r="CJ7" s="7"/>
      <c r="CK7" s="7"/>
      <c r="CM7" s="7"/>
      <c r="CN7" s="7"/>
      <c r="CO7" s="7" t="s">
        <v>10255</v>
      </c>
      <c r="CP7" s="7" t="s">
        <v>10259</v>
      </c>
      <c r="CQ7" s="7"/>
      <c r="CR7" s="7" t="s">
        <v>8472</v>
      </c>
      <c r="CS7" s="7"/>
      <c r="CT7" s="7"/>
      <c r="CV7" s="7"/>
      <c r="CW7" s="7"/>
      <c r="CX7" s="7"/>
      <c r="CY7" s="7"/>
      <c r="CZ7" s="7" t="s">
        <v>10379</v>
      </c>
      <c r="DA7" s="7"/>
      <c r="DB7" s="7"/>
      <c r="DC7" s="7" t="s">
        <v>10395</v>
      </c>
    </row>
    <row r="8" spans="1:107" x14ac:dyDescent="0.35">
      <c r="A8" s="2">
        <v>12</v>
      </c>
      <c r="B8" s="5"/>
      <c r="C8" s="5"/>
      <c r="D8" s="5"/>
      <c r="E8" s="5"/>
      <c r="F8" s="5" t="s">
        <v>8802</v>
      </c>
      <c r="G8" s="5"/>
      <c r="H8" s="5"/>
      <c r="J8" s="2">
        <v>12</v>
      </c>
      <c r="K8" s="5" t="s">
        <v>8586</v>
      </c>
      <c r="L8" s="5" t="s">
        <v>89</v>
      </c>
      <c r="M8" s="5"/>
      <c r="N8" s="5"/>
      <c r="O8" s="5" t="s">
        <v>396</v>
      </c>
      <c r="P8" s="5" t="s">
        <v>8951</v>
      </c>
      <c r="Q8" s="5"/>
      <c r="S8" s="2">
        <v>12</v>
      </c>
      <c r="T8" s="5"/>
      <c r="U8" s="5" t="s">
        <v>89</v>
      </c>
      <c r="V8" s="5" t="s">
        <v>9031</v>
      </c>
      <c r="W8" s="5" t="s">
        <v>9035</v>
      </c>
      <c r="X8" s="5"/>
      <c r="Y8" s="5" t="s">
        <v>9049</v>
      </c>
      <c r="Z8" s="4"/>
      <c r="AB8" s="2">
        <v>12</v>
      </c>
      <c r="AC8" s="5"/>
      <c r="AD8" s="5"/>
      <c r="AE8" s="5"/>
      <c r="AF8" s="5"/>
      <c r="AG8" s="4"/>
      <c r="AH8" s="5"/>
      <c r="AI8" s="5"/>
      <c r="AK8" s="2">
        <v>12</v>
      </c>
      <c r="AL8" s="5"/>
      <c r="AM8" s="5"/>
      <c r="AN8" s="5"/>
      <c r="AO8" s="5"/>
      <c r="AP8" s="5"/>
      <c r="AQ8" s="5"/>
      <c r="AR8" s="5"/>
      <c r="AT8" s="5">
        <v>12</v>
      </c>
      <c r="AU8" s="5"/>
      <c r="AV8" s="5"/>
      <c r="AW8" s="5" t="s">
        <v>430</v>
      </c>
      <c r="AX8" s="5" t="s">
        <v>9450</v>
      </c>
      <c r="AY8" s="5" t="s">
        <v>9457</v>
      </c>
      <c r="AZ8" s="5" t="s">
        <v>9475</v>
      </c>
      <c r="BA8" s="5" t="s">
        <v>9479</v>
      </c>
      <c r="BC8" s="5">
        <v>12</v>
      </c>
      <c r="BD8" s="5"/>
      <c r="BE8" s="5"/>
      <c r="BF8" s="5"/>
      <c r="BG8" s="5"/>
      <c r="BH8" s="5"/>
      <c r="BI8" s="5"/>
      <c r="BJ8" s="5" t="s">
        <v>9601</v>
      </c>
      <c r="BL8" s="5">
        <v>12</v>
      </c>
      <c r="BM8" s="5" t="s">
        <v>9732</v>
      </c>
      <c r="BN8" s="5" t="s">
        <v>9734</v>
      </c>
      <c r="BO8" s="5" t="s">
        <v>9740</v>
      </c>
      <c r="BP8" s="5" t="s">
        <v>8188</v>
      </c>
      <c r="BQ8" s="5"/>
      <c r="BR8" s="5"/>
      <c r="BS8" s="5" t="s">
        <v>9760</v>
      </c>
      <c r="BU8" s="5">
        <v>12</v>
      </c>
      <c r="BV8" s="5"/>
      <c r="BW8" s="5"/>
      <c r="BX8" s="5"/>
      <c r="BY8" s="5"/>
      <c r="BZ8" s="5"/>
      <c r="CA8" s="5" t="s">
        <v>9977</v>
      </c>
      <c r="CB8" s="5"/>
      <c r="CD8" s="5">
        <v>12</v>
      </c>
      <c r="CE8" s="5"/>
      <c r="CF8" s="5"/>
      <c r="CG8" s="5"/>
      <c r="CH8" s="4"/>
      <c r="CI8" s="5"/>
      <c r="CJ8" s="5"/>
      <c r="CK8" s="5"/>
      <c r="CM8" s="5">
        <v>12</v>
      </c>
      <c r="CN8" s="5"/>
      <c r="CO8" s="5" t="s">
        <v>10256</v>
      </c>
      <c r="CP8" s="5"/>
      <c r="CQ8" s="5"/>
      <c r="CR8" s="5"/>
      <c r="CS8" s="5"/>
      <c r="CT8" s="5"/>
      <c r="CV8" s="5">
        <v>12</v>
      </c>
      <c r="CW8" s="5"/>
      <c r="CX8" s="5"/>
      <c r="CY8" s="5"/>
      <c r="CZ8" s="5"/>
      <c r="DA8" s="5"/>
      <c r="DB8" s="5"/>
      <c r="DC8" s="5" t="s">
        <v>10393</v>
      </c>
    </row>
    <row r="9" spans="1:107" x14ac:dyDescent="0.35">
      <c r="A9" s="2"/>
      <c r="B9" s="5"/>
      <c r="C9" s="5"/>
      <c r="D9" s="5"/>
      <c r="E9" s="5"/>
      <c r="F9" s="5" t="s">
        <v>8803</v>
      </c>
      <c r="G9" s="5" t="s">
        <v>8811</v>
      </c>
      <c r="H9" s="5" t="s">
        <v>8733</v>
      </c>
      <c r="J9" s="2"/>
      <c r="K9" s="5"/>
      <c r="L9" s="5" t="s">
        <v>8935</v>
      </c>
      <c r="M9" s="5" t="s">
        <v>8939</v>
      </c>
      <c r="N9" s="5"/>
      <c r="O9" s="5" t="s">
        <v>8943</v>
      </c>
      <c r="P9" s="5"/>
      <c r="Q9" s="5"/>
      <c r="S9" s="2"/>
      <c r="T9" s="5"/>
      <c r="U9" s="5"/>
      <c r="V9" s="5" t="s">
        <v>8939</v>
      </c>
      <c r="W9" s="5" t="s">
        <v>9034</v>
      </c>
      <c r="X9" s="5" t="s">
        <v>9043</v>
      </c>
      <c r="Y9" s="5" t="s">
        <v>9050</v>
      </c>
      <c r="Z9" s="7" t="s">
        <v>9054</v>
      </c>
      <c r="AB9" s="2"/>
      <c r="AC9" s="5"/>
      <c r="AD9" s="5"/>
      <c r="AE9" s="5"/>
      <c r="AF9" s="5"/>
      <c r="AG9" s="5"/>
      <c r="AH9" s="5"/>
      <c r="AI9" s="5"/>
      <c r="AK9" s="2"/>
      <c r="AL9" s="5"/>
      <c r="AM9" s="5"/>
      <c r="AN9" s="5"/>
      <c r="AO9" s="5"/>
      <c r="AP9" s="5"/>
      <c r="AQ9" s="5"/>
      <c r="AR9" s="5"/>
      <c r="AT9" s="5"/>
      <c r="AU9" s="5"/>
      <c r="AV9" s="5"/>
      <c r="AW9" s="5" t="s">
        <v>425</v>
      </c>
      <c r="AX9" s="5"/>
      <c r="AY9" s="5"/>
      <c r="AZ9" s="5"/>
      <c r="BA9" s="5" t="s">
        <v>9480</v>
      </c>
      <c r="BC9" s="5"/>
      <c r="BD9" s="5"/>
      <c r="BE9" s="5"/>
      <c r="BF9" s="5"/>
      <c r="BG9" s="5"/>
      <c r="BH9" s="5" t="s">
        <v>9595</v>
      </c>
      <c r="BI9" s="5"/>
      <c r="BJ9" s="5"/>
      <c r="BL9" s="5"/>
      <c r="BM9" s="5"/>
      <c r="BN9" s="5" t="s">
        <v>9735</v>
      </c>
      <c r="BO9" s="5" t="s">
        <v>38</v>
      </c>
      <c r="BP9" s="5"/>
      <c r="BQ9" s="5" t="s">
        <v>9750</v>
      </c>
      <c r="BR9" s="5" t="s">
        <v>9755</v>
      </c>
      <c r="BS9" s="5" t="s">
        <v>9976</v>
      </c>
      <c r="BU9" s="5"/>
      <c r="BV9" s="5"/>
      <c r="BW9" s="5"/>
      <c r="BX9" s="5"/>
      <c r="BY9" s="5"/>
      <c r="BZ9" s="5"/>
      <c r="CA9" s="5"/>
      <c r="CB9" s="5" t="s">
        <v>9983</v>
      </c>
      <c r="CD9" s="5"/>
      <c r="CE9" s="5"/>
      <c r="CF9" s="5"/>
      <c r="CG9" s="5"/>
      <c r="CH9" s="7"/>
      <c r="CI9" s="5"/>
      <c r="CJ9" s="5"/>
      <c r="CK9" s="5"/>
      <c r="CM9" s="5"/>
      <c r="CN9" s="5"/>
      <c r="CO9" s="5"/>
      <c r="CP9" s="5"/>
      <c r="CQ9" s="5"/>
      <c r="CR9" s="5"/>
      <c r="CS9" s="5"/>
      <c r="CT9" s="5" t="s">
        <v>10269</v>
      </c>
      <c r="CV9" s="5"/>
      <c r="CW9" s="5"/>
      <c r="CX9" s="5"/>
      <c r="CY9" s="5"/>
      <c r="CZ9" s="5"/>
      <c r="DA9" s="5" t="s">
        <v>10323</v>
      </c>
      <c r="DB9" s="5"/>
      <c r="DC9" s="5" t="s">
        <v>10396</v>
      </c>
    </row>
    <row r="10" spans="1:107" x14ac:dyDescent="0.35">
      <c r="A10" s="3">
        <v>14</v>
      </c>
      <c r="B10" s="4"/>
      <c r="C10" s="4"/>
      <c r="D10" s="4"/>
      <c r="E10" s="4"/>
      <c r="F10" s="4" t="s">
        <v>8804</v>
      </c>
      <c r="G10" s="4" t="s">
        <v>753</v>
      </c>
      <c r="H10" s="4" t="s">
        <v>8731</v>
      </c>
      <c r="J10" s="3">
        <v>14</v>
      </c>
      <c r="K10" s="4" t="s">
        <v>128</v>
      </c>
      <c r="L10" s="4"/>
      <c r="M10" s="4"/>
      <c r="N10" s="4"/>
      <c r="O10" s="4" t="s">
        <v>8944</v>
      </c>
      <c r="P10" s="4" t="s">
        <v>8952</v>
      </c>
      <c r="Q10" s="4"/>
      <c r="S10" s="3">
        <v>14</v>
      </c>
      <c r="T10" s="4"/>
      <c r="U10" s="4"/>
      <c r="V10" s="4" t="s">
        <v>38</v>
      </c>
      <c r="W10" s="4" t="s">
        <v>9036</v>
      </c>
      <c r="X10" s="4" t="s">
        <v>8977</v>
      </c>
      <c r="Y10" s="4" t="s">
        <v>9051</v>
      </c>
      <c r="Z10" s="5"/>
      <c r="AB10" s="3">
        <v>14</v>
      </c>
      <c r="AC10" s="4"/>
      <c r="AD10" s="4"/>
      <c r="AE10" s="4"/>
      <c r="AF10" s="4"/>
      <c r="AG10" s="4" t="s">
        <v>9148</v>
      </c>
      <c r="AH10" s="4"/>
      <c r="AI10" s="4"/>
      <c r="AK10" s="3">
        <v>14</v>
      </c>
      <c r="AL10" s="4"/>
      <c r="AM10" s="4"/>
      <c r="AN10" s="4"/>
      <c r="AO10" s="4"/>
      <c r="AP10" s="4"/>
      <c r="AQ10" s="4"/>
      <c r="AR10" s="4"/>
      <c r="AT10" s="4">
        <v>14</v>
      </c>
      <c r="AU10" s="4"/>
      <c r="AV10" s="4"/>
      <c r="AW10" s="4"/>
      <c r="AX10" s="4" t="s">
        <v>9451</v>
      </c>
      <c r="AY10" s="4" t="s">
        <v>9458</v>
      </c>
      <c r="AZ10" s="4"/>
      <c r="BA10" s="4" t="s">
        <v>9481</v>
      </c>
      <c r="BC10" s="4">
        <v>14</v>
      </c>
      <c r="BD10" s="4"/>
      <c r="BE10" s="4"/>
      <c r="BF10" s="4"/>
      <c r="BG10" s="4"/>
      <c r="BH10" s="4"/>
      <c r="BI10" s="4" t="s">
        <v>9597</v>
      </c>
      <c r="BJ10" s="4" t="s">
        <v>9602</v>
      </c>
      <c r="BL10" s="4">
        <v>14</v>
      </c>
      <c r="BM10" s="4"/>
      <c r="BN10" s="4"/>
      <c r="BO10" s="4"/>
      <c r="BP10" s="4"/>
      <c r="BQ10" s="4"/>
      <c r="BR10" s="4"/>
      <c r="BS10" s="4"/>
      <c r="BU10" s="4">
        <v>14</v>
      </c>
      <c r="BV10" s="4"/>
      <c r="BW10" s="4"/>
      <c r="BX10" s="4"/>
      <c r="BY10" s="4" t="s">
        <v>9973</v>
      </c>
      <c r="BZ10" s="4" t="s">
        <v>8735</v>
      </c>
      <c r="CA10" s="4"/>
      <c r="CB10" s="4"/>
      <c r="CD10" s="4">
        <v>14</v>
      </c>
      <c r="CE10" s="4"/>
      <c r="CF10" s="4"/>
      <c r="CG10" s="4"/>
      <c r="CH10" s="4"/>
      <c r="CI10" s="4"/>
      <c r="CJ10" s="4"/>
      <c r="CK10" s="4"/>
      <c r="CM10" s="4">
        <v>14</v>
      </c>
      <c r="CN10" s="4"/>
      <c r="CO10" s="4"/>
      <c r="CP10" s="4" t="s">
        <v>10258</v>
      </c>
      <c r="CQ10" s="4"/>
      <c r="CR10" s="4"/>
      <c r="CS10" s="4"/>
      <c r="CT10" s="4"/>
      <c r="CV10" s="4">
        <v>14</v>
      </c>
      <c r="CW10" s="4"/>
      <c r="CX10" s="4"/>
      <c r="CY10" s="4"/>
      <c r="CZ10" s="4" t="s">
        <v>10380</v>
      </c>
      <c r="DA10" s="4"/>
      <c r="DB10" s="4"/>
      <c r="DC10" s="4"/>
    </row>
    <row r="11" spans="1:107" x14ac:dyDescent="0.35">
      <c r="A11" s="6"/>
      <c r="B11" s="7"/>
      <c r="C11" s="7"/>
      <c r="D11" s="7"/>
      <c r="E11" s="7"/>
      <c r="F11" s="7" t="s">
        <v>8805</v>
      </c>
      <c r="G11" s="7" t="s">
        <v>8797</v>
      </c>
      <c r="H11" s="7" t="s">
        <v>8814</v>
      </c>
      <c r="J11" s="6"/>
      <c r="K11" s="7" t="s">
        <v>8931</v>
      </c>
      <c r="L11" s="7"/>
      <c r="M11" s="7"/>
      <c r="N11" s="7" t="s">
        <v>149</v>
      </c>
      <c r="O11" s="7"/>
      <c r="P11" s="7" t="s">
        <v>8953</v>
      </c>
      <c r="Q11" s="7" t="s">
        <v>8955</v>
      </c>
      <c r="S11" s="6"/>
      <c r="T11" s="7"/>
      <c r="U11" s="7"/>
      <c r="V11" s="7"/>
      <c r="W11" s="7" t="s">
        <v>9038</v>
      </c>
      <c r="X11" s="7" t="s">
        <v>38</v>
      </c>
      <c r="Y11" s="7" t="s">
        <v>8386</v>
      </c>
      <c r="Z11" s="7" t="s">
        <v>9055</v>
      </c>
      <c r="AB11" s="6"/>
      <c r="AC11" s="7"/>
      <c r="AD11" s="7"/>
      <c r="AE11" s="7"/>
      <c r="AF11" s="7"/>
      <c r="AG11" s="7" t="s">
        <v>9147</v>
      </c>
      <c r="AH11" s="7"/>
      <c r="AI11" s="7" t="s">
        <v>9152</v>
      </c>
      <c r="AK11" s="6"/>
      <c r="AL11" s="7"/>
      <c r="AM11" s="7"/>
      <c r="AN11" s="7"/>
      <c r="AO11" s="7"/>
      <c r="AP11" s="7"/>
      <c r="AQ11" s="7"/>
      <c r="AR11" s="7"/>
      <c r="AT11" s="7"/>
      <c r="AU11" s="7"/>
      <c r="AV11" s="7"/>
      <c r="AW11" s="7" t="s">
        <v>9461</v>
      </c>
      <c r="AX11" s="7"/>
      <c r="AY11" s="7"/>
      <c r="AZ11" s="7"/>
      <c r="BA11" s="7" t="s">
        <v>9482</v>
      </c>
      <c r="BC11" s="7"/>
      <c r="BD11" s="7"/>
      <c r="BE11" s="7"/>
      <c r="BF11" s="5"/>
      <c r="BG11" s="7"/>
      <c r="BH11" s="7"/>
      <c r="BI11" s="7"/>
      <c r="BJ11" s="7"/>
      <c r="BL11" s="7"/>
      <c r="BM11" s="7"/>
      <c r="BN11" s="7"/>
      <c r="BO11" s="7"/>
      <c r="BP11" s="7" t="s">
        <v>9745</v>
      </c>
      <c r="BQ11" s="7" t="s">
        <v>2818</v>
      </c>
      <c r="BR11" s="7"/>
      <c r="BS11" s="7"/>
      <c r="BU11" s="7"/>
      <c r="BV11" s="7"/>
      <c r="BW11" s="7"/>
      <c r="BX11" s="7"/>
      <c r="BY11" s="7"/>
      <c r="BZ11" s="7" t="s">
        <v>9975</v>
      </c>
      <c r="CA11" s="7" t="s">
        <v>9978</v>
      </c>
      <c r="CB11" s="7" t="s">
        <v>9991</v>
      </c>
      <c r="CD11" s="7"/>
      <c r="CE11" s="7"/>
      <c r="CF11" s="7"/>
      <c r="CG11" s="7"/>
      <c r="CH11" s="7"/>
      <c r="CI11" s="7"/>
      <c r="CJ11" s="7" t="s">
        <v>38</v>
      </c>
      <c r="CK11" s="7" t="s">
        <v>10115</v>
      </c>
      <c r="CM11" s="7"/>
      <c r="CN11" s="7"/>
      <c r="CO11" s="7"/>
      <c r="CP11" s="7"/>
      <c r="CQ11" s="7" t="s">
        <v>1835</v>
      </c>
      <c r="CR11" s="7" t="s">
        <v>10265</v>
      </c>
      <c r="CS11" s="7" t="s">
        <v>38</v>
      </c>
      <c r="CT11" s="7"/>
      <c r="CV11" s="7"/>
      <c r="CW11" s="7"/>
      <c r="CX11" s="7"/>
      <c r="CY11" s="7"/>
      <c r="CZ11" s="7" t="s">
        <v>10382</v>
      </c>
      <c r="DA11" s="7"/>
      <c r="DB11" s="7" t="s">
        <v>10390</v>
      </c>
      <c r="DC11" s="7" t="s">
        <v>10397</v>
      </c>
    </row>
    <row r="12" spans="1:107" x14ac:dyDescent="0.35">
      <c r="A12" s="2">
        <v>16</v>
      </c>
      <c r="B12" s="5"/>
      <c r="C12" s="5"/>
      <c r="D12" s="5"/>
      <c r="E12" s="5"/>
      <c r="F12" s="5" t="s">
        <v>8806</v>
      </c>
      <c r="G12" s="5" t="s">
        <v>8812</v>
      </c>
      <c r="H12" s="5"/>
      <c r="J12" s="2">
        <v>16</v>
      </c>
      <c r="K12" s="5" t="s">
        <v>8933</v>
      </c>
      <c r="L12" s="5"/>
      <c r="M12" s="5"/>
      <c r="N12" s="5" t="s">
        <v>8950</v>
      </c>
      <c r="O12" s="5" t="s">
        <v>8945</v>
      </c>
      <c r="P12" s="5"/>
      <c r="Q12" s="5" t="s">
        <v>2267</v>
      </c>
      <c r="S12" s="2">
        <v>16</v>
      </c>
      <c r="T12" s="5"/>
      <c r="U12" s="5" t="s">
        <v>8388</v>
      </c>
      <c r="V12" s="5" t="s">
        <v>9032</v>
      </c>
      <c r="W12" s="5"/>
      <c r="X12" s="5" t="s">
        <v>9044</v>
      </c>
      <c r="Y12" s="5"/>
      <c r="Z12" s="5" t="s">
        <v>9058</v>
      </c>
      <c r="AB12" s="2">
        <v>16</v>
      </c>
      <c r="AC12" s="5"/>
      <c r="AD12" s="5"/>
      <c r="AE12" s="4"/>
      <c r="AF12" s="5"/>
      <c r="AG12" s="5"/>
      <c r="AH12" s="5" t="s">
        <v>130</v>
      </c>
      <c r="AI12" s="5" t="s">
        <v>1256</v>
      </c>
      <c r="AK12" s="2">
        <v>16</v>
      </c>
      <c r="AL12" s="5"/>
      <c r="AM12" s="5"/>
      <c r="AN12" s="5"/>
      <c r="AO12" s="5"/>
      <c r="AP12" s="5"/>
      <c r="AQ12" s="5"/>
      <c r="AR12" s="5" t="s">
        <v>308</v>
      </c>
      <c r="AT12" s="5">
        <v>16</v>
      </c>
      <c r="AU12" s="5"/>
      <c r="AV12" s="5"/>
      <c r="AW12" s="5" t="s">
        <v>9462</v>
      </c>
      <c r="AX12" s="5" t="s">
        <v>9452</v>
      </c>
      <c r="AY12" s="5" t="s">
        <v>9466</v>
      </c>
      <c r="AZ12" s="5"/>
      <c r="BA12" s="5"/>
      <c r="BC12" s="5">
        <v>16</v>
      </c>
      <c r="BD12" s="5"/>
      <c r="BE12" s="5"/>
      <c r="BF12" s="4"/>
      <c r="BG12" s="5"/>
      <c r="BH12" s="5"/>
      <c r="BI12" s="5" t="s">
        <v>9599</v>
      </c>
      <c r="BJ12" s="5" t="s">
        <v>9603</v>
      </c>
      <c r="BL12" s="5">
        <v>16</v>
      </c>
      <c r="BM12" s="5"/>
      <c r="BN12" s="5" t="s">
        <v>9736</v>
      </c>
      <c r="BO12" s="5"/>
      <c r="BP12" s="5" t="s">
        <v>9746</v>
      </c>
      <c r="BQ12" s="5" t="s">
        <v>9751</v>
      </c>
      <c r="BR12" s="5" t="s">
        <v>9756</v>
      </c>
      <c r="BS12" s="5" t="s">
        <v>9761</v>
      </c>
      <c r="BU12" s="5">
        <v>16</v>
      </c>
      <c r="BV12" s="5"/>
      <c r="BW12" s="5"/>
      <c r="BX12" s="5"/>
      <c r="BY12" s="5" t="s">
        <v>7763</v>
      </c>
      <c r="BZ12" s="5"/>
      <c r="CA12" s="5" t="s">
        <v>9980</v>
      </c>
      <c r="CB12" s="5" t="s">
        <v>9984</v>
      </c>
      <c r="CD12" s="5">
        <v>16</v>
      </c>
      <c r="CE12" s="5"/>
      <c r="CF12" s="5"/>
      <c r="CG12" s="5"/>
      <c r="CH12" s="5"/>
      <c r="CI12" s="5"/>
      <c r="CJ12" s="5"/>
      <c r="CK12" s="5"/>
      <c r="CM12" s="5">
        <v>16</v>
      </c>
      <c r="CN12" s="5"/>
      <c r="CO12" s="5" t="s">
        <v>10257</v>
      </c>
      <c r="CP12" s="5" t="s">
        <v>10260</v>
      </c>
      <c r="CQ12" s="5" t="s">
        <v>10125</v>
      </c>
      <c r="CR12" s="5" t="s">
        <v>10266</v>
      </c>
      <c r="CS12" s="5" t="s">
        <v>197</v>
      </c>
      <c r="CT12" s="5" t="s">
        <v>534</v>
      </c>
      <c r="CV12" s="5">
        <v>16</v>
      </c>
      <c r="CW12" s="5"/>
      <c r="CX12" s="5"/>
      <c r="CY12" s="5"/>
      <c r="CZ12" s="5"/>
      <c r="DA12" s="5" t="s">
        <v>8667</v>
      </c>
      <c r="DB12" s="5" t="s">
        <v>10391</v>
      </c>
      <c r="DC12" s="5"/>
    </row>
    <row r="13" spans="1:107" x14ac:dyDescent="0.35">
      <c r="A13" s="2"/>
      <c r="B13" s="5"/>
      <c r="C13" s="5"/>
      <c r="D13" s="5"/>
      <c r="E13" s="5"/>
      <c r="F13" s="5" t="s">
        <v>8807</v>
      </c>
      <c r="G13" s="5" t="s">
        <v>1435</v>
      </c>
      <c r="H13" s="5"/>
      <c r="J13" s="2"/>
      <c r="K13" s="5" t="s">
        <v>38</v>
      </c>
      <c r="L13" s="5"/>
      <c r="M13" s="5" t="s">
        <v>8940</v>
      </c>
      <c r="N13" s="5" t="s">
        <v>8749</v>
      </c>
      <c r="O13" s="5" t="s">
        <v>8946</v>
      </c>
      <c r="P13" s="5"/>
      <c r="Q13" s="5"/>
      <c r="S13" s="2"/>
      <c r="T13" s="5"/>
      <c r="U13" s="5" t="s">
        <v>9028</v>
      </c>
      <c r="V13" s="5"/>
      <c r="W13" s="5" t="s">
        <v>9038</v>
      </c>
      <c r="X13" s="5" t="s">
        <v>9045</v>
      </c>
      <c r="Y13" s="5" t="s">
        <v>9053</v>
      </c>
      <c r="Z13" s="5" t="s">
        <v>9057</v>
      </c>
      <c r="AB13" s="2"/>
      <c r="AC13" s="5"/>
      <c r="AD13" s="5"/>
      <c r="AE13" s="5"/>
      <c r="AF13" s="5"/>
      <c r="AG13" s="5"/>
      <c r="AH13" s="5"/>
      <c r="AI13" s="5"/>
      <c r="AK13" s="2"/>
      <c r="AL13" s="5"/>
      <c r="AM13" s="5"/>
      <c r="AN13" s="5"/>
      <c r="AO13" s="5"/>
      <c r="AP13" s="5"/>
      <c r="AQ13" s="5"/>
      <c r="AR13" s="5" t="s">
        <v>8585</v>
      </c>
      <c r="AT13" s="5"/>
      <c r="AU13" s="5"/>
      <c r="AV13" s="5"/>
      <c r="AW13" s="5" t="s">
        <v>9463</v>
      </c>
      <c r="AX13" s="5"/>
      <c r="AY13" s="5" t="s">
        <v>9467</v>
      </c>
      <c r="AZ13" s="7" t="s">
        <v>9476</v>
      </c>
      <c r="BA13" s="5" t="s">
        <v>9483</v>
      </c>
      <c r="BC13" s="5"/>
      <c r="BD13" s="5"/>
      <c r="BE13" s="5"/>
      <c r="BF13" s="5"/>
      <c r="BG13" s="5"/>
      <c r="BH13" s="5" t="s">
        <v>38</v>
      </c>
      <c r="BI13" s="5" t="s">
        <v>534</v>
      </c>
      <c r="BJ13" s="5" t="s">
        <v>9604</v>
      </c>
      <c r="BL13" s="5"/>
      <c r="BM13" s="5"/>
      <c r="BN13" s="5" t="s">
        <v>9737</v>
      </c>
      <c r="BO13" s="5" t="s">
        <v>9741</v>
      </c>
      <c r="BP13" s="5" t="s">
        <v>9747</v>
      </c>
      <c r="BQ13" s="5" t="s">
        <v>38</v>
      </c>
      <c r="BR13" s="5" t="s">
        <v>9757</v>
      </c>
      <c r="BS13" s="5" t="s">
        <v>9762</v>
      </c>
      <c r="BU13" s="5"/>
      <c r="BV13" s="5"/>
      <c r="BW13" s="5"/>
      <c r="BX13" s="5"/>
      <c r="BY13" s="5" t="s">
        <v>9971</v>
      </c>
      <c r="BZ13" s="5"/>
      <c r="CA13" s="5" t="s">
        <v>9979</v>
      </c>
      <c r="CB13" s="5" t="s">
        <v>9985</v>
      </c>
      <c r="CD13" s="5"/>
      <c r="CE13" s="5"/>
      <c r="CF13" s="5"/>
      <c r="CG13" s="5"/>
      <c r="CH13" s="5"/>
      <c r="CI13" s="5"/>
      <c r="CJ13" s="5" t="s">
        <v>370</v>
      </c>
      <c r="CK13" s="5"/>
      <c r="CM13" s="5"/>
      <c r="CN13" s="5"/>
      <c r="CO13" s="5"/>
      <c r="CP13" s="5" t="s">
        <v>7432</v>
      </c>
      <c r="CQ13" s="5" t="s">
        <v>10261</v>
      </c>
      <c r="CR13" s="5"/>
      <c r="CS13" s="5"/>
      <c r="CT13" s="5"/>
      <c r="CV13" s="5"/>
      <c r="CW13" s="5"/>
      <c r="CX13" s="5"/>
      <c r="CY13" s="5"/>
      <c r="CZ13" s="5" t="s">
        <v>10381</v>
      </c>
      <c r="DA13" s="5" t="s">
        <v>10386</v>
      </c>
      <c r="DB13" s="5" t="s">
        <v>10392</v>
      </c>
      <c r="DC13" s="5" t="s">
        <v>10398</v>
      </c>
    </row>
    <row r="14" spans="1:107" x14ac:dyDescent="0.35">
      <c r="A14" s="3">
        <v>18</v>
      </c>
      <c r="B14" s="4"/>
      <c r="C14" s="4"/>
      <c r="D14" s="4"/>
      <c r="E14" s="4"/>
      <c r="F14" s="4" t="s">
        <v>8808</v>
      </c>
      <c r="G14" s="4"/>
      <c r="H14" s="4" t="s">
        <v>8732</v>
      </c>
      <c r="J14" s="3">
        <v>18</v>
      </c>
      <c r="K14" s="4" t="s">
        <v>8926</v>
      </c>
      <c r="L14" s="4"/>
      <c r="M14" s="4" t="s">
        <v>223</v>
      </c>
      <c r="N14" s="4"/>
      <c r="O14" s="4"/>
      <c r="P14" s="4"/>
      <c r="Q14" s="4"/>
      <c r="S14" s="3">
        <v>18</v>
      </c>
      <c r="T14" s="4"/>
      <c r="U14" s="4" t="s">
        <v>9029</v>
      </c>
      <c r="V14" s="4" t="s">
        <v>8878</v>
      </c>
      <c r="W14" s="4" t="s">
        <v>7771</v>
      </c>
      <c r="X14" s="4" t="s">
        <v>9046</v>
      </c>
      <c r="Y14" s="4"/>
      <c r="Z14" s="4" t="s">
        <v>9056</v>
      </c>
      <c r="AB14" s="3">
        <v>18</v>
      </c>
      <c r="AC14" s="4"/>
      <c r="AD14" s="4"/>
      <c r="AE14" s="4"/>
      <c r="AF14" s="4"/>
      <c r="AG14" s="4"/>
      <c r="AH14" s="4" t="s">
        <v>9151</v>
      </c>
      <c r="AI14" s="4" t="s">
        <v>9151</v>
      </c>
      <c r="AK14" s="3">
        <v>18</v>
      </c>
      <c r="AL14" s="4"/>
      <c r="AM14" s="4"/>
      <c r="AN14" s="4"/>
      <c r="AO14" s="4"/>
      <c r="AP14" s="4"/>
      <c r="AQ14" s="4"/>
      <c r="AR14" s="4" t="s">
        <v>9276</v>
      </c>
      <c r="AT14" s="4">
        <v>18</v>
      </c>
      <c r="AU14" s="4"/>
      <c r="AV14" s="4"/>
      <c r="AW14" s="4" t="s">
        <v>9465</v>
      </c>
      <c r="AX14" s="4"/>
      <c r="AY14" s="4" t="s">
        <v>9468</v>
      </c>
      <c r="AZ14" s="4"/>
      <c r="BA14" s="4"/>
      <c r="BC14" s="4">
        <v>18</v>
      </c>
      <c r="BD14" s="4"/>
      <c r="BE14" s="4"/>
      <c r="BF14" s="4"/>
      <c r="BG14" s="4"/>
      <c r="BH14" s="4"/>
      <c r="BI14" s="4" t="s">
        <v>9600</v>
      </c>
      <c r="BJ14" s="4" t="s">
        <v>607</v>
      </c>
      <c r="BL14" s="4">
        <v>18</v>
      </c>
      <c r="BM14" s="4" t="s">
        <v>9733</v>
      </c>
      <c r="BN14" s="4"/>
      <c r="BO14" s="4" t="s">
        <v>9742</v>
      </c>
      <c r="BP14" s="4" t="s">
        <v>9748</v>
      </c>
      <c r="BQ14" s="4"/>
      <c r="BR14" s="4"/>
      <c r="BS14" s="4"/>
      <c r="BU14" s="4">
        <v>18</v>
      </c>
      <c r="BV14" s="4"/>
      <c r="BW14" s="4"/>
      <c r="BX14" s="4"/>
      <c r="BY14" s="4"/>
      <c r="BZ14" s="4"/>
      <c r="CA14" s="4" t="s">
        <v>9982</v>
      </c>
      <c r="CB14" s="4" t="s">
        <v>9986</v>
      </c>
      <c r="CD14" s="4">
        <v>18</v>
      </c>
      <c r="CE14" s="4"/>
      <c r="CF14" s="4"/>
      <c r="CG14" s="4"/>
      <c r="CH14" s="4"/>
      <c r="CI14" s="4"/>
      <c r="CJ14" s="4"/>
      <c r="CK14" s="4" t="s">
        <v>10116</v>
      </c>
      <c r="CM14" s="4">
        <v>18</v>
      </c>
      <c r="CN14" s="4"/>
      <c r="CO14" s="4"/>
      <c r="CP14" s="4" t="s">
        <v>10214</v>
      </c>
      <c r="CQ14" s="4" t="s">
        <v>10262</v>
      </c>
      <c r="CR14" s="4"/>
      <c r="CS14" s="4"/>
      <c r="CT14" s="4"/>
      <c r="CV14" s="4">
        <v>18</v>
      </c>
      <c r="CW14" s="4"/>
      <c r="CX14" s="4"/>
      <c r="CY14" s="4"/>
      <c r="CZ14" s="4" t="s">
        <v>10373</v>
      </c>
      <c r="DA14" s="4" t="s">
        <v>10387</v>
      </c>
      <c r="DB14" s="4" t="s">
        <v>10399</v>
      </c>
      <c r="DC14" s="4" t="s">
        <v>935</v>
      </c>
    </row>
    <row r="15" spans="1:107" x14ac:dyDescent="0.35">
      <c r="A15" s="6"/>
      <c r="B15" s="7"/>
      <c r="C15" s="7"/>
      <c r="D15" s="7"/>
      <c r="E15" s="7"/>
      <c r="F15" s="7"/>
      <c r="G15" s="7" t="s">
        <v>8742</v>
      </c>
      <c r="H15" s="7" t="s">
        <v>8815</v>
      </c>
      <c r="J15" s="6"/>
      <c r="K15" s="7" t="s">
        <v>654</v>
      </c>
      <c r="L15" s="7" t="s">
        <v>8435</v>
      </c>
      <c r="M15" s="7"/>
      <c r="N15" s="7"/>
      <c r="O15" s="7" t="s">
        <v>8948</v>
      </c>
      <c r="P15" s="7"/>
      <c r="Q15" s="7"/>
      <c r="S15" s="6"/>
      <c r="T15" s="7"/>
      <c r="U15" s="7" t="s">
        <v>9024</v>
      </c>
      <c r="V15" s="7" t="s">
        <v>223</v>
      </c>
      <c r="W15" s="7"/>
      <c r="X15" s="7" t="s">
        <v>9047</v>
      </c>
      <c r="Y15" s="7" t="s">
        <v>9041</v>
      </c>
      <c r="Z15" s="7"/>
      <c r="AB15" s="6"/>
      <c r="AC15" s="7"/>
      <c r="AD15" s="7"/>
      <c r="AE15" s="7"/>
      <c r="AF15" s="7"/>
      <c r="AG15" s="7"/>
      <c r="AH15" s="7"/>
      <c r="AI15" s="7" t="s">
        <v>9153</v>
      </c>
      <c r="AK15" s="6"/>
      <c r="AL15" s="7"/>
      <c r="AM15" s="7"/>
      <c r="AN15" s="7"/>
      <c r="AO15" s="7"/>
      <c r="AP15" s="7"/>
      <c r="AQ15" s="7"/>
      <c r="AR15" s="7"/>
      <c r="AT15" s="7"/>
      <c r="AU15" s="7"/>
      <c r="AV15" s="7"/>
      <c r="AW15" s="7"/>
      <c r="AX15" s="7"/>
      <c r="AY15" s="7" t="s">
        <v>9469</v>
      </c>
      <c r="AZ15" s="7" t="s">
        <v>9477</v>
      </c>
      <c r="BA15" s="7"/>
      <c r="BC15" s="7"/>
      <c r="BD15" s="7"/>
      <c r="BE15" s="7"/>
      <c r="BF15" s="7"/>
      <c r="BG15" s="7"/>
      <c r="BH15" s="7" t="s">
        <v>9596</v>
      </c>
      <c r="BI15" s="7" t="s">
        <v>195</v>
      </c>
      <c r="BJ15" s="7"/>
      <c r="BL15" s="7"/>
      <c r="BM15" s="7"/>
      <c r="BN15" s="7" t="s">
        <v>9738</v>
      </c>
      <c r="BO15" s="7"/>
      <c r="BP15" s="7"/>
      <c r="BQ15" s="7"/>
      <c r="BR15" s="7"/>
      <c r="BS15" s="7"/>
      <c r="BU15" s="7"/>
      <c r="BV15" s="7"/>
      <c r="BW15" s="7"/>
      <c r="BX15" s="7"/>
      <c r="BY15" s="7"/>
      <c r="BZ15" s="7"/>
      <c r="CA15" s="7"/>
      <c r="CB15" s="7" t="s">
        <v>9987</v>
      </c>
      <c r="CD15" s="7"/>
      <c r="CE15" s="7"/>
      <c r="CF15" s="7"/>
      <c r="CG15" s="7"/>
      <c r="CH15" s="7"/>
      <c r="CI15" s="7"/>
      <c r="CJ15" s="7"/>
      <c r="CK15" s="7" t="s">
        <v>2267</v>
      </c>
      <c r="CM15" s="7"/>
      <c r="CN15" s="7"/>
      <c r="CO15" s="7"/>
      <c r="CP15" s="7"/>
      <c r="CQ15" s="7"/>
      <c r="CR15" s="7"/>
      <c r="CS15" s="7"/>
      <c r="CT15" s="7"/>
      <c r="CV15" s="7"/>
      <c r="CW15" s="7"/>
      <c r="CX15" s="7"/>
      <c r="CY15" s="7"/>
      <c r="CZ15" s="7"/>
      <c r="DA15" s="7" t="s">
        <v>10388</v>
      </c>
      <c r="DB15" s="7" t="s">
        <v>10393</v>
      </c>
      <c r="DC15" s="7"/>
    </row>
    <row r="16" spans="1:107" x14ac:dyDescent="0.35">
      <c r="A16" s="2">
        <v>20</v>
      </c>
      <c r="B16" s="5"/>
      <c r="C16" s="5"/>
      <c r="D16" s="5"/>
      <c r="E16" s="5"/>
      <c r="F16" s="5"/>
      <c r="G16" s="5"/>
      <c r="H16" s="5" t="s">
        <v>8816</v>
      </c>
      <c r="J16" s="2">
        <v>20</v>
      </c>
      <c r="K16" s="5"/>
      <c r="L16" s="5"/>
      <c r="M16" s="5"/>
      <c r="N16" s="5"/>
      <c r="O16" s="5"/>
      <c r="P16" s="5"/>
      <c r="Q16" s="5"/>
      <c r="S16" s="2">
        <v>20</v>
      </c>
      <c r="T16" s="5"/>
      <c r="U16" s="5"/>
      <c r="V16" s="5"/>
      <c r="W16" s="5"/>
      <c r="X16" s="5" t="s">
        <v>9040</v>
      </c>
      <c r="Y16" s="5" t="s">
        <v>9042</v>
      </c>
      <c r="Z16" s="5" t="s">
        <v>9059</v>
      </c>
      <c r="AB16" s="2">
        <v>20</v>
      </c>
      <c r="AC16" s="5"/>
      <c r="AD16" s="5"/>
      <c r="AE16" s="5"/>
      <c r="AF16" s="5"/>
      <c r="AG16" s="5" t="s">
        <v>9149</v>
      </c>
      <c r="AH16" s="5"/>
      <c r="AI16" s="5"/>
      <c r="AK16" s="2">
        <v>20</v>
      </c>
      <c r="AL16" s="5"/>
      <c r="AM16" s="5"/>
      <c r="AN16" s="5"/>
      <c r="AO16" s="5"/>
      <c r="AP16" s="5"/>
      <c r="AQ16" s="5"/>
      <c r="AR16" s="5"/>
      <c r="AT16" s="5">
        <v>20</v>
      </c>
      <c r="AU16" s="5"/>
      <c r="AV16" s="5"/>
      <c r="AW16" s="5" t="s">
        <v>9464</v>
      </c>
      <c r="AX16" s="5" t="s">
        <v>9453</v>
      </c>
      <c r="AY16" s="5" t="s">
        <v>9470</v>
      </c>
      <c r="AZ16" s="5"/>
      <c r="BA16" s="5"/>
      <c r="BC16" s="5">
        <v>20</v>
      </c>
      <c r="BD16" s="5"/>
      <c r="BE16" s="5"/>
      <c r="BF16" s="5"/>
      <c r="BG16" s="5"/>
      <c r="BH16" s="5"/>
      <c r="BI16" s="5"/>
      <c r="BJ16" s="5" t="s">
        <v>9606</v>
      </c>
      <c r="BL16" s="5">
        <v>20</v>
      </c>
      <c r="BM16" s="5" t="s">
        <v>9729</v>
      </c>
      <c r="BN16" s="5" t="s">
        <v>9739</v>
      </c>
      <c r="BO16" s="5" t="s">
        <v>9743</v>
      </c>
      <c r="BP16" s="5" t="s">
        <v>8337</v>
      </c>
      <c r="BQ16" s="5" t="s">
        <v>9752</v>
      </c>
      <c r="BR16" s="5" t="s">
        <v>9758</v>
      </c>
      <c r="BS16" s="5" t="s">
        <v>9763</v>
      </c>
      <c r="BU16" s="5">
        <v>20</v>
      </c>
      <c r="BV16" s="5"/>
      <c r="BW16" s="5"/>
      <c r="BX16" s="5"/>
      <c r="BY16" s="5"/>
      <c r="BZ16" s="5"/>
      <c r="CA16" s="5"/>
      <c r="CB16" s="5"/>
      <c r="CD16" s="5">
        <v>20</v>
      </c>
      <c r="CE16" s="5"/>
      <c r="CF16" s="5"/>
      <c r="CG16" s="5"/>
      <c r="CH16" s="5"/>
      <c r="CI16" s="5"/>
      <c r="CJ16" s="5"/>
      <c r="CK16" s="5"/>
      <c r="CM16" s="5">
        <v>20</v>
      </c>
      <c r="CN16" s="5"/>
      <c r="CO16" s="5"/>
      <c r="CP16" s="5"/>
      <c r="CQ16" s="5" t="s">
        <v>9149</v>
      </c>
      <c r="CR16" s="5" t="s">
        <v>10264</v>
      </c>
      <c r="CS16" s="5" t="s">
        <v>10268</v>
      </c>
      <c r="CT16" s="5"/>
      <c r="CV16" s="5">
        <v>20</v>
      </c>
      <c r="CW16" s="5"/>
      <c r="CX16" s="5"/>
      <c r="CY16" s="5"/>
      <c r="CZ16" s="5"/>
      <c r="DA16" s="5"/>
      <c r="DB16" s="5" t="s">
        <v>67</v>
      </c>
      <c r="DC16" s="5"/>
    </row>
    <row r="17" spans="1:107" x14ac:dyDescent="0.35">
      <c r="A17" s="6"/>
      <c r="B17" s="7"/>
      <c r="C17" s="7"/>
      <c r="D17" s="7"/>
      <c r="E17" s="7"/>
      <c r="F17" s="7"/>
      <c r="G17" s="7"/>
      <c r="H17" s="7"/>
      <c r="J17" s="6"/>
      <c r="K17" s="7"/>
      <c r="L17" s="7"/>
      <c r="M17" s="7"/>
      <c r="N17" s="7"/>
      <c r="O17" s="7" t="s">
        <v>8949</v>
      </c>
      <c r="P17" s="7"/>
      <c r="Q17" s="7"/>
      <c r="S17" s="6"/>
      <c r="T17" s="7"/>
      <c r="U17" s="7"/>
      <c r="V17" s="7"/>
      <c r="W17" s="7"/>
      <c r="X17" s="7" t="s">
        <v>1039</v>
      </c>
      <c r="Y17" s="7" t="s">
        <v>9062</v>
      </c>
      <c r="Z17" s="7" t="s">
        <v>9061</v>
      </c>
      <c r="AB17" s="6"/>
      <c r="AC17" s="7"/>
      <c r="AD17" s="7"/>
      <c r="AE17" s="7"/>
      <c r="AF17" s="7"/>
      <c r="AG17" s="7"/>
      <c r="AH17" s="7"/>
      <c r="AI17" s="7"/>
      <c r="AK17" s="6"/>
      <c r="AL17" s="7"/>
      <c r="AM17" s="7"/>
      <c r="AN17" s="7"/>
      <c r="AO17" s="7"/>
      <c r="AP17" s="7"/>
      <c r="AQ17" s="7"/>
      <c r="AR17" s="7"/>
      <c r="AT17" s="7"/>
      <c r="AU17" s="7"/>
      <c r="AV17" s="7"/>
      <c r="AW17" s="7"/>
      <c r="AX17" s="7" t="s">
        <v>9454</v>
      </c>
      <c r="AY17" s="7"/>
      <c r="AZ17" s="7"/>
      <c r="BA17" s="7"/>
      <c r="BC17" s="7"/>
      <c r="BD17" s="7"/>
      <c r="BE17" s="7"/>
      <c r="BF17" s="7"/>
      <c r="BG17" s="7"/>
      <c r="BH17" s="7"/>
      <c r="BI17" s="7"/>
      <c r="BJ17" s="7"/>
      <c r="BL17" s="7"/>
      <c r="BM17" s="7"/>
      <c r="BN17" s="7"/>
      <c r="BO17" s="7"/>
      <c r="BP17" s="7"/>
      <c r="BQ17" s="7" t="s">
        <v>2470</v>
      </c>
      <c r="BR17" s="7"/>
      <c r="BS17" s="7"/>
      <c r="BU17" s="7"/>
      <c r="BV17" s="7"/>
      <c r="BW17" s="7"/>
      <c r="BX17" s="7"/>
      <c r="BY17" s="7"/>
      <c r="BZ17" s="7"/>
      <c r="CA17" s="7"/>
      <c r="CB17" s="7"/>
      <c r="CD17" s="7"/>
      <c r="CE17" s="7"/>
      <c r="CF17" s="7"/>
      <c r="CG17" s="7"/>
      <c r="CH17" s="7"/>
      <c r="CI17" s="7"/>
      <c r="CJ17" s="7"/>
      <c r="CK17" s="7"/>
      <c r="CM17" s="7"/>
      <c r="CN17" s="7"/>
      <c r="CO17" s="7"/>
      <c r="CP17" s="7"/>
      <c r="CQ17" s="7"/>
      <c r="CR17" s="7"/>
      <c r="CS17" s="7"/>
      <c r="CT17" s="7"/>
      <c r="CV17" s="7"/>
      <c r="CW17" s="7"/>
      <c r="CX17" s="7"/>
      <c r="CY17" s="7"/>
      <c r="CZ17" s="7"/>
      <c r="DA17" s="7"/>
      <c r="DB17" s="7"/>
      <c r="DC17" s="7"/>
    </row>
    <row r="19" spans="1:107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B20" s="2">
        <f>H3+1</f>
        <v>4</v>
      </c>
      <c r="C20" s="2">
        <f t="shared" ref="C20:H20" si="3">B20+1</f>
        <v>5</v>
      </c>
      <c r="D20" s="2">
        <f t="shared" si="3"/>
        <v>6</v>
      </c>
      <c r="E20" s="2">
        <f t="shared" si="3"/>
        <v>7</v>
      </c>
      <c r="F20" s="2">
        <f t="shared" si="3"/>
        <v>8</v>
      </c>
      <c r="G20" s="2">
        <f t="shared" si="3"/>
        <v>9</v>
      </c>
      <c r="H20" s="2">
        <f t="shared" si="3"/>
        <v>10</v>
      </c>
      <c r="K20" s="2">
        <f>Q3+1</f>
        <v>8</v>
      </c>
      <c r="L20" s="2">
        <f t="shared" ref="L20:Q20" si="4">K20+1</f>
        <v>9</v>
      </c>
      <c r="M20" s="2">
        <f t="shared" si="4"/>
        <v>10</v>
      </c>
      <c r="N20" s="2">
        <f t="shared" si="4"/>
        <v>11</v>
      </c>
      <c r="O20" s="2">
        <f t="shared" si="4"/>
        <v>12</v>
      </c>
      <c r="P20" s="2">
        <f t="shared" si="4"/>
        <v>13</v>
      </c>
      <c r="Q20" s="2">
        <f t="shared" si="4"/>
        <v>14</v>
      </c>
      <c r="T20" s="2">
        <f>Z3+1</f>
        <v>7</v>
      </c>
      <c r="U20" s="2">
        <f t="shared" ref="U20:Z20" si="5">T20+1</f>
        <v>8</v>
      </c>
      <c r="V20" s="2">
        <f t="shared" si="5"/>
        <v>9</v>
      </c>
      <c r="W20" s="2">
        <f t="shared" si="5"/>
        <v>10</v>
      </c>
      <c r="X20" s="2">
        <f t="shared" si="5"/>
        <v>11</v>
      </c>
      <c r="Y20" s="2">
        <f t="shared" si="5"/>
        <v>12</v>
      </c>
      <c r="Z20" s="2">
        <f t="shared" si="5"/>
        <v>13</v>
      </c>
      <c r="AC20" s="2">
        <f>AI3+1</f>
        <v>4</v>
      </c>
      <c r="AD20" s="2">
        <f t="shared" ref="AD20:AI20" si="6">AC20+1</f>
        <v>5</v>
      </c>
      <c r="AE20" s="2">
        <f t="shared" si="6"/>
        <v>6</v>
      </c>
      <c r="AF20" s="2">
        <f t="shared" si="6"/>
        <v>7</v>
      </c>
      <c r="AG20" s="2">
        <f t="shared" si="6"/>
        <v>8</v>
      </c>
      <c r="AH20" s="2">
        <f t="shared" si="6"/>
        <v>9</v>
      </c>
      <c r="AI20" s="2">
        <f t="shared" si="6"/>
        <v>10</v>
      </c>
      <c r="AL20" s="2">
        <f>AR3+1</f>
        <v>2</v>
      </c>
      <c r="AM20" s="2">
        <f t="shared" ref="AM20:AR20" si="7">AL20+1</f>
        <v>3</v>
      </c>
      <c r="AN20" s="2">
        <f t="shared" si="7"/>
        <v>4</v>
      </c>
      <c r="AO20" s="2">
        <f t="shared" si="7"/>
        <v>5</v>
      </c>
      <c r="AP20" s="2">
        <f t="shared" si="7"/>
        <v>6</v>
      </c>
      <c r="AQ20" s="2">
        <f t="shared" si="7"/>
        <v>7</v>
      </c>
      <c r="AR20" s="2">
        <f t="shared" si="7"/>
        <v>8</v>
      </c>
      <c r="AU20" s="2">
        <f>BA3+1</f>
        <v>6</v>
      </c>
      <c r="AV20" s="2">
        <f t="shared" ref="AV20:BA20" si="8">AU20+1</f>
        <v>7</v>
      </c>
      <c r="AW20" s="2">
        <f t="shared" si="8"/>
        <v>8</v>
      </c>
      <c r="AX20" s="2">
        <f t="shared" si="8"/>
        <v>9</v>
      </c>
      <c r="AY20" s="2">
        <f t="shared" si="8"/>
        <v>10</v>
      </c>
      <c r="AZ20" s="2">
        <f t="shared" si="8"/>
        <v>11</v>
      </c>
      <c r="BA20" s="2">
        <f t="shared" si="8"/>
        <v>12</v>
      </c>
      <c r="BD20" s="2">
        <f>BJ3+1</f>
        <v>4</v>
      </c>
      <c r="BE20" s="2">
        <f t="shared" ref="BE20:BJ20" si="9">BD20+1</f>
        <v>5</v>
      </c>
      <c r="BF20" s="2">
        <f t="shared" si="9"/>
        <v>6</v>
      </c>
      <c r="BG20" s="2">
        <f t="shared" si="9"/>
        <v>7</v>
      </c>
      <c r="BH20" s="2">
        <f t="shared" si="9"/>
        <v>8</v>
      </c>
      <c r="BI20" s="2">
        <f t="shared" si="9"/>
        <v>9</v>
      </c>
      <c r="BJ20" s="2">
        <f t="shared" si="9"/>
        <v>10</v>
      </c>
      <c r="BM20" s="2">
        <f>BS3+1</f>
        <v>8</v>
      </c>
      <c r="BN20" s="2">
        <f t="shared" ref="BN20:BS20" si="10">BM20+1</f>
        <v>9</v>
      </c>
      <c r="BO20" s="2">
        <f t="shared" si="10"/>
        <v>10</v>
      </c>
      <c r="BP20" s="2">
        <f t="shared" si="10"/>
        <v>11</v>
      </c>
      <c r="BQ20" s="2">
        <f t="shared" si="10"/>
        <v>12</v>
      </c>
      <c r="BR20" s="2">
        <f t="shared" si="10"/>
        <v>13</v>
      </c>
      <c r="BS20" s="2">
        <f t="shared" si="10"/>
        <v>14</v>
      </c>
      <c r="BV20" s="2">
        <f>CB3+1</f>
        <v>5</v>
      </c>
      <c r="BW20" s="2">
        <f t="shared" ref="BW20:CB20" si="11">BV20+1</f>
        <v>6</v>
      </c>
      <c r="BX20" s="2">
        <f t="shared" si="11"/>
        <v>7</v>
      </c>
      <c r="BY20" s="2">
        <f t="shared" si="11"/>
        <v>8</v>
      </c>
      <c r="BZ20" s="2">
        <f t="shared" si="11"/>
        <v>9</v>
      </c>
      <c r="CA20" s="2">
        <f t="shared" si="11"/>
        <v>10</v>
      </c>
      <c r="CB20" s="2">
        <f t="shared" si="11"/>
        <v>11</v>
      </c>
      <c r="CE20" s="2">
        <f>CK3+1</f>
        <v>3</v>
      </c>
      <c r="CF20" s="2">
        <f t="shared" ref="CF20:CK20" si="12">CE20+1</f>
        <v>4</v>
      </c>
      <c r="CG20" s="2">
        <f t="shared" si="12"/>
        <v>5</v>
      </c>
      <c r="CH20" s="2">
        <f t="shared" si="12"/>
        <v>6</v>
      </c>
      <c r="CI20" s="2">
        <f t="shared" si="12"/>
        <v>7</v>
      </c>
      <c r="CJ20" s="2">
        <f t="shared" si="12"/>
        <v>8</v>
      </c>
      <c r="CK20" s="2">
        <f t="shared" si="12"/>
        <v>9</v>
      </c>
      <c r="CN20" s="2">
        <f>CT3+1</f>
        <v>7</v>
      </c>
      <c r="CO20" s="2">
        <f t="shared" ref="CO20:CT20" si="13">CN20+1</f>
        <v>8</v>
      </c>
      <c r="CP20" s="2">
        <f t="shared" si="13"/>
        <v>9</v>
      </c>
      <c r="CQ20" s="2">
        <f t="shared" si="13"/>
        <v>10</v>
      </c>
      <c r="CR20" s="2">
        <f t="shared" si="13"/>
        <v>11</v>
      </c>
      <c r="CS20" s="2">
        <f t="shared" si="13"/>
        <v>12</v>
      </c>
      <c r="CT20" s="2">
        <f t="shared" si="13"/>
        <v>13</v>
      </c>
      <c r="CW20" s="2">
        <f>DC3+1</f>
        <v>5</v>
      </c>
      <c r="CX20" s="2">
        <f t="shared" ref="CX20:DC20" si="14">CW20+1</f>
        <v>6</v>
      </c>
      <c r="CY20" s="2">
        <f t="shared" si="14"/>
        <v>7</v>
      </c>
      <c r="CZ20" s="2">
        <f t="shared" si="14"/>
        <v>8</v>
      </c>
      <c r="DA20" s="2">
        <f t="shared" si="14"/>
        <v>9</v>
      </c>
      <c r="DB20" s="2">
        <f t="shared" si="14"/>
        <v>10</v>
      </c>
      <c r="DC20" s="2">
        <f t="shared" si="14"/>
        <v>11</v>
      </c>
    </row>
    <row r="21" spans="1:107" x14ac:dyDescent="0.35">
      <c r="A21" s="3">
        <v>8</v>
      </c>
      <c r="B21" s="4" t="s">
        <v>8817</v>
      </c>
      <c r="C21" s="4"/>
      <c r="D21" s="4"/>
      <c r="E21" s="4"/>
      <c r="F21" s="4" t="s">
        <v>25</v>
      </c>
      <c r="G21" s="4"/>
      <c r="H21" s="4"/>
      <c r="J21" s="3">
        <v>8</v>
      </c>
      <c r="K21" s="4"/>
      <c r="L21" s="4"/>
      <c r="M21" s="4"/>
      <c r="N21" s="4"/>
      <c r="O21" s="4" t="s">
        <v>25</v>
      </c>
      <c r="P21" s="4"/>
      <c r="Q21" s="4"/>
      <c r="S21" s="3">
        <v>8</v>
      </c>
      <c r="T21" s="4"/>
      <c r="U21" s="4" t="s">
        <v>8910</v>
      </c>
      <c r="V21" s="4" t="s">
        <v>8910</v>
      </c>
      <c r="W21" s="4" t="s">
        <v>9068</v>
      </c>
      <c r="X21" s="4" t="s">
        <v>25</v>
      </c>
      <c r="Y21" s="4"/>
      <c r="Z21" s="4" t="s">
        <v>7579</v>
      </c>
      <c r="AB21" s="3">
        <v>8</v>
      </c>
      <c r="AC21" s="4"/>
      <c r="AD21" s="4" t="s">
        <v>9154</v>
      </c>
      <c r="AE21" s="4" t="s">
        <v>9160</v>
      </c>
      <c r="AF21" s="4"/>
      <c r="AG21" s="4" t="s">
        <v>25</v>
      </c>
      <c r="AH21" s="4"/>
      <c r="AI21" s="36" t="s">
        <v>9266</v>
      </c>
      <c r="AK21" s="3">
        <v>8</v>
      </c>
      <c r="AL21" s="4"/>
      <c r="AM21" s="4" t="s">
        <v>9296</v>
      </c>
      <c r="AN21" s="4"/>
      <c r="AO21" s="4" t="s">
        <v>9289</v>
      </c>
      <c r="AP21" s="4" t="s">
        <v>25</v>
      </c>
      <c r="AQ21" s="4"/>
      <c r="AR21" s="4" t="s">
        <v>9315</v>
      </c>
      <c r="AT21" s="4">
        <v>8</v>
      </c>
      <c r="AU21" s="4"/>
      <c r="AV21" s="4"/>
      <c r="AW21" s="4"/>
      <c r="AX21" s="4"/>
      <c r="AY21" s="4" t="s">
        <v>25</v>
      </c>
      <c r="AZ21" s="4"/>
      <c r="BA21" s="4"/>
      <c r="BC21" s="4">
        <v>8</v>
      </c>
      <c r="BD21" s="4"/>
      <c r="BE21" s="4"/>
      <c r="BF21" s="4"/>
      <c r="BG21" s="4"/>
      <c r="BH21" s="4"/>
      <c r="BI21" s="4"/>
      <c r="BJ21" s="4"/>
      <c r="BL21" s="4">
        <v>8</v>
      </c>
      <c r="BM21" s="4"/>
      <c r="BN21" s="4"/>
      <c r="BO21" s="4"/>
      <c r="BP21" s="4" t="s">
        <v>5038</v>
      </c>
      <c r="BQ21" s="4" t="s">
        <v>9782</v>
      </c>
      <c r="BR21" s="4"/>
      <c r="BS21" s="4"/>
      <c r="BU21" s="4">
        <v>8</v>
      </c>
      <c r="BV21" s="4"/>
      <c r="BW21" s="4"/>
      <c r="BX21" s="4"/>
      <c r="BY21" s="4"/>
      <c r="BZ21" s="4" t="s">
        <v>10009</v>
      </c>
      <c r="CA21" s="4" t="s">
        <v>10019</v>
      </c>
      <c r="CB21" s="4"/>
      <c r="CD21" s="4">
        <v>8</v>
      </c>
      <c r="CE21" s="4"/>
      <c r="CF21" s="4"/>
      <c r="CG21" s="4"/>
      <c r="CH21" s="4" t="s">
        <v>10129</v>
      </c>
      <c r="CI21" s="4" t="s">
        <v>25</v>
      </c>
      <c r="CJ21" s="4"/>
      <c r="CK21" s="4"/>
      <c r="CM21" s="4">
        <v>8</v>
      </c>
      <c r="CN21" s="4"/>
      <c r="CO21" s="4" t="s">
        <v>10275</v>
      </c>
      <c r="CP21" s="4"/>
      <c r="CQ21" s="4"/>
      <c r="CR21" s="4" t="s">
        <v>3882</v>
      </c>
      <c r="CS21" s="4"/>
      <c r="CT21" s="4"/>
      <c r="CV21" s="4">
        <v>8</v>
      </c>
      <c r="CW21" s="4"/>
      <c r="CX21" s="4"/>
      <c r="CY21" s="4" t="s">
        <v>10429</v>
      </c>
      <c r="CZ21" s="4"/>
      <c r="DA21" s="4" t="s">
        <v>8942</v>
      </c>
      <c r="DB21" s="4"/>
      <c r="DC21" s="4"/>
    </row>
    <row r="22" spans="1:107" x14ac:dyDescent="0.35">
      <c r="A22" s="2"/>
      <c r="B22" s="5"/>
      <c r="C22" s="5"/>
      <c r="D22" s="5" t="s">
        <v>8825</v>
      </c>
      <c r="E22" s="5"/>
      <c r="F22" s="5"/>
      <c r="G22" s="5"/>
      <c r="H22" s="5"/>
      <c r="J22" s="2"/>
      <c r="K22" s="5"/>
      <c r="L22" s="5" t="s">
        <v>8472</v>
      </c>
      <c r="M22" s="5"/>
      <c r="N22" s="5"/>
      <c r="O22" s="5" t="s">
        <v>2919</v>
      </c>
      <c r="P22" s="5"/>
      <c r="Q22" s="5"/>
      <c r="S22" s="2"/>
      <c r="T22" s="5"/>
      <c r="U22" s="5" t="s">
        <v>8902</v>
      </c>
      <c r="V22" s="5"/>
      <c r="W22" s="5" t="s">
        <v>9069</v>
      </c>
      <c r="X22" s="5" t="s">
        <v>351</v>
      </c>
      <c r="Y22" s="5"/>
      <c r="Z22" s="5" t="s">
        <v>9083</v>
      </c>
      <c r="AB22" s="2"/>
      <c r="AC22" s="5"/>
      <c r="AD22" s="5" t="s">
        <v>9095</v>
      </c>
      <c r="AE22" s="5"/>
      <c r="AF22" s="5"/>
      <c r="AG22" s="5"/>
      <c r="AH22" s="5" t="s">
        <v>9171</v>
      </c>
      <c r="AI22" s="5"/>
      <c r="AK22" s="2"/>
      <c r="AL22" s="5"/>
      <c r="AM22" s="5" t="s">
        <v>9282</v>
      </c>
      <c r="AN22" s="5"/>
      <c r="AO22" s="5" t="s">
        <v>9297</v>
      </c>
      <c r="AP22" s="5"/>
      <c r="AQ22" s="5" t="s">
        <v>9307</v>
      </c>
      <c r="AR22" s="5" t="s">
        <v>7983</v>
      </c>
      <c r="AT22" s="5"/>
      <c r="AU22" s="5"/>
      <c r="AV22" s="5" t="s">
        <v>9487</v>
      </c>
      <c r="AW22" s="5"/>
      <c r="AX22" s="5"/>
      <c r="AY22" s="5"/>
      <c r="AZ22" s="5"/>
      <c r="BA22" s="5"/>
      <c r="BC22" s="5"/>
      <c r="BD22" s="5"/>
      <c r="BE22" s="5"/>
      <c r="BF22" s="5" t="s">
        <v>7674</v>
      </c>
      <c r="BG22" s="5"/>
      <c r="BH22" s="5" t="s">
        <v>9592</v>
      </c>
      <c r="BI22" s="5"/>
      <c r="BJ22" s="5"/>
      <c r="BL22" s="5"/>
      <c r="BM22" s="5"/>
      <c r="BN22" s="5"/>
      <c r="BO22" s="5"/>
      <c r="BP22" s="5"/>
      <c r="BQ22" s="5" t="s">
        <v>9783</v>
      </c>
      <c r="BR22" s="5" t="s">
        <v>9788</v>
      </c>
      <c r="BS22" s="5" t="s">
        <v>9797</v>
      </c>
      <c r="BU22" s="5"/>
      <c r="BV22" s="5"/>
      <c r="BW22" s="5"/>
      <c r="BX22" s="5"/>
      <c r="BY22" s="5" t="s">
        <v>10005</v>
      </c>
      <c r="BZ22" s="5" t="s">
        <v>10006</v>
      </c>
      <c r="CA22" s="5"/>
      <c r="CB22" s="5" t="s">
        <v>1831</v>
      </c>
      <c r="CD22" s="5"/>
      <c r="CE22" s="5"/>
      <c r="CF22" s="5"/>
      <c r="CG22" s="5"/>
      <c r="CH22" s="5"/>
      <c r="CI22" s="5"/>
      <c r="CJ22" s="5"/>
      <c r="CK22" s="5"/>
      <c r="CM22" s="5"/>
      <c r="CN22" s="5"/>
      <c r="CO22" s="5"/>
      <c r="CP22" s="5" t="s">
        <v>10283</v>
      </c>
      <c r="CQ22" s="5"/>
      <c r="CR22" s="5"/>
      <c r="CS22" s="7"/>
      <c r="CT22" s="7"/>
      <c r="CV22" s="5"/>
      <c r="CW22" s="5"/>
      <c r="CX22" s="5"/>
      <c r="CY22" s="5" t="s">
        <v>10383</v>
      </c>
      <c r="CZ22" s="5"/>
      <c r="DA22" s="5" t="s">
        <v>10419</v>
      </c>
      <c r="DB22" s="5"/>
      <c r="DC22" s="5"/>
    </row>
    <row r="23" spans="1:107" x14ac:dyDescent="0.35">
      <c r="A23" s="3">
        <v>10</v>
      </c>
      <c r="B23" s="4"/>
      <c r="C23" s="4"/>
      <c r="D23" s="4" t="s">
        <v>8736</v>
      </c>
      <c r="E23" s="4" t="s">
        <v>347</v>
      </c>
      <c r="F23" s="4" t="s">
        <v>8835</v>
      </c>
      <c r="G23" s="4"/>
      <c r="H23" s="4"/>
      <c r="J23" s="3">
        <v>10</v>
      </c>
      <c r="K23" s="4"/>
      <c r="L23" s="4"/>
      <c r="M23" s="4"/>
      <c r="N23" s="4"/>
      <c r="O23" s="4" t="s">
        <v>729</v>
      </c>
      <c r="P23" s="4"/>
      <c r="Q23" s="4"/>
      <c r="S23" s="3">
        <v>10</v>
      </c>
      <c r="T23" s="4"/>
      <c r="U23" s="4" t="s">
        <v>9067</v>
      </c>
      <c r="V23" s="4" t="s">
        <v>9023</v>
      </c>
      <c r="W23" s="4" t="s">
        <v>9070</v>
      </c>
      <c r="X23" s="4" t="s">
        <v>9079</v>
      </c>
      <c r="Y23" s="4" t="s">
        <v>399</v>
      </c>
      <c r="Z23" s="4" t="s">
        <v>9084</v>
      </c>
      <c r="AB23" s="3">
        <v>10</v>
      </c>
      <c r="AC23" s="4"/>
      <c r="AD23" s="4" t="s">
        <v>9157</v>
      </c>
      <c r="AE23" s="4" t="s">
        <v>9162</v>
      </c>
      <c r="AF23" s="4" t="s">
        <v>347</v>
      </c>
      <c r="AG23" s="4" t="s">
        <v>58</v>
      </c>
      <c r="AH23" s="4" t="s">
        <v>9172</v>
      </c>
      <c r="AI23" s="4" t="s">
        <v>9181</v>
      </c>
      <c r="AK23" s="3">
        <v>10</v>
      </c>
      <c r="AL23" s="4"/>
      <c r="AM23" s="4" t="s">
        <v>9256</v>
      </c>
      <c r="AN23" s="4" t="s">
        <v>2045</v>
      </c>
      <c r="AO23" s="4"/>
      <c r="AP23" s="4"/>
      <c r="AQ23" s="4"/>
      <c r="AR23" s="4" t="s">
        <v>9316</v>
      </c>
      <c r="AT23" s="4">
        <v>10</v>
      </c>
      <c r="AU23" s="4"/>
      <c r="AV23" s="4" t="s">
        <v>729</v>
      </c>
      <c r="AW23" s="4" t="s">
        <v>9499</v>
      </c>
      <c r="AX23" s="4" t="s">
        <v>347</v>
      </c>
      <c r="AY23" s="4" t="s">
        <v>729</v>
      </c>
      <c r="AZ23" s="4" t="s">
        <v>9507</v>
      </c>
      <c r="BA23" s="4"/>
      <c r="BC23" s="4">
        <v>10</v>
      </c>
      <c r="BD23" s="4"/>
      <c r="BE23" s="4"/>
      <c r="BF23" s="4" t="s">
        <v>9616</v>
      </c>
      <c r="BG23" s="4" t="s">
        <v>9623</v>
      </c>
      <c r="BH23" s="4"/>
      <c r="BI23" s="4" t="s">
        <v>9629</v>
      </c>
      <c r="BJ23" s="4"/>
      <c r="BL23" s="4">
        <v>10</v>
      </c>
      <c r="BM23" s="4" t="s">
        <v>9764</v>
      </c>
      <c r="BN23" s="4"/>
      <c r="BO23" s="4" t="s">
        <v>2845</v>
      </c>
      <c r="BP23" s="4" t="s">
        <v>852</v>
      </c>
      <c r="BQ23" s="4" t="s">
        <v>9808</v>
      </c>
      <c r="BR23" s="4" t="s">
        <v>9789</v>
      </c>
      <c r="BS23" s="4" t="s">
        <v>9798</v>
      </c>
      <c r="BU23" s="4">
        <v>10</v>
      </c>
      <c r="BV23" s="4" t="s">
        <v>9990</v>
      </c>
      <c r="BW23" s="4" t="s">
        <v>9996</v>
      </c>
      <c r="BX23" s="4" t="s">
        <v>7376</v>
      </c>
      <c r="BY23" s="4" t="s">
        <v>733</v>
      </c>
      <c r="BZ23" s="4" t="s">
        <v>10010</v>
      </c>
      <c r="CA23" s="4"/>
      <c r="CB23" s="4" t="s">
        <v>10024</v>
      </c>
      <c r="CD23" s="4">
        <v>10</v>
      </c>
      <c r="CE23" s="4"/>
      <c r="CF23" s="4"/>
      <c r="CG23" s="4"/>
      <c r="CH23" s="4"/>
      <c r="CI23" s="4"/>
      <c r="CJ23" s="4"/>
      <c r="CK23" s="4"/>
      <c r="CM23" s="4">
        <v>10</v>
      </c>
      <c r="CN23" s="4"/>
      <c r="CO23" s="4"/>
      <c r="CP23" s="4" t="s">
        <v>10277</v>
      </c>
      <c r="CQ23" s="4" t="s">
        <v>10286</v>
      </c>
      <c r="CR23" s="4" t="s">
        <v>38</v>
      </c>
      <c r="CS23" s="4" t="s">
        <v>10293</v>
      </c>
      <c r="CT23" s="4"/>
      <c r="CV23" s="4">
        <v>10</v>
      </c>
      <c r="CW23" s="4"/>
      <c r="CX23" s="4" t="s">
        <v>10404</v>
      </c>
      <c r="CY23" s="4"/>
      <c r="CZ23" s="4"/>
      <c r="DA23" s="4"/>
      <c r="DB23" s="4" t="s">
        <v>10422</v>
      </c>
      <c r="DC23" s="4"/>
    </row>
    <row r="24" spans="1:107" x14ac:dyDescent="0.35">
      <c r="A24" s="6"/>
      <c r="B24" s="7" t="s">
        <v>38</v>
      </c>
      <c r="C24" s="7"/>
      <c r="D24" s="7" t="s">
        <v>38</v>
      </c>
      <c r="E24" s="7" t="s">
        <v>8829</v>
      </c>
      <c r="F24" s="7"/>
      <c r="G24" s="7"/>
      <c r="H24" s="7" t="s">
        <v>8840</v>
      </c>
      <c r="J24" s="6"/>
      <c r="K24" s="7"/>
      <c r="L24" s="7" t="s">
        <v>2092</v>
      </c>
      <c r="M24" s="7"/>
      <c r="N24" s="7"/>
      <c r="O24" s="7"/>
      <c r="P24" s="7"/>
      <c r="Q24" s="7" t="s">
        <v>1849</v>
      </c>
      <c r="S24" s="6"/>
      <c r="T24" s="7" t="s">
        <v>9060</v>
      </c>
      <c r="U24" s="7" t="s">
        <v>182</v>
      </c>
      <c r="V24" s="7"/>
      <c r="W24" s="7" t="s">
        <v>9072</v>
      </c>
      <c r="X24" s="7" t="s">
        <v>9078</v>
      </c>
      <c r="Y24" s="7" t="s">
        <v>430</v>
      </c>
      <c r="Z24" s="7"/>
      <c r="AB24" s="6"/>
      <c r="AC24" s="7"/>
      <c r="AD24" s="7" t="s">
        <v>58</v>
      </c>
      <c r="AE24" s="7"/>
      <c r="AF24" s="7" t="s">
        <v>1607</v>
      </c>
      <c r="AG24" s="7" t="s">
        <v>38</v>
      </c>
      <c r="AH24" s="7" t="s">
        <v>9173</v>
      </c>
      <c r="AI24" s="7" t="s">
        <v>9182</v>
      </c>
      <c r="AK24" s="6"/>
      <c r="AL24" s="7" t="s">
        <v>9278</v>
      </c>
      <c r="AM24" s="7" t="s">
        <v>9285</v>
      </c>
      <c r="AN24" s="7" t="s">
        <v>1607</v>
      </c>
      <c r="AO24" s="7"/>
      <c r="AP24" s="7"/>
      <c r="AQ24" s="7"/>
      <c r="AR24" s="7"/>
      <c r="AT24" s="7"/>
      <c r="AU24" s="7" t="s">
        <v>9485</v>
      </c>
      <c r="AV24" s="7" t="s">
        <v>9490</v>
      </c>
      <c r="AW24" s="7" t="s">
        <v>2521</v>
      </c>
      <c r="AX24" s="7"/>
      <c r="AY24" s="7" t="s">
        <v>9504</v>
      </c>
      <c r="AZ24" s="7"/>
      <c r="BA24" s="7" t="s">
        <v>2073</v>
      </c>
      <c r="BC24" s="7"/>
      <c r="BD24" s="7"/>
      <c r="BE24" s="7"/>
      <c r="BF24" s="7"/>
      <c r="BG24" s="7"/>
      <c r="BH24" s="7" t="s">
        <v>9626</v>
      </c>
      <c r="BI24" s="7" t="s">
        <v>38</v>
      </c>
      <c r="BJ24" s="7"/>
      <c r="BL24" s="7"/>
      <c r="BM24" s="7" t="s">
        <v>9765</v>
      </c>
      <c r="BN24" s="7"/>
      <c r="BO24" s="7"/>
      <c r="BP24" s="7" t="s">
        <v>9776</v>
      </c>
      <c r="BQ24" s="7" t="s">
        <v>9784</v>
      </c>
      <c r="BR24" s="7" t="s">
        <v>9790</v>
      </c>
      <c r="BS24" s="7"/>
      <c r="BU24" s="7"/>
      <c r="BV24" s="7" t="s">
        <v>58</v>
      </c>
      <c r="BW24" s="7"/>
      <c r="BX24" s="7" t="s">
        <v>10001</v>
      </c>
      <c r="BY24" s="7"/>
      <c r="BZ24" s="7"/>
      <c r="CA24" s="7"/>
      <c r="CB24" s="7"/>
      <c r="CD24" s="7"/>
      <c r="CE24" s="7" t="s">
        <v>58</v>
      </c>
      <c r="CF24" s="7"/>
      <c r="CG24" s="7" t="s">
        <v>10127</v>
      </c>
      <c r="CH24" s="7"/>
      <c r="CI24" s="7"/>
      <c r="CJ24" s="7" t="s">
        <v>10136</v>
      </c>
      <c r="CK24" s="7"/>
      <c r="CM24" s="7"/>
      <c r="CN24" s="7"/>
      <c r="CO24" s="7"/>
      <c r="CP24" s="7"/>
      <c r="CQ24" s="7" t="s">
        <v>8527</v>
      </c>
      <c r="CR24" s="7" t="s">
        <v>8054</v>
      </c>
      <c r="CS24" s="7"/>
      <c r="CT24" s="7"/>
      <c r="CV24" s="7"/>
      <c r="CW24" s="7"/>
      <c r="CX24" s="7"/>
      <c r="CY24" s="7" t="s">
        <v>10407</v>
      </c>
      <c r="CZ24" s="7"/>
      <c r="DA24" s="7"/>
      <c r="DB24" s="7" t="s">
        <v>10426</v>
      </c>
      <c r="DC24" s="7"/>
    </row>
    <row r="25" spans="1:107" x14ac:dyDescent="0.35">
      <c r="A25" s="2">
        <v>12</v>
      </c>
      <c r="B25" s="5" t="s">
        <v>8586</v>
      </c>
      <c r="C25" s="5" t="s">
        <v>89</v>
      </c>
      <c r="D25" s="5" t="s">
        <v>8827</v>
      </c>
      <c r="E25" s="5"/>
      <c r="F25" s="5"/>
      <c r="G25" s="5" t="s">
        <v>1790</v>
      </c>
      <c r="H25" s="5"/>
      <c r="J25" s="2">
        <v>12</v>
      </c>
      <c r="K25" s="5" t="s">
        <v>8586</v>
      </c>
      <c r="L25" s="5" t="s">
        <v>89</v>
      </c>
      <c r="M25" s="5"/>
      <c r="N25" s="5"/>
      <c r="O25" s="5" t="s">
        <v>8958</v>
      </c>
      <c r="P25" s="5" t="s">
        <v>8956</v>
      </c>
      <c r="Q25" s="5"/>
      <c r="S25" s="2">
        <v>12</v>
      </c>
      <c r="T25" s="5" t="s">
        <v>8586</v>
      </c>
      <c r="U25" s="5" t="s">
        <v>89</v>
      </c>
      <c r="V25" s="5"/>
      <c r="W25" s="5" t="s">
        <v>9075</v>
      </c>
      <c r="X25" s="5"/>
      <c r="Y25" s="5" t="s">
        <v>9076</v>
      </c>
      <c r="Z25" s="5" t="s">
        <v>9085</v>
      </c>
      <c r="AB25" s="2">
        <v>12</v>
      </c>
      <c r="AC25" s="5" t="s">
        <v>8586</v>
      </c>
      <c r="AD25" s="5" t="s">
        <v>89</v>
      </c>
      <c r="AE25" s="5"/>
      <c r="AF25" s="5"/>
      <c r="AG25" s="5"/>
      <c r="AH25" s="5" t="s">
        <v>9180</v>
      </c>
      <c r="AI25" s="5" t="s">
        <v>9180</v>
      </c>
      <c r="AK25" s="2">
        <v>12</v>
      </c>
      <c r="AL25" s="5" t="s">
        <v>8586</v>
      </c>
      <c r="AM25" s="5" t="s">
        <v>89</v>
      </c>
      <c r="AN25" s="5"/>
      <c r="AO25" s="5" t="s">
        <v>9299</v>
      </c>
      <c r="AP25" s="5"/>
      <c r="AQ25" s="5" t="s">
        <v>9309</v>
      </c>
      <c r="AR25" s="5" t="s">
        <v>9317</v>
      </c>
      <c r="AT25" s="5">
        <v>12</v>
      </c>
      <c r="AU25" s="5" t="s">
        <v>379</v>
      </c>
      <c r="AV25" s="5" t="s">
        <v>89</v>
      </c>
      <c r="AW25" s="5"/>
      <c r="AX25" s="5" t="s">
        <v>7078</v>
      </c>
      <c r="AY25" s="5"/>
      <c r="AZ25" s="5" t="s">
        <v>9508</v>
      </c>
      <c r="BA25" s="5"/>
      <c r="BC25" s="5">
        <v>12</v>
      </c>
      <c r="BD25" s="5"/>
      <c r="BE25" s="5" t="s">
        <v>89</v>
      </c>
      <c r="BF25" s="5"/>
      <c r="BG25" s="5"/>
      <c r="BH25" s="5" t="s">
        <v>9627</v>
      </c>
      <c r="BI25" s="5" t="s">
        <v>9630</v>
      </c>
      <c r="BJ25" s="5" t="s">
        <v>9637</v>
      </c>
      <c r="BL25" s="5">
        <v>12</v>
      </c>
      <c r="BM25" s="5" t="s">
        <v>9755</v>
      </c>
      <c r="BN25" s="5" t="s">
        <v>9769</v>
      </c>
      <c r="BO25" s="5" t="s">
        <v>9769</v>
      </c>
      <c r="BP25" s="5"/>
      <c r="BQ25" s="5" t="s">
        <v>9785</v>
      </c>
      <c r="BR25" s="5" t="s">
        <v>9791</v>
      </c>
      <c r="BS25" s="5"/>
      <c r="BU25" s="5">
        <v>12</v>
      </c>
      <c r="BV25" s="5"/>
      <c r="BW25" s="5" t="s">
        <v>89</v>
      </c>
      <c r="BX25" s="5"/>
      <c r="BY25" s="5"/>
      <c r="BZ25" s="5"/>
      <c r="CA25" s="5" t="s">
        <v>10020</v>
      </c>
      <c r="CB25" s="5"/>
      <c r="CD25" s="5">
        <v>12</v>
      </c>
      <c r="CE25" s="5"/>
      <c r="CF25" s="5" t="s">
        <v>89</v>
      </c>
      <c r="CG25" s="5"/>
      <c r="CH25" s="5"/>
      <c r="CI25" s="5"/>
      <c r="CJ25" s="5"/>
      <c r="CK25" s="5"/>
      <c r="CM25" s="5">
        <v>12</v>
      </c>
      <c r="CN25" s="5"/>
      <c r="CO25" s="5"/>
      <c r="CP25" s="5"/>
      <c r="CQ25" s="5"/>
      <c r="CR25" s="5"/>
      <c r="CS25" s="5" t="s">
        <v>10289</v>
      </c>
      <c r="CT25" s="5"/>
      <c r="CV25" s="5">
        <v>12</v>
      </c>
      <c r="CW25" s="5" t="s">
        <v>379</v>
      </c>
      <c r="CX25" s="5" t="s">
        <v>89</v>
      </c>
      <c r="CY25" s="5" t="s">
        <v>10409</v>
      </c>
      <c r="CZ25" s="5" t="s">
        <v>10415</v>
      </c>
      <c r="DA25" s="5"/>
      <c r="DB25" s="5"/>
      <c r="DC25" s="5"/>
    </row>
    <row r="26" spans="1:107" x14ac:dyDescent="0.35">
      <c r="A26" s="2"/>
      <c r="B26" s="5"/>
      <c r="C26" s="5" t="s">
        <v>8823</v>
      </c>
      <c r="D26" s="5" t="s">
        <v>8694</v>
      </c>
      <c r="E26" s="5"/>
      <c r="F26" s="5"/>
      <c r="G26" s="5" t="s">
        <v>8828</v>
      </c>
      <c r="H26" s="5"/>
      <c r="J26" s="2"/>
      <c r="K26" s="5"/>
      <c r="L26" s="5" t="s">
        <v>804</v>
      </c>
      <c r="M26" s="5" t="s">
        <v>8939</v>
      </c>
      <c r="N26" s="5"/>
      <c r="O26" s="5"/>
      <c r="P26" s="5"/>
      <c r="Q26" s="5"/>
      <c r="S26" s="2"/>
      <c r="T26" s="5"/>
      <c r="U26" s="5"/>
      <c r="V26" s="5" t="s">
        <v>9065</v>
      </c>
      <c r="W26" s="5" t="s">
        <v>38</v>
      </c>
      <c r="X26" s="5"/>
      <c r="Y26" s="5"/>
      <c r="Z26" s="5"/>
      <c r="AB26" s="2"/>
      <c r="AC26" s="5"/>
      <c r="AD26" s="5"/>
      <c r="AE26" s="5"/>
      <c r="AF26" s="5"/>
      <c r="AG26" s="5" t="s">
        <v>1849</v>
      </c>
      <c r="AH26" s="5"/>
      <c r="AI26" s="5"/>
      <c r="AK26" s="2"/>
      <c r="AL26" s="5"/>
      <c r="AM26" s="5" t="s">
        <v>9308</v>
      </c>
      <c r="AN26" s="5" t="s">
        <v>9292</v>
      </c>
      <c r="AO26" s="5"/>
      <c r="AP26" s="5"/>
      <c r="AQ26" s="5" t="s">
        <v>9310</v>
      </c>
      <c r="AR26" s="5" t="s">
        <v>9188</v>
      </c>
      <c r="AT26" s="5"/>
      <c r="AU26" s="5"/>
      <c r="AV26" s="5" t="s">
        <v>9491</v>
      </c>
      <c r="AW26" s="5" t="s">
        <v>8939</v>
      </c>
      <c r="AX26" s="5"/>
      <c r="AY26" s="5"/>
      <c r="AZ26" s="5" t="s">
        <v>38</v>
      </c>
      <c r="BA26" s="5" t="s">
        <v>9512</v>
      </c>
      <c r="BC26" s="5"/>
      <c r="BD26" s="5" t="s">
        <v>9563</v>
      </c>
      <c r="BE26" s="5" t="s">
        <v>9608</v>
      </c>
      <c r="BF26" s="5"/>
      <c r="BG26" s="5"/>
      <c r="BH26" s="5" t="s">
        <v>9628</v>
      </c>
      <c r="BI26" s="5" t="s">
        <v>1215</v>
      </c>
      <c r="BJ26" s="5"/>
      <c r="BL26" s="5"/>
      <c r="BM26" s="5"/>
      <c r="BN26" s="5"/>
      <c r="BO26" s="5" t="s">
        <v>9775</v>
      </c>
      <c r="BP26" s="5" t="s">
        <v>9777</v>
      </c>
      <c r="BQ26" s="5"/>
      <c r="BR26" s="5"/>
      <c r="BS26" s="5" t="s">
        <v>9799</v>
      </c>
      <c r="BU26" s="5"/>
      <c r="BV26" s="5" t="s">
        <v>9992</v>
      </c>
      <c r="BW26" s="5" t="s">
        <v>9999</v>
      </c>
      <c r="BX26" s="5" t="s">
        <v>10002</v>
      </c>
      <c r="BY26" s="5"/>
      <c r="BZ26" s="5"/>
      <c r="CA26" s="5"/>
      <c r="CB26" s="5" t="s">
        <v>10025</v>
      </c>
      <c r="CD26" s="5"/>
      <c r="CE26" s="5"/>
      <c r="CF26" s="5" t="s">
        <v>10122</v>
      </c>
      <c r="CG26" s="5" t="s">
        <v>8939</v>
      </c>
      <c r="CH26" s="5"/>
      <c r="CI26" s="5"/>
      <c r="CJ26" s="5"/>
      <c r="CK26" s="5"/>
      <c r="CM26" s="5"/>
      <c r="CN26" s="5"/>
      <c r="CO26" s="5" t="s">
        <v>10279</v>
      </c>
      <c r="CP26" s="5" t="s">
        <v>10276</v>
      </c>
      <c r="CQ26" s="5"/>
      <c r="CR26" s="5"/>
      <c r="CS26" s="7"/>
      <c r="CT26" s="5"/>
      <c r="CV26" s="5"/>
      <c r="CW26" s="5"/>
      <c r="CX26" s="11"/>
      <c r="CY26" s="5" t="s">
        <v>8939</v>
      </c>
      <c r="CZ26" s="5" t="s">
        <v>10416</v>
      </c>
      <c r="DA26" s="5"/>
      <c r="DB26" s="5" t="s">
        <v>10427</v>
      </c>
      <c r="DC26" s="5" t="s">
        <v>10425</v>
      </c>
    </row>
    <row r="27" spans="1:107" x14ac:dyDescent="0.35">
      <c r="A27" s="3">
        <v>14</v>
      </c>
      <c r="B27" s="4" t="s">
        <v>131</v>
      </c>
      <c r="C27" s="4" t="s">
        <v>8824</v>
      </c>
      <c r="D27" s="4" t="s">
        <v>8826</v>
      </c>
      <c r="E27" s="4" t="s">
        <v>8830</v>
      </c>
      <c r="F27" s="4"/>
      <c r="G27" s="4" t="s">
        <v>8838</v>
      </c>
      <c r="H27" s="4" t="s">
        <v>7763</v>
      </c>
      <c r="J27" s="3">
        <v>14</v>
      </c>
      <c r="K27" s="4" t="s">
        <v>7401</v>
      </c>
      <c r="L27" s="4"/>
      <c r="M27" s="4" t="s">
        <v>1607</v>
      </c>
      <c r="N27" s="4"/>
      <c r="O27" s="4" t="s">
        <v>8947</v>
      </c>
      <c r="P27" s="4"/>
      <c r="Q27" s="4"/>
      <c r="S27" s="3">
        <v>14</v>
      </c>
      <c r="T27" s="4" t="s">
        <v>7308</v>
      </c>
      <c r="U27" s="4" t="s">
        <v>9063</v>
      </c>
      <c r="V27" s="4" t="s">
        <v>8939</v>
      </c>
      <c r="W27" s="4" t="s">
        <v>9071</v>
      </c>
      <c r="X27" s="4"/>
      <c r="Y27" s="4"/>
      <c r="Z27" s="4"/>
      <c r="AB27" s="3">
        <v>14</v>
      </c>
      <c r="AC27" s="4" t="s">
        <v>9155</v>
      </c>
      <c r="AD27" s="4" t="s">
        <v>9161</v>
      </c>
      <c r="AE27" s="4" t="s">
        <v>9163</v>
      </c>
      <c r="AF27" s="4"/>
      <c r="AG27" s="4" t="s">
        <v>9168</v>
      </c>
      <c r="AH27" s="4" t="s">
        <v>9174</v>
      </c>
      <c r="AI27" s="4"/>
      <c r="AK27" s="3">
        <v>14</v>
      </c>
      <c r="AL27" s="4" t="s">
        <v>7308</v>
      </c>
      <c r="AM27" s="4" t="s">
        <v>308</v>
      </c>
      <c r="AN27" s="4" t="s">
        <v>9293</v>
      </c>
      <c r="AO27" s="4"/>
      <c r="AP27" s="4" t="s">
        <v>9304</v>
      </c>
      <c r="AQ27" s="4"/>
      <c r="AR27" s="4" t="s">
        <v>9320</v>
      </c>
      <c r="AT27" s="4">
        <v>14</v>
      </c>
      <c r="AU27" s="4" t="s">
        <v>9489</v>
      </c>
      <c r="AV27" s="4" t="s">
        <v>7263</v>
      </c>
      <c r="AW27" s="4"/>
      <c r="AX27" s="4" t="s">
        <v>9322</v>
      </c>
      <c r="AY27" s="4" t="s">
        <v>9381</v>
      </c>
      <c r="AZ27" s="4"/>
      <c r="BA27" s="4"/>
      <c r="BC27" s="4">
        <v>14</v>
      </c>
      <c r="BD27" s="4"/>
      <c r="BE27" s="4" t="s">
        <v>8801</v>
      </c>
      <c r="BF27" s="4"/>
      <c r="BG27" s="4" t="s">
        <v>9617</v>
      </c>
      <c r="BH27" s="4" t="s">
        <v>9625</v>
      </c>
      <c r="BI27" s="4" t="s">
        <v>9631</v>
      </c>
      <c r="BJ27" s="4" t="s">
        <v>9638</v>
      </c>
      <c r="BL27" s="4">
        <v>14</v>
      </c>
      <c r="BM27" s="4" t="s">
        <v>9766</v>
      </c>
      <c r="BN27" s="4"/>
      <c r="BO27" s="4"/>
      <c r="BP27" s="4"/>
      <c r="BQ27" s="4"/>
      <c r="BR27" s="4" t="s">
        <v>9792</v>
      </c>
      <c r="BS27" s="4" t="s">
        <v>9800</v>
      </c>
      <c r="BU27" s="4">
        <v>14</v>
      </c>
      <c r="BV27" s="4" t="s">
        <v>9993</v>
      </c>
      <c r="BW27" s="4" t="s">
        <v>9997</v>
      </c>
      <c r="BX27" s="4"/>
      <c r="BY27" s="4"/>
      <c r="BZ27" s="4" t="s">
        <v>10014</v>
      </c>
      <c r="CA27" s="4"/>
      <c r="CB27" s="4"/>
      <c r="CD27" s="4">
        <v>14</v>
      </c>
      <c r="CE27" s="4" t="s">
        <v>10117</v>
      </c>
      <c r="CF27" s="4" t="s">
        <v>10123</v>
      </c>
      <c r="CG27" s="4"/>
      <c r="CH27" s="4" t="s">
        <v>10131</v>
      </c>
      <c r="CI27" s="4" t="s">
        <v>10134</v>
      </c>
      <c r="CJ27" s="4"/>
      <c r="CK27" s="4"/>
      <c r="CM27" s="4">
        <v>14</v>
      </c>
      <c r="CN27" s="4" t="s">
        <v>10272</v>
      </c>
      <c r="CO27" s="4"/>
      <c r="CP27" s="4"/>
      <c r="CQ27" s="4" t="s">
        <v>8475</v>
      </c>
      <c r="CR27" s="4" t="s">
        <v>38</v>
      </c>
      <c r="CS27" s="5"/>
      <c r="CT27" s="4"/>
      <c r="CV27" s="4">
        <v>14</v>
      </c>
      <c r="CW27" s="4" t="s">
        <v>8627</v>
      </c>
      <c r="CX27" s="4" t="s">
        <v>10408</v>
      </c>
      <c r="CY27" s="4"/>
      <c r="CZ27" s="4" t="s">
        <v>10406</v>
      </c>
      <c r="DA27" s="4" t="s">
        <v>10323</v>
      </c>
      <c r="DB27" s="4" t="s">
        <v>10410</v>
      </c>
      <c r="DC27" s="4" t="s">
        <v>5064</v>
      </c>
    </row>
    <row r="28" spans="1:107" x14ac:dyDescent="0.35">
      <c r="A28" s="6"/>
      <c r="B28" s="7" t="s">
        <v>8819</v>
      </c>
      <c r="C28" s="7"/>
      <c r="D28" s="7"/>
      <c r="E28" s="7" t="s">
        <v>8832</v>
      </c>
      <c r="F28" s="7" t="s">
        <v>8836</v>
      </c>
      <c r="G28" s="7" t="s">
        <v>8831</v>
      </c>
      <c r="H28" s="7" t="s">
        <v>8839</v>
      </c>
      <c r="J28" s="6"/>
      <c r="K28" s="7"/>
      <c r="L28" s="7"/>
      <c r="M28" s="7"/>
      <c r="N28" s="7" t="s">
        <v>8932</v>
      </c>
      <c r="O28" s="7" t="s">
        <v>8963</v>
      </c>
      <c r="P28" s="7"/>
      <c r="Q28" s="7" t="s">
        <v>3801</v>
      </c>
      <c r="S28" s="6"/>
      <c r="T28" s="7" t="s">
        <v>38</v>
      </c>
      <c r="U28" s="7" t="s">
        <v>195</v>
      </c>
      <c r="V28" s="7"/>
      <c r="W28" s="7" t="s">
        <v>9074</v>
      </c>
      <c r="X28" s="7" t="s">
        <v>8898</v>
      </c>
      <c r="Y28" s="7"/>
      <c r="Z28" s="7" t="s">
        <v>9086</v>
      </c>
      <c r="AB28" s="6"/>
      <c r="AC28" s="7"/>
      <c r="AD28" s="7" t="s">
        <v>9159</v>
      </c>
      <c r="AE28" s="7"/>
      <c r="AF28" s="7" t="s">
        <v>9166</v>
      </c>
      <c r="AG28" s="7" t="s">
        <v>9170</v>
      </c>
      <c r="AH28" s="7" t="s">
        <v>9175</v>
      </c>
      <c r="AI28" s="7" t="s">
        <v>9183</v>
      </c>
      <c r="AK28" s="6"/>
      <c r="AL28" s="7" t="s">
        <v>9279</v>
      </c>
      <c r="AM28" s="7" t="s">
        <v>9287</v>
      </c>
      <c r="AN28" s="7" t="s">
        <v>9294</v>
      </c>
      <c r="AO28" s="7"/>
      <c r="AP28" s="7"/>
      <c r="AQ28" s="7" t="s">
        <v>9311</v>
      </c>
      <c r="AR28" s="7" t="s">
        <v>9318</v>
      </c>
      <c r="AT28" s="7"/>
      <c r="AU28" s="7" t="s">
        <v>9486</v>
      </c>
      <c r="AV28" s="7" t="s">
        <v>9492</v>
      </c>
      <c r="AW28" s="7" t="s">
        <v>9502</v>
      </c>
      <c r="AX28" s="7"/>
      <c r="AY28" s="7" t="s">
        <v>121</v>
      </c>
      <c r="AZ28" s="7" t="s">
        <v>9510</v>
      </c>
      <c r="BA28" s="7" t="s">
        <v>9513</v>
      </c>
      <c r="BC28" s="7"/>
      <c r="BD28" s="7" t="s">
        <v>452</v>
      </c>
      <c r="BE28" s="7" t="s">
        <v>9609</v>
      </c>
      <c r="BF28" s="7" t="s">
        <v>38</v>
      </c>
      <c r="BG28" s="7"/>
      <c r="BH28" s="7" t="s">
        <v>9618</v>
      </c>
      <c r="BI28" s="7" t="s">
        <v>9632</v>
      </c>
      <c r="BJ28" s="7" t="s">
        <v>9639</v>
      </c>
      <c r="BL28" s="7"/>
      <c r="BM28" s="7"/>
      <c r="BN28" s="7" t="s">
        <v>9770</v>
      </c>
      <c r="BO28" s="7"/>
      <c r="BP28" s="7" t="s">
        <v>9778</v>
      </c>
      <c r="BQ28" s="7"/>
      <c r="BR28" s="7"/>
      <c r="BS28" s="7"/>
      <c r="BU28" s="7"/>
      <c r="BV28" s="7"/>
      <c r="BW28" s="7" t="s">
        <v>9998</v>
      </c>
      <c r="BX28" s="7"/>
      <c r="BY28" s="7" t="s">
        <v>9995</v>
      </c>
      <c r="BZ28" s="7" t="s">
        <v>38</v>
      </c>
      <c r="CA28" s="7"/>
      <c r="CB28" s="7" t="s">
        <v>10026</v>
      </c>
      <c r="CD28" s="7"/>
      <c r="CE28" s="7" t="s">
        <v>10118</v>
      </c>
      <c r="CF28" s="7"/>
      <c r="CG28" s="7"/>
      <c r="CH28" s="7" t="s">
        <v>10132</v>
      </c>
      <c r="CI28" s="7"/>
      <c r="CJ28" s="7" t="s">
        <v>10137</v>
      </c>
      <c r="CK28" s="7" t="s">
        <v>10142</v>
      </c>
      <c r="CM28" s="7"/>
      <c r="CN28" s="7" t="s">
        <v>10273</v>
      </c>
      <c r="CO28" s="7"/>
      <c r="CP28" s="7"/>
      <c r="CQ28" s="7"/>
      <c r="CR28" s="7" t="s">
        <v>1849</v>
      </c>
      <c r="CS28" s="7"/>
      <c r="CT28" s="7" t="s">
        <v>10308</v>
      </c>
      <c r="CV28" s="7"/>
      <c r="CW28" s="7" t="s">
        <v>10401</v>
      </c>
      <c r="CX28" s="7"/>
      <c r="CY28" s="7" t="s">
        <v>10411</v>
      </c>
      <c r="CZ28" s="7"/>
      <c r="DA28" s="7" t="s">
        <v>10400</v>
      </c>
      <c r="DB28" s="7" t="s">
        <v>10424</v>
      </c>
      <c r="DC28" s="7" t="s">
        <v>10430</v>
      </c>
    </row>
    <row r="29" spans="1:107" x14ac:dyDescent="0.35">
      <c r="A29" s="2">
        <v>16</v>
      </c>
      <c r="B29" s="5"/>
      <c r="C29" s="5"/>
      <c r="D29" s="5" t="s">
        <v>8837</v>
      </c>
      <c r="E29" s="5" t="s">
        <v>8828</v>
      </c>
      <c r="F29" s="5" t="s">
        <v>8834</v>
      </c>
      <c r="G29" s="5"/>
      <c r="H29" s="5"/>
      <c r="J29" s="2">
        <v>16</v>
      </c>
      <c r="K29" s="5"/>
      <c r="L29" s="5"/>
      <c r="M29" s="5" t="s">
        <v>8960</v>
      </c>
      <c r="N29" s="5" t="s">
        <v>8957</v>
      </c>
      <c r="O29" s="5"/>
      <c r="P29" s="5"/>
      <c r="Q29" s="5"/>
      <c r="S29" s="2">
        <v>16</v>
      </c>
      <c r="T29" s="5" t="s">
        <v>8978</v>
      </c>
      <c r="U29" s="5" t="s">
        <v>9064</v>
      </c>
      <c r="V29" s="5" t="s">
        <v>8907</v>
      </c>
      <c r="W29" s="5" t="s">
        <v>9057</v>
      </c>
      <c r="X29" s="5" t="s">
        <v>9080</v>
      </c>
      <c r="Y29" s="5"/>
      <c r="Z29" s="5" t="s">
        <v>9087</v>
      </c>
      <c r="AB29" s="2">
        <v>16</v>
      </c>
      <c r="AC29" s="5"/>
      <c r="AD29" s="5"/>
      <c r="AE29" s="5" t="s">
        <v>9164</v>
      </c>
      <c r="AF29" s="5" t="s">
        <v>2333</v>
      </c>
      <c r="AG29" s="5"/>
      <c r="AH29" s="5" t="s">
        <v>9176</v>
      </c>
      <c r="AI29" s="5" t="s">
        <v>9184</v>
      </c>
      <c r="AK29" s="2">
        <v>16</v>
      </c>
      <c r="AL29" s="5" t="s">
        <v>8978</v>
      </c>
      <c r="AM29" s="5" t="s">
        <v>9286</v>
      </c>
      <c r="AN29" s="5" t="s">
        <v>8693</v>
      </c>
      <c r="AO29" s="5" t="s">
        <v>9300</v>
      </c>
      <c r="AP29" s="5" t="s">
        <v>9305</v>
      </c>
      <c r="AQ29" s="5" t="s">
        <v>9313</v>
      </c>
      <c r="AR29" s="5"/>
      <c r="AT29" s="5">
        <v>16</v>
      </c>
      <c r="AU29" s="5" t="s">
        <v>38</v>
      </c>
      <c r="AV29" s="5" t="s">
        <v>9495</v>
      </c>
      <c r="AW29" s="5"/>
      <c r="AX29" s="5" t="s">
        <v>7263</v>
      </c>
      <c r="AY29" s="5"/>
      <c r="AZ29" s="5" t="s">
        <v>9509</v>
      </c>
      <c r="BA29" s="5"/>
      <c r="BB29" s="1"/>
      <c r="BC29" s="5">
        <v>16</v>
      </c>
      <c r="BD29" s="5" t="s">
        <v>568</v>
      </c>
      <c r="BE29" s="5" t="s">
        <v>9607</v>
      </c>
      <c r="BF29" s="5" t="s">
        <v>9619</v>
      </c>
      <c r="BG29" s="5" t="s">
        <v>9624</v>
      </c>
      <c r="BH29" s="5" t="s">
        <v>38</v>
      </c>
      <c r="BI29" s="5" t="s">
        <v>9633</v>
      </c>
      <c r="BJ29" s="5" t="s">
        <v>9640</v>
      </c>
      <c r="BL29" s="5">
        <v>16</v>
      </c>
      <c r="BM29" s="5"/>
      <c r="BN29" s="5" t="s">
        <v>9771</v>
      </c>
      <c r="BO29" s="5"/>
      <c r="BP29" s="5" t="s">
        <v>9779</v>
      </c>
      <c r="BQ29" s="5"/>
      <c r="BR29" s="5"/>
      <c r="BS29" s="5"/>
      <c r="BU29" s="5">
        <v>16</v>
      </c>
      <c r="BV29" s="5" t="s">
        <v>9994</v>
      </c>
      <c r="BW29" s="5"/>
      <c r="BX29" s="5" t="s">
        <v>10003</v>
      </c>
      <c r="BY29" s="5" t="s">
        <v>10008</v>
      </c>
      <c r="BZ29" s="5"/>
      <c r="CA29" s="5" t="s">
        <v>10021</v>
      </c>
      <c r="CB29" s="5" t="s">
        <v>10027</v>
      </c>
      <c r="CD29" s="5">
        <v>16</v>
      </c>
      <c r="CE29" s="5" t="s">
        <v>10072</v>
      </c>
      <c r="CF29" s="5" t="s">
        <v>10125</v>
      </c>
      <c r="CG29" s="5" t="s">
        <v>563</v>
      </c>
      <c r="CH29" s="5" t="s">
        <v>10128</v>
      </c>
      <c r="CI29" s="5"/>
      <c r="CJ29" s="5" t="s">
        <v>10138</v>
      </c>
      <c r="CK29" s="5" t="s">
        <v>10143</v>
      </c>
      <c r="CM29" s="5">
        <v>16</v>
      </c>
      <c r="CN29" s="5" t="s">
        <v>10267</v>
      </c>
      <c r="CO29" s="5"/>
      <c r="CP29" s="5"/>
      <c r="CQ29" s="5"/>
      <c r="CR29" s="5"/>
      <c r="CS29" s="5"/>
      <c r="CT29" s="5"/>
      <c r="CV29" s="5">
        <v>16</v>
      </c>
      <c r="CW29" s="5" t="s">
        <v>10402</v>
      </c>
      <c r="CX29" s="5"/>
      <c r="CY29" s="5"/>
      <c r="CZ29" s="5" t="s">
        <v>10417</v>
      </c>
      <c r="DA29" s="5" t="s">
        <v>10420</v>
      </c>
      <c r="DB29" s="5" t="s">
        <v>10423</v>
      </c>
      <c r="DC29" s="5" t="s">
        <v>4847</v>
      </c>
    </row>
    <row r="30" spans="1:107" x14ac:dyDescent="0.35">
      <c r="A30" s="2"/>
      <c r="B30" s="5" t="s">
        <v>8820</v>
      </c>
      <c r="C30" s="5" t="s">
        <v>7763</v>
      </c>
      <c r="D30" s="5"/>
      <c r="E30" s="5"/>
      <c r="F30" s="5" t="s">
        <v>38</v>
      </c>
      <c r="G30" s="5"/>
      <c r="H30" s="5"/>
      <c r="J30" s="2"/>
      <c r="K30" s="5"/>
      <c r="L30" s="5"/>
      <c r="M30" s="5" t="s">
        <v>8940</v>
      </c>
      <c r="N30" s="5" t="s">
        <v>8476</v>
      </c>
      <c r="O30" s="5" t="s">
        <v>8964</v>
      </c>
      <c r="P30" s="5" t="s">
        <v>8965</v>
      </c>
      <c r="Q30" s="5" t="s">
        <v>39</v>
      </c>
      <c r="S30" s="2"/>
      <c r="T30" s="5"/>
      <c r="U30" s="5"/>
      <c r="V30" s="5" t="s">
        <v>9066</v>
      </c>
      <c r="W30" s="5"/>
      <c r="X30" s="5" t="s">
        <v>9081</v>
      </c>
      <c r="Y30" s="5" t="s">
        <v>9082</v>
      </c>
      <c r="Z30" s="5" t="s">
        <v>9088</v>
      </c>
      <c r="AB30" s="2"/>
      <c r="AC30" s="5"/>
      <c r="AD30" s="5"/>
      <c r="AE30" s="5" t="s">
        <v>9165</v>
      </c>
      <c r="AF30" s="5" t="s">
        <v>9167</v>
      </c>
      <c r="AG30" s="5" t="s">
        <v>1849</v>
      </c>
      <c r="AH30" s="5" t="s">
        <v>9177</v>
      </c>
      <c r="AI30" s="5"/>
      <c r="AK30" s="2"/>
      <c r="AL30" s="5"/>
      <c r="AM30" s="5" t="s">
        <v>2838</v>
      </c>
      <c r="AN30" s="5" t="s">
        <v>9295</v>
      </c>
      <c r="AO30" s="5"/>
      <c r="AP30" s="5" t="s">
        <v>9306</v>
      </c>
      <c r="AQ30" s="5"/>
      <c r="AR30" s="5" t="s">
        <v>9321</v>
      </c>
      <c r="AT30" s="5"/>
      <c r="AU30" s="5"/>
      <c r="AV30" s="5" t="s">
        <v>9493</v>
      </c>
      <c r="AW30" s="5" t="s">
        <v>9498</v>
      </c>
      <c r="AX30" s="5" t="s">
        <v>7763</v>
      </c>
      <c r="AY30" s="5"/>
      <c r="AZ30" s="5" t="s">
        <v>8030</v>
      </c>
      <c r="BA30" s="5" t="s">
        <v>2281</v>
      </c>
      <c r="BC30" s="5"/>
      <c r="BD30" s="5" t="s">
        <v>38</v>
      </c>
      <c r="BE30" s="5" t="s">
        <v>9598</v>
      </c>
      <c r="BF30" s="5" t="s">
        <v>9614</v>
      </c>
      <c r="BG30" s="5"/>
      <c r="BH30" s="5" t="s">
        <v>8301</v>
      </c>
      <c r="BI30" s="5"/>
      <c r="BJ30" s="5" t="s">
        <v>9641</v>
      </c>
      <c r="BL30" s="5"/>
      <c r="BM30" s="5"/>
      <c r="BN30" s="5" t="s">
        <v>9773</v>
      </c>
      <c r="BO30" s="5" t="s">
        <v>9772</v>
      </c>
      <c r="BP30" s="5"/>
      <c r="BQ30" s="5" t="s">
        <v>9786</v>
      </c>
      <c r="BR30" s="5" t="s">
        <v>9793</v>
      </c>
      <c r="BS30" s="5" t="s">
        <v>9796</v>
      </c>
      <c r="BU30" s="5"/>
      <c r="BV30" s="5" t="s">
        <v>38</v>
      </c>
      <c r="BW30" s="5" t="s">
        <v>9981</v>
      </c>
      <c r="BX30" s="5" t="s">
        <v>8472</v>
      </c>
      <c r="BY30" s="5" t="s">
        <v>10007</v>
      </c>
      <c r="BZ30" s="5" t="s">
        <v>10011</v>
      </c>
      <c r="CA30" s="5" t="s">
        <v>10022</v>
      </c>
      <c r="CB30" s="5" t="s">
        <v>5433</v>
      </c>
      <c r="CD30" s="5"/>
      <c r="CE30" s="5" t="s">
        <v>10120</v>
      </c>
      <c r="CF30" s="5"/>
      <c r="CG30" s="5" t="s">
        <v>10130</v>
      </c>
      <c r="CH30" s="5"/>
      <c r="CI30" s="5" t="s">
        <v>10135</v>
      </c>
      <c r="CJ30" s="5" t="s">
        <v>1607</v>
      </c>
      <c r="CK30" s="5" t="s">
        <v>10144</v>
      </c>
      <c r="CM30" s="5"/>
      <c r="CN30" s="5" t="s">
        <v>10072</v>
      </c>
      <c r="CO30" s="5" t="s">
        <v>10280</v>
      </c>
      <c r="CP30" s="5" t="s">
        <v>10278</v>
      </c>
      <c r="CQ30" s="5"/>
      <c r="CR30" s="5"/>
      <c r="CS30" s="5" t="s">
        <v>10307</v>
      </c>
      <c r="CT30" s="5"/>
      <c r="CV30" s="5"/>
      <c r="CW30" s="5" t="s">
        <v>10403</v>
      </c>
      <c r="CX30" s="5" t="s">
        <v>10405</v>
      </c>
      <c r="CY30" s="5" t="s">
        <v>10414</v>
      </c>
      <c r="CZ30" s="5"/>
      <c r="DA30" s="5" t="s">
        <v>38</v>
      </c>
      <c r="DB30" s="5" t="s">
        <v>10428</v>
      </c>
      <c r="DC30" s="5"/>
    </row>
    <row r="31" spans="1:107" x14ac:dyDescent="0.35">
      <c r="A31" s="3">
        <v>18</v>
      </c>
      <c r="B31" s="4"/>
      <c r="C31" s="4"/>
      <c r="D31" s="4" t="s">
        <v>223</v>
      </c>
      <c r="E31" s="4"/>
      <c r="F31" s="4"/>
      <c r="G31" s="4"/>
      <c r="H31" s="4"/>
      <c r="J31" s="3">
        <v>18</v>
      </c>
      <c r="K31" s="4"/>
      <c r="L31" s="4"/>
      <c r="M31" s="4" t="s">
        <v>223</v>
      </c>
      <c r="N31" s="4" t="s">
        <v>8962</v>
      </c>
      <c r="O31" s="4" t="s">
        <v>38</v>
      </c>
      <c r="P31" s="4" t="s">
        <v>8966</v>
      </c>
      <c r="Q31" s="4"/>
      <c r="S31" s="3">
        <v>18</v>
      </c>
      <c r="T31" s="4" t="s">
        <v>9039</v>
      </c>
      <c r="U31" s="4" t="s">
        <v>8961</v>
      </c>
      <c r="V31" s="4" t="s">
        <v>223</v>
      </c>
      <c r="W31" s="4" t="s">
        <v>3350</v>
      </c>
      <c r="X31" s="4" t="s">
        <v>2073</v>
      </c>
      <c r="Y31" s="4"/>
      <c r="Z31" s="4"/>
      <c r="AB31" s="3">
        <v>18</v>
      </c>
      <c r="AC31" s="4" t="s">
        <v>9156</v>
      </c>
      <c r="AD31" s="4" t="s">
        <v>150</v>
      </c>
      <c r="AE31" s="4"/>
      <c r="AF31" s="4" t="s">
        <v>9158</v>
      </c>
      <c r="AG31" s="4" t="s">
        <v>8527</v>
      </c>
      <c r="AH31" s="4"/>
      <c r="AI31" s="4"/>
      <c r="AK31" s="3">
        <v>18</v>
      </c>
      <c r="AL31" s="4"/>
      <c r="AM31" s="4" t="s">
        <v>8435</v>
      </c>
      <c r="AN31" s="4" t="s">
        <v>223</v>
      </c>
      <c r="AO31" s="4" t="s">
        <v>9301</v>
      </c>
      <c r="AP31" s="4"/>
      <c r="AQ31" s="4" t="s">
        <v>9312</v>
      </c>
      <c r="AR31" s="4"/>
      <c r="AT31" s="4">
        <v>18</v>
      </c>
      <c r="AU31" s="4"/>
      <c r="AV31" s="4" t="s">
        <v>9346</v>
      </c>
      <c r="AW31" s="4" t="s">
        <v>223</v>
      </c>
      <c r="AX31" s="4"/>
      <c r="AY31" s="4" t="s">
        <v>7763</v>
      </c>
      <c r="AZ31" s="4"/>
      <c r="BA31" s="4"/>
      <c r="BC31" s="4">
        <v>18</v>
      </c>
      <c r="BD31" s="4" t="s">
        <v>7763</v>
      </c>
      <c r="BE31" s="4"/>
      <c r="BF31" s="4" t="s">
        <v>9620</v>
      </c>
      <c r="BG31" s="4"/>
      <c r="BH31" s="4"/>
      <c r="BI31" s="4" t="s">
        <v>9634</v>
      </c>
      <c r="BJ31" s="4"/>
      <c r="BL31" s="4">
        <v>18</v>
      </c>
      <c r="BM31" s="4" t="s">
        <v>9767</v>
      </c>
      <c r="BN31" s="4"/>
      <c r="BO31" s="4" t="s">
        <v>9774</v>
      </c>
      <c r="BP31" s="4" t="s">
        <v>9795</v>
      </c>
      <c r="BQ31" s="4"/>
      <c r="BR31" s="4" t="s">
        <v>9794</v>
      </c>
      <c r="BS31" s="4"/>
      <c r="BU31" s="4">
        <v>18</v>
      </c>
      <c r="BV31" s="4" t="s">
        <v>365</v>
      </c>
      <c r="BW31" s="4" t="s">
        <v>623</v>
      </c>
      <c r="BX31" s="4"/>
      <c r="BY31" s="4"/>
      <c r="BZ31" s="4" t="s">
        <v>4591</v>
      </c>
      <c r="CA31" s="4"/>
      <c r="CB31" s="4" t="s">
        <v>4542</v>
      </c>
      <c r="CD31" s="4">
        <v>18</v>
      </c>
      <c r="CE31" s="4" t="s">
        <v>10119</v>
      </c>
      <c r="CF31" s="4"/>
      <c r="CG31" s="4" t="s">
        <v>223</v>
      </c>
      <c r="CH31" s="4" t="s">
        <v>8593</v>
      </c>
      <c r="CI31" s="4"/>
      <c r="CJ31" s="4"/>
      <c r="CK31" s="4" t="s">
        <v>10145</v>
      </c>
      <c r="CM31" s="4">
        <v>18</v>
      </c>
      <c r="CN31" s="4"/>
      <c r="CO31" s="4"/>
      <c r="CP31" s="4" t="s">
        <v>10285</v>
      </c>
      <c r="CQ31" s="4" t="s">
        <v>10287</v>
      </c>
      <c r="CR31" s="4"/>
      <c r="CS31" s="4" t="s">
        <v>10306</v>
      </c>
      <c r="CT31" s="4" t="s">
        <v>10309</v>
      </c>
      <c r="CV31" s="4">
        <v>18</v>
      </c>
      <c r="CW31" s="4" t="s">
        <v>452</v>
      </c>
      <c r="CX31" s="4"/>
      <c r="CY31" s="4" t="s">
        <v>223</v>
      </c>
      <c r="CZ31" s="4"/>
      <c r="DA31" s="4" t="s">
        <v>10421</v>
      </c>
      <c r="DB31" s="4"/>
      <c r="DC31" s="4" t="s">
        <v>10431</v>
      </c>
    </row>
    <row r="32" spans="1:107" x14ac:dyDescent="0.35">
      <c r="A32" s="6"/>
      <c r="B32" s="7" t="s">
        <v>654</v>
      </c>
      <c r="C32" s="7" t="s">
        <v>8435</v>
      </c>
      <c r="D32" s="7"/>
      <c r="E32" s="7" t="s">
        <v>8822</v>
      </c>
      <c r="F32" s="7"/>
      <c r="G32" s="7" t="s">
        <v>8833</v>
      </c>
      <c r="H32" s="7" t="s">
        <v>8818</v>
      </c>
      <c r="J32" s="6"/>
      <c r="K32" s="7" t="s">
        <v>654</v>
      </c>
      <c r="L32" s="7" t="s">
        <v>8435</v>
      </c>
      <c r="M32" s="7"/>
      <c r="N32" s="7"/>
      <c r="O32" s="7"/>
      <c r="P32" s="7" t="s">
        <v>8967</v>
      </c>
      <c r="Q32" s="7"/>
      <c r="S32" s="6"/>
      <c r="T32" s="7" t="s">
        <v>5465</v>
      </c>
      <c r="U32" s="7" t="s">
        <v>5465</v>
      </c>
      <c r="V32" s="7"/>
      <c r="W32" s="7"/>
      <c r="X32" s="7"/>
      <c r="Y32" s="7"/>
      <c r="Z32" s="7"/>
      <c r="AB32" s="6"/>
      <c r="AC32" s="7"/>
      <c r="AD32" s="7" t="s">
        <v>8435</v>
      </c>
      <c r="AE32" s="7"/>
      <c r="AF32" s="7"/>
      <c r="AG32" s="7"/>
      <c r="AH32" s="7" t="s">
        <v>9178</v>
      </c>
      <c r="AI32" s="7" t="s">
        <v>9185</v>
      </c>
      <c r="AK32" s="6"/>
      <c r="AL32" s="7" t="s">
        <v>654</v>
      </c>
      <c r="AM32" s="7" t="s">
        <v>9281</v>
      </c>
      <c r="AN32" s="7"/>
      <c r="AO32" s="7" t="s">
        <v>9302</v>
      </c>
      <c r="AP32" s="7"/>
      <c r="AQ32" s="7" t="s">
        <v>9314</v>
      </c>
      <c r="AR32" s="7" t="s">
        <v>9319</v>
      </c>
      <c r="AT32" s="7"/>
      <c r="AU32" s="7" t="s">
        <v>654</v>
      </c>
      <c r="AV32" s="7"/>
      <c r="AW32" s="7"/>
      <c r="AX32" s="7"/>
      <c r="AY32" s="7"/>
      <c r="AZ32" s="7"/>
      <c r="BA32" s="7"/>
      <c r="BC32" s="7"/>
      <c r="BD32" s="7" t="s">
        <v>654</v>
      </c>
      <c r="BE32" s="7" t="s">
        <v>8435</v>
      </c>
      <c r="BF32" s="7" t="s">
        <v>9621</v>
      </c>
      <c r="BG32" s="7"/>
      <c r="BH32" s="7"/>
      <c r="BI32" s="7"/>
      <c r="BJ32" s="7" t="s">
        <v>9635</v>
      </c>
      <c r="BL32" s="7"/>
      <c r="BM32" s="7" t="s">
        <v>9768</v>
      </c>
      <c r="BN32" s="7"/>
      <c r="BO32" s="7"/>
      <c r="BP32" s="7" t="s">
        <v>9781</v>
      </c>
      <c r="BQ32" s="7"/>
      <c r="BR32" s="7" t="s">
        <v>9780</v>
      </c>
      <c r="BS32" s="7"/>
      <c r="BU32" s="7"/>
      <c r="BV32" s="7"/>
      <c r="BW32" s="7"/>
      <c r="BX32" s="7"/>
      <c r="BY32" s="7"/>
      <c r="BZ32" s="7" t="s">
        <v>10015</v>
      </c>
      <c r="CA32" s="7" t="s">
        <v>10004</v>
      </c>
      <c r="CB32" s="7" t="s">
        <v>10028</v>
      </c>
      <c r="CD32" s="7"/>
      <c r="CE32" s="7" t="s">
        <v>10121</v>
      </c>
      <c r="CF32" s="7" t="s">
        <v>654</v>
      </c>
      <c r="CG32" s="7"/>
      <c r="CH32" s="7" t="s">
        <v>10133</v>
      </c>
      <c r="CI32" s="7"/>
      <c r="CJ32" s="7"/>
      <c r="CK32" s="7"/>
      <c r="CM32" s="7"/>
      <c r="CN32" s="7"/>
      <c r="CO32" s="7" t="s">
        <v>10270</v>
      </c>
      <c r="CP32" s="7" t="s">
        <v>10284</v>
      </c>
      <c r="CQ32" s="7" t="s">
        <v>654</v>
      </c>
      <c r="CR32" s="7" t="s">
        <v>10288</v>
      </c>
      <c r="CS32" s="7"/>
      <c r="CT32" s="7"/>
      <c r="CV32" s="7"/>
      <c r="CW32" s="7"/>
      <c r="CX32" s="7" t="s">
        <v>654</v>
      </c>
      <c r="CY32" s="7"/>
      <c r="CZ32" s="7"/>
      <c r="DA32" s="7"/>
      <c r="DB32" s="7" t="s">
        <v>461</v>
      </c>
      <c r="DC32" s="7" t="s">
        <v>10432</v>
      </c>
    </row>
    <row r="33" spans="1:107" x14ac:dyDescent="0.35">
      <c r="A33" s="2">
        <v>20</v>
      </c>
      <c r="B33" s="5"/>
      <c r="C33" s="5"/>
      <c r="D33" s="5"/>
      <c r="E33" s="5"/>
      <c r="F33" s="5"/>
      <c r="G33" s="5"/>
      <c r="H33" s="5"/>
      <c r="J33" s="2">
        <v>20</v>
      </c>
      <c r="K33" s="5"/>
      <c r="L33" s="5"/>
      <c r="M33" s="5"/>
      <c r="N33" s="5"/>
      <c r="O33" s="5"/>
      <c r="P33" s="5"/>
      <c r="Q33" s="5"/>
      <c r="S33" s="2">
        <v>20</v>
      </c>
      <c r="T33" s="5"/>
      <c r="U33" s="5"/>
      <c r="V33" s="5"/>
      <c r="W33" s="5"/>
      <c r="X33" s="5"/>
      <c r="Y33" s="5" t="s">
        <v>9059</v>
      </c>
      <c r="Z33" s="5"/>
      <c r="AB33" s="2">
        <v>20</v>
      </c>
      <c r="AC33" s="5"/>
      <c r="AD33" s="5"/>
      <c r="AE33" s="5" t="s">
        <v>9052</v>
      </c>
      <c r="AF33" s="5"/>
      <c r="AG33" s="5"/>
      <c r="AH33" s="5" t="s">
        <v>9179</v>
      </c>
      <c r="AI33" s="5" t="s">
        <v>3858</v>
      </c>
      <c r="AK33" s="2">
        <v>20</v>
      </c>
      <c r="AL33" s="5"/>
      <c r="AM33" s="5"/>
      <c r="AN33" s="5"/>
      <c r="AO33" s="5" t="s">
        <v>9303</v>
      </c>
      <c r="AP33" s="5"/>
      <c r="AQ33" s="5"/>
      <c r="AR33" s="5"/>
      <c r="AT33" s="5">
        <v>20</v>
      </c>
      <c r="AU33" s="5" t="s">
        <v>9283</v>
      </c>
      <c r="AV33" s="5" t="s">
        <v>1039</v>
      </c>
      <c r="AW33" s="5"/>
      <c r="AX33" s="5"/>
      <c r="AY33" s="5" t="s">
        <v>9494</v>
      </c>
      <c r="AZ33" s="5"/>
      <c r="BA33" s="5"/>
      <c r="BC33" s="5">
        <v>20</v>
      </c>
      <c r="BD33" s="5" t="s">
        <v>9605</v>
      </c>
      <c r="BE33" s="5" t="s">
        <v>9615</v>
      </c>
      <c r="BF33" s="5"/>
      <c r="BG33" s="5" t="s">
        <v>9588</v>
      </c>
      <c r="BH33" s="5"/>
      <c r="BI33" s="5" t="s">
        <v>9635</v>
      </c>
      <c r="BJ33" s="5"/>
      <c r="BL33" s="5">
        <v>20</v>
      </c>
      <c r="BM33" s="5" t="s">
        <v>8659</v>
      </c>
      <c r="BN33" s="5" t="s">
        <v>8659</v>
      </c>
      <c r="BO33" s="5" t="s">
        <v>8659</v>
      </c>
      <c r="BP33" s="5"/>
      <c r="BQ33" s="5" t="s">
        <v>9787</v>
      </c>
      <c r="BR33" s="5"/>
      <c r="BS33" s="5" t="s">
        <v>9801</v>
      </c>
      <c r="BU33" s="5">
        <v>20</v>
      </c>
      <c r="BV33" s="5" t="s">
        <v>9988</v>
      </c>
      <c r="BW33" s="5" t="s">
        <v>10000</v>
      </c>
      <c r="BX33" s="5"/>
      <c r="BY33" s="5"/>
      <c r="BZ33" s="5" t="s">
        <v>10016</v>
      </c>
      <c r="CA33" s="5" t="s">
        <v>10023</v>
      </c>
      <c r="CB33" s="5"/>
      <c r="CD33" s="5">
        <v>20</v>
      </c>
      <c r="CE33" s="5"/>
      <c r="CF33" s="5"/>
      <c r="CG33" s="5" t="s">
        <v>9149</v>
      </c>
      <c r="CH33" s="5"/>
      <c r="CI33" s="5" t="s">
        <v>10124</v>
      </c>
      <c r="CJ33" s="5" t="s">
        <v>10139</v>
      </c>
      <c r="CK33" s="5"/>
      <c r="CM33" s="5">
        <v>20</v>
      </c>
      <c r="CN33" s="5"/>
      <c r="CO33" s="5" t="s">
        <v>10282</v>
      </c>
      <c r="CP33" s="5"/>
      <c r="CQ33" s="5" t="s">
        <v>10281</v>
      </c>
      <c r="CR33" s="5" t="s">
        <v>10291</v>
      </c>
      <c r="CS33" s="5"/>
      <c r="CT33" s="5"/>
      <c r="CV33" s="5">
        <v>20</v>
      </c>
      <c r="CW33" s="5"/>
      <c r="CX33" s="5"/>
      <c r="CY33" s="5"/>
      <c r="CZ33" s="5" t="s">
        <v>10418</v>
      </c>
      <c r="DA33" s="5"/>
      <c r="DB33" s="5"/>
      <c r="DC33" s="5" t="s">
        <v>10433</v>
      </c>
    </row>
    <row r="34" spans="1:107" x14ac:dyDescent="0.35">
      <c r="A34" s="6"/>
      <c r="B34" s="7"/>
      <c r="C34" s="7"/>
      <c r="D34" s="7"/>
      <c r="E34" s="7"/>
      <c r="F34" s="7"/>
      <c r="G34" s="7"/>
      <c r="H34" s="7"/>
      <c r="J34" s="6"/>
      <c r="K34" s="7"/>
      <c r="L34" s="7"/>
      <c r="M34" s="7"/>
      <c r="N34" s="7"/>
      <c r="O34" s="7"/>
      <c r="P34" s="7"/>
      <c r="Q34" s="7"/>
      <c r="S34" s="6"/>
      <c r="T34" s="7"/>
      <c r="U34" s="7"/>
      <c r="V34" s="7"/>
      <c r="W34" s="7"/>
      <c r="X34" s="7"/>
      <c r="Y34" s="7"/>
      <c r="Z34" s="7"/>
      <c r="AB34" s="6"/>
      <c r="AC34" s="7"/>
      <c r="AD34" s="7"/>
      <c r="AE34" s="7"/>
      <c r="AF34" s="7"/>
      <c r="AG34" s="7"/>
      <c r="AH34" s="7"/>
      <c r="AI34" s="7" t="s">
        <v>9186</v>
      </c>
      <c r="AK34" s="6"/>
      <c r="AL34" s="7"/>
      <c r="AM34" s="7"/>
      <c r="AN34" s="7"/>
      <c r="AO34" s="7"/>
      <c r="AP34" s="7"/>
      <c r="AQ34" s="7"/>
      <c r="AR34" s="7"/>
      <c r="AT34" s="7"/>
      <c r="AU34" s="7"/>
      <c r="AV34" s="7"/>
      <c r="AW34" s="7" t="s">
        <v>9503</v>
      </c>
      <c r="AX34" s="7"/>
      <c r="AY34" s="7" t="s">
        <v>9511</v>
      </c>
      <c r="AZ34" s="7"/>
      <c r="BA34" s="7"/>
      <c r="BC34" s="7"/>
      <c r="BD34" s="7"/>
      <c r="BE34" s="7"/>
      <c r="BF34" s="7"/>
      <c r="BG34" s="7" t="s">
        <v>9642</v>
      </c>
      <c r="BH34" s="7"/>
      <c r="BI34" s="7" t="s">
        <v>9636</v>
      </c>
      <c r="BJ34" s="7" t="s">
        <v>9643</v>
      </c>
      <c r="BL34" s="7"/>
      <c r="BM34" s="7"/>
      <c r="BN34" s="7"/>
      <c r="BO34" s="7"/>
      <c r="BP34" s="7"/>
      <c r="BQ34" s="7"/>
      <c r="BR34" s="7"/>
      <c r="BS34" s="7"/>
      <c r="BU34" s="7"/>
      <c r="BV34" s="7"/>
      <c r="BW34" s="7"/>
      <c r="BX34" s="7"/>
      <c r="BY34" s="7"/>
      <c r="BZ34" s="7" t="s">
        <v>10018</v>
      </c>
      <c r="CA34" s="7"/>
      <c r="CB34" s="7" t="s">
        <v>10018</v>
      </c>
      <c r="CD34" s="7"/>
      <c r="CE34" s="7"/>
      <c r="CF34" s="7"/>
      <c r="CG34" s="7"/>
      <c r="CH34" s="7"/>
      <c r="CI34" s="7"/>
      <c r="CJ34" s="7" t="s">
        <v>1974</v>
      </c>
      <c r="CK34" s="7"/>
      <c r="CM34" s="7"/>
      <c r="CN34" s="7"/>
      <c r="CO34" s="7"/>
      <c r="CP34" s="7"/>
      <c r="CQ34" s="7"/>
      <c r="CR34" s="7"/>
      <c r="CS34" s="7"/>
      <c r="CT34" s="7"/>
      <c r="CV34" s="7"/>
      <c r="CW34" s="7"/>
      <c r="CX34" s="7"/>
      <c r="CY34" s="7"/>
      <c r="CZ34" s="7"/>
      <c r="DA34" s="7"/>
      <c r="DB34" s="7"/>
      <c r="DC34" s="7"/>
    </row>
    <row r="36" spans="1:107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B37" s="2">
        <f>H20+1</f>
        <v>11</v>
      </c>
      <c r="C37" s="2">
        <f t="shared" ref="C37:H37" si="15">B37+1</f>
        <v>12</v>
      </c>
      <c r="D37" s="2">
        <f t="shared" si="15"/>
        <v>13</v>
      </c>
      <c r="E37" s="2">
        <f t="shared" si="15"/>
        <v>14</v>
      </c>
      <c r="F37" s="2">
        <f t="shared" si="15"/>
        <v>15</v>
      </c>
      <c r="G37" s="2">
        <f t="shared" si="15"/>
        <v>16</v>
      </c>
      <c r="H37" s="2">
        <f t="shared" si="15"/>
        <v>17</v>
      </c>
      <c r="K37" s="2">
        <f>Q20+1</f>
        <v>15</v>
      </c>
      <c r="L37" s="2">
        <f t="shared" ref="L37:Q37" si="16">K37+1</f>
        <v>16</v>
      </c>
      <c r="M37" s="2">
        <f t="shared" si="16"/>
        <v>17</v>
      </c>
      <c r="N37" s="2">
        <f t="shared" si="16"/>
        <v>18</v>
      </c>
      <c r="O37" s="2">
        <f t="shared" si="16"/>
        <v>19</v>
      </c>
      <c r="P37" s="2">
        <f t="shared" si="16"/>
        <v>20</v>
      </c>
      <c r="Q37" s="2">
        <f t="shared" si="16"/>
        <v>21</v>
      </c>
      <c r="T37" s="2">
        <f>Z20+1</f>
        <v>14</v>
      </c>
      <c r="U37" s="2">
        <f t="shared" ref="U37:Z37" si="17">T37+1</f>
        <v>15</v>
      </c>
      <c r="V37" s="2">
        <f t="shared" si="17"/>
        <v>16</v>
      </c>
      <c r="W37" s="2">
        <f t="shared" si="17"/>
        <v>17</v>
      </c>
      <c r="X37" s="2">
        <f t="shared" si="17"/>
        <v>18</v>
      </c>
      <c r="Y37" s="2">
        <f t="shared" si="17"/>
        <v>19</v>
      </c>
      <c r="Z37" s="2">
        <f t="shared" si="17"/>
        <v>20</v>
      </c>
      <c r="AC37" s="2">
        <f>AI20+1</f>
        <v>11</v>
      </c>
      <c r="AD37" s="2">
        <f t="shared" ref="AD37:AI37" si="18">AC37+1</f>
        <v>12</v>
      </c>
      <c r="AE37" s="2">
        <f t="shared" si="18"/>
        <v>13</v>
      </c>
      <c r="AF37" s="2">
        <f t="shared" si="18"/>
        <v>14</v>
      </c>
      <c r="AG37" s="2">
        <f t="shared" si="18"/>
        <v>15</v>
      </c>
      <c r="AH37" s="2">
        <f t="shared" si="18"/>
        <v>16</v>
      </c>
      <c r="AI37" s="2">
        <f t="shared" si="18"/>
        <v>17</v>
      </c>
      <c r="AL37" s="2">
        <f>AR20+1</f>
        <v>9</v>
      </c>
      <c r="AM37" s="2">
        <f t="shared" ref="AM37:AR37" si="19">AL37+1</f>
        <v>10</v>
      </c>
      <c r="AN37" s="2">
        <f t="shared" si="19"/>
        <v>11</v>
      </c>
      <c r="AO37" s="2">
        <f t="shared" si="19"/>
        <v>12</v>
      </c>
      <c r="AP37" s="2">
        <f t="shared" si="19"/>
        <v>13</v>
      </c>
      <c r="AQ37" s="2">
        <f>AP37+1</f>
        <v>14</v>
      </c>
      <c r="AR37" s="2">
        <f t="shared" si="19"/>
        <v>15</v>
      </c>
      <c r="AU37" s="2">
        <f>BA20+1</f>
        <v>13</v>
      </c>
      <c r="AV37" s="2">
        <f t="shared" ref="AV37:BA37" si="20">AU37+1</f>
        <v>14</v>
      </c>
      <c r="AW37" s="2">
        <f t="shared" si="20"/>
        <v>15</v>
      </c>
      <c r="AX37" s="2">
        <f t="shared" si="20"/>
        <v>16</v>
      </c>
      <c r="AY37" s="2">
        <f t="shared" si="20"/>
        <v>17</v>
      </c>
      <c r="AZ37" s="2">
        <f t="shared" si="20"/>
        <v>18</v>
      </c>
      <c r="BA37" s="2">
        <f t="shared" si="20"/>
        <v>19</v>
      </c>
      <c r="BD37" s="2">
        <f>BJ20+1</f>
        <v>11</v>
      </c>
      <c r="BE37" s="2">
        <f t="shared" ref="BE37:BJ37" si="21">BD37+1</f>
        <v>12</v>
      </c>
      <c r="BF37" s="2">
        <f t="shared" si="21"/>
        <v>13</v>
      </c>
      <c r="BG37" s="2">
        <f t="shared" si="21"/>
        <v>14</v>
      </c>
      <c r="BH37" s="2">
        <f t="shared" si="21"/>
        <v>15</v>
      </c>
      <c r="BI37" s="2">
        <f t="shared" si="21"/>
        <v>16</v>
      </c>
      <c r="BJ37" s="2">
        <f t="shared" si="21"/>
        <v>17</v>
      </c>
      <c r="BM37" s="2">
        <f>BS20+1</f>
        <v>15</v>
      </c>
      <c r="BN37" s="2">
        <f t="shared" ref="BN37:BS37" si="22">BM37+1</f>
        <v>16</v>
      </c>
      <c r="BO37" s="2">
        <f t="shared" si="22"/>
        <v>17</v>
      </c>
      <c r="BP37" s="2">
        <f t="shared" si="22"/>
        <v>18</v>
      </c>
      <c r="BQ37" s="2">
        <f t="shared" si="22"/>
        <v>19</v>
      </c>
      <c r="BR37" s="2">
        <f t="shared" si="22"/>
        <v>20</v>
      </c>
      <c r="BS37" s="2">
        <f t="shared" si="22"/>
        <v>21</v>
      </c>
      <c r="BV37" s="2">
        <f>CB20+1</f>
        <v>12</v>
      </c>
      <c r="BW37" s="2">
        <f t="shared" ref="BW37:CB37" si="23">BV37+1</f>
        <v>13</v>
      </c>
      <c r="BX37" s="2">
        <f t="shared" si="23"/>
        <v>14</v>
      </c>
      <c r="BY37" s="2">
        <f t="shared" si="23"/>
        <v>15</v>
      </c>
      <c r="BZ37" s="2">
        <f t="shared" si="23"/>
        <v>16</v>
      </c>
      <c r="CA37" s="2">
        <f t="shared" si="23"/>
        <v>17</v>
      </c>
      <c r="CB37" s="2">
        <f t="shared" si="23"/>
        <v>18</v>
      </c>
      <c r="CE37" s="2">
        <f>CK20+1</f>
        <v>10</v>
      </c>
      <c r="CF37" s="2">
        <f t="shared" ref="CF37:CK37" si="24">CE37+1</f>
        <v>11</v>
      </c>
      <c r="CG37" s="2">
        <f t="shared" si="24"/>
        <v>12</v>
      </c>
      <c r="CH37" s="2">
        <f t="shared" si="24"/>
        <v>13</v>
      </c>
      <c r="CI37" s="2">
        <f t="shared" si="24"/>
        <v>14</v>
      </c>
      <c r="CJ37" s="2">
        <f t="shared" si="24"/>
        <v>15</v>
      </c>
      <c r="CK37" s="2">
        <f t="shared" si="24"/>
        <v>16</v>
      </c>
      <c r="CN37" s="2">
        <f>CT20+1</f>
        <v>14</v>
      </c>
      <c r="CO37" s="2">
        <f t="shared" ref="CO37:CT37" si="25">CN37+1</f>
        <v>15</v>
      </c>
      <c r="CP37" s="2">
        <f t="shared" si="25"/>
        <v>16</v>
      </c>
      <c r="CQ37" s="2">
        <f t="shared" si="25"/>
        <v>17</v>
      </c>
      <c r="CR37" s="2">
        <f t="shared" si="25"/>
        <v>18</v>
      </c>
      <c r="CS37" s="2">
        <f t="shared" si="25"/>
        <v>19</v>
      </c>
      <c r="CT37" s="2">
        <f t="shared" si="25"/>
        <v>20</v>
      </c>
      <c r="CW37" s="2">
        <f>DC20+1</f>
        <v>12</v>
      </c>
      <c r="CX37" s="2">
        <f t="shared" ref="CX37:DC37" si="26">CW37+1</f>
        <v>13</v>
      </c>
      <c r="CY37" s="2">
        <f t="shared" si="26"/>
        <v>14</v>
      </c>
      <c r="CZ37" s="2">
        <f t="shared" si="26"/>
        <v>15</v>
      </c>
      <c r="DA37" s="2">
        <f t="shared" si="26"/>
        <v>16</v>
      </c>
      <c r="DB37" s="2">
        <f t="shared" si="26"/>
        <v>17</v>
      </c>
      <c r="DC37" s="2">
        <f t="shared" si="26"/>
        <v>18</v>
      </c>
    </row>
    <row r="38" spans="1:107" x14ac:dyDescent="0.35">
      <c r="A38" s="3">
        <v>8</v>
      </c>
      <c r="B38" s="4" t="s">
        <v>8843</v>
      </c>
      <c r="C38" s="4"/>
      <c r="D38" s="4"/>
      <c r="E38" s="4"/>
      <c r="F38" s="4" t="s">
        <v>25</v>
      </c>
      <c r="G38" s="4"/>
      <c r="H38" s="4"/>
      <c r="J38" s="3">
        <v>8</v>
      </c>
      <c r="K38" s="4"/>
      <c r="L38" s="4"/>
      <c r="M38" s="4" t="s">
        <v>38</v>
      </c>
      <c r="N38" s="4" t="s">
        <v>8976</v>
      </c>
      <c r="O38" s="4" t="s">
        <v>8942</v>
      </c>
      <c r="P38" s="4"/>
      <c r="Q38" s="4"/>
      <c r="S38" s="3">
        <v>8</v>
      </c>
      <c r="T38" s="4"/>
      <c r="U38" s="4"/>
      <c r="V38" s="4"/>
      <c r="W38" s="4"/>
      <c r="X38" s="4" t="s">
        <v>25</v>
      </c>
      <c r="Y38" s="4"/>
      <c r="Z38" s="4"/>
      <c r="AB38" s="3">
        <v>8</v>
      </c>
      <c r="AC38" s="4"/>
      <c r="AD38" s="4"/>
      <c r="AE38" s="4"/>
      <c r="AF38" s="4"/>
      <c r="AG38" s="4" t="s">
        <v>25</v>
      </c>
      <c r="AH38" s="4" t="s">
        <v>1237</v>
      </c>
      <c r="AI38" s="4"/>
      <c r="AK38" s="3">
        <v>8</v>
      </c>
      <c r="AL38" s="4"/>
      <c r="AM38" s="4"/>
      <c r="AN38" s="4"/>
      <c r="AO38" s="4" t="s">
        <v>9342</v>
      </c>
      <c r="AP38" s="4" t="s">
        <v>25</v>
      </c>
      <c r="AQ38" s="4"/>
      <c r="AR38" s="4"/>
      <c r="AT38" s="4">
        <v>8</v>
      </c>
      <c r="AU38" s="4"/>
      <c r="AV38" s="4" t="s">
        <v>9519</v>
      </c>
      <c r="AW38" s="4"/>
      <c r="AX38" s="4" t="s">
        <v>9528</v>
      </c>
      <c r="AY38" s="4" t="s">
        <v>25</v>
      </c>
      <c r="AZ38" s="4"/>
      <c r="BA38" s="4" t="s">
        <v>9540</v>
      </c>
      <c r="BC38" s="4">
        <v>8</v>
      </c>
      <c r="BD38" s="4"/>
      <c r="BE38" s="4"/>
      <c r="BF38" s="4"/>
      <c r="BG38" s="4"/>
      <c r="BH38" s="4" t="s">
        <v>9657</v>
      </c>
      <c r="BI38" s="4"/>
      <c r="BJ38" s="4"/>
      <c r="BL38" s="4">
        <v>8</v>
      </c>
      <c r="BM38" s="4"/>
      <c r="BN38" s="4"/>
      <c r="BO38" s="4"/>
      <c r="BP38" s="4"/>
      <c r="BQ38" s="4"/>
      <c r="BR38" s="4"/>
      <c r="BS38" s="4"/>
      <c r="BU38" s="4">
        <v>8</v>
      </c>
      <c r="BV38" s="4" t="s">
        <v>10029</v>
      </c>
      <c r="BW38" s="4"/>
      <c r="BX38" s="4" t="s">
        <v>10041</v>
      </c>
      <c r="BY38" s="4"/>
      <c r="BZ38" s="4" t="s">
        <v>25</v>
      </c>
      <c r="CA38" s="4"/>
      <c r="CB38" s="4"/>
      <c r="CD38" s="4">
        <v>8</v>
      </c>
      <c r="CE38" s="4"/>
      <c r="CF38" s="4"/>
      <c r="CG38" s="4"/>
      <c r="CH38" s="4"/>
      <c r="CI38" s="4" t="s">
        <v>25</v>
      </c>
      <c r="CJ38" s="4"/>
      <c r="CK38" s="4"/>
      <c r="CM38" s="4">
        <v>8</v>
      </c>
      <c r="CN38" s="4"/>
      <c r="CO38" s="4"/>
      <c r="CP38" s="4"/>
      <c r="CQ38" s="4"/>
      <c r="CR38" s="4" t="s">
        <v>25</v>
      </c>
      <c r="CS38" s="4"/>
      <c r="CT38" s="4"/>
      <c r="CV38" s="4">
        <v>8</v>
      </c>
      <c r="CW38" s="4"/>
      <c r="CX38" s="4"/>
      <c r="CY38" s="4" t="s">
        <v>12070</v>
      </c>
      <c r="CZ38" s="4"/>
      <c r="DA38" s="4" t="s">
        <v>25</v>
      </c>
      <c r="DB38" s="4"/>
      <c r="DC38" s="4"/>
    </row>
    <row r="39" spans="1:107" x14ac:dyDescent="0.35">
      <c r="A39" s="2"/>
      <c r="B39" s="5"/>
      <c r="C39" s="5"/>
      <c r="D39" s="5"/>
      <c r="E39" s="5" t="s">
        <v>8851</v>
      </c>
      <c r="F39" s="5" t="s">
        <v>156</v>
      </c>
      <c r="G39" s="5"/>
      <c r="H39" s="5"/>
      <c r="J39" s="2"/>
      <c r="K39" s="5"/>
      <c r="L39" s="5"/>
      <c r="M39" s="5"/>
      <c r="N39" s="5"/>
      <c r="O39" s="5" t="s">
        <v>8985</v>
      </c>
      <c r="P39" s="5"/>
      <c r="Q39" s="5"/>
      <c r="S39" s="2"/>
      <c r="T39" s="5"/>
      <c r="U39" s="5" t="s">
        <v>38</v>
      </c>
      <c r="V39" s="5"/>
      <c r="W39" s="5"/>
      <c r="X39" s="5" t="s">
        <v>729</v>
      </c>
      <c r="Y39" s="5"/>
      <c r="Z39" s="5"/>
      <c r="AB39" s="2"/>
      <c r="AC39" s="5"/>
      <c r="AD39" s="5" t="s">
        <v>9194</v>
      </c>
      <c r="AE39" s="5"/>
      <c r="AF39" s="5"/>
      <c r="AG39" s="5" t="s">
        <v>7674</v>
      </c>
      <c r="AH39" s="5" t="s">
        <v>1236</v>
      </c>
      <c r="AI39" s="5" t="s">
        <v>3259</v>
      </c>
      <c r="AK39" s="2"/>
      <c r="AL39" s="5"/>
      <c r="AM39" s="5"/>
      <c r="AN39" s="5" t="s">
        <v>1109</v>
      </c>
      <c r="AO39" s="5"/>
      <c r="AP39" s="5" t="s">
        <v>9344</v>
      </c>
      <c r="AQ39" s="5"/>
      <c r="AR39" s="5"/>
      <c r="AT39" s="5"/>
      <c r="AU39" s="5"/>
      <c r="AV39" s="5" t="s">
        <v>9375</v>
      </c>
      <c r="AW39" s="5"/>
      <c r="AX39" s="5"/>
      <c r="AY39" s="5" t="s">
        <v>9536</v>
      </c>
      <c r="AZ39" s="5" t="s">
        <v>9611</v>
      </c>
      <c r="BA39" s="5" t="s">
        <v>9541</v>
      </c>
      <c r="BC39" s="5"/>
      <c r="BD39" s="5"/>
      <c r="BE39" s="5"/>
      <c r="BF39" s="5"/>
      <c r="BG39" s="5"/>
      <c r="BH39" s="5"/>
      <c r="BI39" s="5"/>
      <c r="BJ39" s="5"/>
      <c r="BL39" s="5"/>
      <c r="BM39" s="5" t="s">
        <v>9802</v>
      </c>
      <c r="BN39" s="5"/>
      <c r="BO39" s="5" t="s">
        <v>2255</v>
      </c>
      <c r="BP39" s="5" t="s">
        <v>9814</v>
      </c>
      <c r="BQ39" s="5" t="s">
        <v>2255</v>
      </c>
      <c r="BR39" s="5" t="s">
        <v>1831</v>
      </c>
      <c r="BS39" s="5" t="s">
        <v>9827</v>
      </c>
      <c r="BU39" s="5"/>
      <c r="BV39" s="5" t="s">
        <v>10017</v>
      </c>
      <c r="BW39" s="5"/>
      <c r="BX39" s="5" t="s">
        <v>10043</v>
      </c>
      <c r="BY39" s="5"/>
      <c r="BZ39" s="5"/>
      <c r="CA39" s="5" t="s">
        <v>10065</v>
      </c>
      <c r="CB39" s="5"/>
      <c r="CD39" s="5"/>
      <c r="CE39" s="5" t="s">
        <v>10150</v>
      </c>
      <c r="CF39" s="5"/>
      <c r="CG39" s="5" t="s">
        <v>10126</v>
      </c>
      <c r="CH39" s="5"/>
      <c r="CI39" s="5" t="s">
        <v>10160</v>
      </c>
      <c r="CJ39" s="5"/>
      <c r="CK39" s="5"/>
      <c r="CM39" s="5"/>
      <c r="CN39" s="5"/>
      <c r="CO39" s="5" t="s">
        <v>615</v>
      </c>
      <c r="CP39" s="5"/>
      <c r="CQ39" s="5"/>
      <c r="CR39" s="5" t="s">
        <v>10321</v>
      </c>
      <c r="CS39" s="5" t="s">
        <v>10324</v>
      </c>
      <c r="CT39" s="5"/>
      <c r="CV39" s="5"/>
      <c r="CW39" s="5" t="s">
        <v>10435</v>
      </c>
      <c r="CX39" s="5"/>
      <c r="CY39" s="5"/>
      <c r="CZ39" s="5" t="s">
        <v>10412</v>
      </c>
      <c r="DA39" s="5"/>
      <c r="DB39" s="5"/>
      <c r="DC39" s="5"/>
    </row>
    <row r="40" spans="1:107" x14ac:dyDescent="0.35">
      <c r="A40" s="3">
        <v>10</v>
      </c>
      <c r="B40" s="4" t="s">
        <v>8842</v>
      </c>
      <c r="C40" s="4" t="s">
        <v>5038</v>
      </c>
      <c r="D40" s="4" t="s">
        <v>2960</v>
      </c>
      <c r="E40" s="4" t="s">
        <v>347</v>
      </c>
      <c r="F40" s="4"/>
      <c r="G40" s="4"/>
      <c r="H40" s="4"/>
      <c r="J40" s="3">
        <v>10</v>
      </c>
      <c r="K40" s="4"/>
      <c r="L40" s="4"/>
      <c r="M40" s="4" t="s">
        <v>8970</v>
      </c>
      <c r="N40" s="4" t="s">
        <v>8975</v>
      </c>
      <c r="O40" s="4" t="s">
        <v>8986</v>
      </c>
      <c r="P40" s="4" t="s">
        <v>3929</v>
      </c>
      <c r="Q40" s="4" t="s">
        <v>8991</v>
      </c>
      <c r="S40" s="3">
        <v>10</v>
      </c>
      <c r="T40" s="4"/>
      <c r="U40" s="4"/>
      <c r="V40" s="4"/>
      <c r="W40" s="4" t="s">
        <v>347</v>
      </c>
      <c r="X40" s="4" t="s">
        <v>38</v>
      </c>
      <c r="Y40" s="4"/>
      <c r="Z40" s="4"/>
      <c r="AB40" s="3">
        <v>10</v>
      </c>
      <c r="AC40" s="4"/>
      <c r="AD40" s="4"/>
      <c r="AE40" s="4"/>
      <c r="AF40" s="4"/>
      <c r="AG40" s="4"/>
      <c r="AH40" s="4" t="s">
        <v>6229</v>
      </c>
      <c r="AI40" s="4" t="s">
        <v>7983</v>
      </c>
      <c r="AK40" s="3">
        <v>10</v>
      </c>
      <c r="AL40" s="4"/>
      <c r="AM40" s="4"/>
      <c r="AN40" s="4"/>
      <c r="AO40" s="4" t="s">
        <v>347</v>
      </c>
      <c r="AP40" s="4"/>
      <c r="AQ40" s="4"/>
      <c r="AR40" s="4"/>
      <c r="AT40" s="4">
        <v>10</v>
      </c>
      <c r="AU40" s="4"/>
      <c r="AV40" s="4" t="s">
        <v>9520</v>
      </c>
      <c r="AW40" s="4" t="s">
        <v>9524</v>
      </c>
      <c r="AX40" s="4" t="s">
        <v>347</v>
      </c>
      <c r="AY40" s="4" t="s">
        <v>9610</v>
      </c>
      <c r="AZ40" s="4" t="s">
        <v>9549</v>
      </c>
      <c r="BA40" s="4" t="s">
        <v>9542</v>
      </c>
      <c r="BC40" s="4">
        <v>10</v>
      </c>
      <c r="BD40" s="4" t="s">
        <v>9644</v>
      </c>
      <c r="BE40" s="4" t="s">
        <v>38</v>
      </c>
      <c r="BF40" s="4"/>
      <c r="BG40" s="4"/>
      <c r="BH40" s="4"/>
      <c r="BI40" s="4"/>
      <c r="BJ40" s="4"/>
      <c r="BL40" s="4">
        <v>10</v>
      </c>
      <c r="BM40" s="4" t="s">
        <v>9803</v>
      </c>
      <c r="BN40" s="4" t="s">
        <v>5082</v>
      </c>
      <c r="BO40" s="4" t="s">
        <v>9809</v>
      </c>
      <c r="BP40" s="4" t="s">
        <v>9813</v>
      </c>
      <c r="BQ40" s="4"/>
      <c r="BR40" s="4" t="s">
        <v>38</v>
      </c>
      <c r="BS40" s="4"/>
      <c r="BU40" s="4">
        <v>10</v>
      </c>
      <c r="BV40" s="4" t="s">
        <v>10001</v>
      </c>
      <c r="BW40" s="4" t="s">
        <v>10036</v>
      </c>
      <c r="BX40" s="4" t="s">
        <v>10042</v>
      </c>
      <c r="BY40" s="4"/>
      <c r="BZ40" s="4" t="s">
        <v>10059</v>
      </c>
      <c r="CA40" s="4"/>
      <c r="CB40" s="4"/>
      <c r="CD40" s="4">
        <v>10</v>
      </c>
      <c r="CE40" s="4"/>
      <c r="CF40" s="4"/>
      <c r="CG40" s="4"/>
      <c r="CH40" s="4"/>
      <c r="CI40" s="4"/>
      <c r="CJ40" s="4"/>
      <c r="CK40" s="4"/>
      <c r="CM40" s="4">
        <v>10</v>
      </c>
      <c r="CN40" s="4"/>
      <c r="CO40" s="4"/>
      <c r="CP40" s="4"/>
      <c r="CQ40" s="4"/>
      <c r="CR40" s="4" t="s">
        <v>10316</v>
      </c>
      <c r="CS40" s="4"/>
      <c r="CT40" s="4"/>
      <c r="CV40" s="4">
        <v>10</v>
      </c>
      <c r="CW40" s="4"/>
      <c r="CX40" s="4"/>
      <c r="CY40" s="4" t="s">
        <v>10407</v>
      </c>
      <c r="CZ40" s="4" t="s">
        <v>10413</v>
      </c>
      <c r="DA40" s="4"/>
      <c r="DB40" s="4" t="s">
        <v>8527</v>
      </c>
      <c r="DC40" s="4"/>
    </row>
    <row r="41" spans="1:107" x14ac:dyDescent="0.35">
      <c r="A41" s="6"/>
      <c r="B41" s="7"/>
      <c r="C41" s="7"/>
      <c r="D41" s="7"/>
      <c r="E41" s="7" t="s">
        <v>8852</v>
      </c>
      <c r="F41" s="7"/>
      <c r="G41" s="7"/>
      <c r="H41" s="7"/>
      <c r="J41" s="6"/>
      <c r="K41" s="7" t="s">
        <v>9018</v>
      </c>
      <c r="L41" s="7" t="s">
        <v>8969</v>
      </c>
      <c r="M41" s="7"/>
      <c r="N41" s="7" t="s">
        <v>8901</v>
      </c>
      <c r="O41" s="7" t="s">
        <v>8320</v>
      </c>
      <c r="P41" s="7"/>
      <c r="Q41" s="7"/>
      <c r="S41" s="6"/>
      <c r="T41" s="7"/>
      <c r="U41" s="7" t="s">
        <v>2092</v>
      </c>
      <c r="V41" s="7"/>
      <c r="W41" s="7"/>
      <c r="X41" s="7" t="s">
        <v>7763</v>
      </c>
      <c r="Y41" s="7"/>
      <c r="Z41" s="7"/>
      <c r="AB41" s="6"/>
      <c r="AC41" s="7" t="s">
        <v>735</v>
      </c>
      <c r="AD41" s="7" t="s">
        <v>9196</v>
      </c>
      <c r="AE41" s="7" t="s">
        <v>9199</v>
      </c>
      <c r="AF41" s="7"/>
      <c r="AG41" s="7" t="s">
        <v>9206</v>
      </c>
      <c r="AH41" s="7" t="s">
        <v>67</v>
      </c>
      <c r="AI41" s="7" t="s">
        <v>9215</v>
      </c>
      <c r="AK41" s="6"/>
      <c r="AL41" s="7" t="s">
        <v>9277</v>
      </c>
      <c r="AM41" s="7" t="s">
        <v>58</v>
      </c>
      <c r="AN41" s="7" t="s">
        <v>9332</v>
      </c>
      <c r="AO41" s="7" t="s">
        <v>9343</v>
      </c>
      <c r="AP41" s="7"/>
      <c r="AQ41" s="7"/>
      <c r="AR41" s="7"/>
      <c r="AT41" s="7"/>
      <c r="AU41" s="7" t="s">
        <v>9277</v>
      </c>
      <c r="AV41" s="7" t="s">
        <v>9523</v>
      </c>
      <c r="AW41" s="7" t="s">
        <v>9484</v>
      </c>
      <c r="AX41" s="7" t="s">
        <v>38</v>
      </c>
      <c r="AY41" s="7"/>
      <c r="AZ41" s="7" t="s">
        <v>9550</v>
      </c>
      <c r="BA41" s="7"/>
      <c r="BC41" s="7"/>
      <c r="BD41" s="7"/>
      <c r="BE41" s="7"/>
      <c r="BF41" s="7"/>
      <c r="BG41" s="7" t="s">
        <v>9653</v>
      </c>
      <c r="BH41" s="7" t="s">
        <v>38</v>
      </c>
      <c r="BI41" s="7"/>
      <c r="BJ41" s="7"/>
      <c r="BL41" s="7"/>
      <c r="BM41" s="7" t="s">
        <v>9804</v>
      </c>
      <c r="BN41" s="7" t="s">
        <v>2092</v>
      </c>
      <c r="BO41" s="7" t="s">
        <v>38</v>
      </c>
      <c r="BP41" s="7" t="s">
        <v>9815</v>
      </c>
      <c r="BQ41" s="7" t="s">
        <v>9820</v>
      </c>
      <c r="BR41" s="7"/>
      <c r="BS41" s="7" t="s">
        <v>9828</v>
      </c>
      <c r="BU41" s="7"/>
      <c r="BV41" s="7" t="s">
        <v>2092</v>
      </c>
      <c r="BW41" s="7" t="s">
        <v>620</v>
      </c>
      <c r="BX41" s="7" t="s">
        <v>10047</v>
      </c>
      <c r="BY41" s="7"/>
      <c r="BZ41" s="7"/>
      <c r="CA41" s="7"/>
      <c r="CB41" s="7"/>
      <c r="CD41" s="7"/>
      <c r="CE41" s="7"/>
      <c r="CF41" s="7"/>
      <c r="CG41" s="7"/>
      <c r="CH41" s="7" t="s">
        <v>10159</v>
      </c>
      <c r="CI41" s="7"/>
      <c r="CJ41" s="7"/>
      <c r="CK41" s="7" t="s">
        <v>10168</v>
      </c>
      <c r="CM41" s="5"/>
      <c r="CN41" s="7"/>
      <c r="CO41" s="7"/>
      <c r="CP41" s="7"/>
      <c r="CQ41" s="7" t="s">
        <v>39</v>
      </c>
      <c r="CR41" s="7" t="s">
        <v>10317</v>
      </c>
      <c r="CS41" s="7" t="s">
        <v>10290</v>
      </c>
      <c r="CT41" s="7" t="s">
        <v>10329</v>
      </c>
      <c r="CV41" s="7"/>
      <c r="CW41" s="7" t="s">
        <v>10434</v>
      </c>
      <c r="CX41" s="7"/>
      <c r="CY41" s="7" t="s">
        <v>10459</v>
      </c>
      <c r="CZ41" s="7" t="s">
        <v>10461</v>
      </c>
      <c r="DA41" s="7"/>
      <c r="DB41" s="7" t="s">
        <v>10471</v>
      </c>
      <c r="DC41" s="7" t="s">
        <v>566</v>
      </c>
    </row>
    <row r="42" spans="1:107" x14ac:dyDescent="0.35">
      <c r="A42" s="2">
        <v>12</v>
      </c>
      <c r="B42" s="5" t="s">
        <v>8586</v>
      </c>
      <c r="C42" s="5" t="s">
        <v>7953</v>
      </c>
      <c r="D42" s="5"/>
      <c r="E42" s="5"/>
      <c r="F42" s="5"/>
      <c r="G42" s="4"/>
      <c r="H42" s="5"/>
      <c r="J42" s="2">
        <v>12</v>
      </c>
      <c r="K42" s="5" t="s">
        <v>9017</v>
      </c>
      <c r="L42" s="5" t="s">
        <v>89</v>
      </c>
      <c r="M42" s="5" t="s">
        <v>8968</v>
      </c>
      <c r="N42" s="5"/>
      <c r="O42" s="5"/>
      <c r="P42" s="5" t="s">
        <v>8992</v>
      </c>
      <c r="Q42" s="5" t="s">
        <v>8992</v>
      </c>
      <c r="S42" s="2">
        <v>12</v>
      </c>
      <c r="T42" s="5"/>
      <c r="U42" s="5" t="s">
        <v>89</v>
      </c>
      <c r="V42" s="5"/>
      <c r="W42" s="5" t="s">
        <v>9090</v>
      </c>
      <c r="X42" s="5"/>
      <c r="Y42" s="5"/>
      <c r="Z42" s="5"/>
      <c r="AB42" s="2">
        <v>12</v>
      </c>
      <c r="AC42" s="5" t="s">
        <v>9193</v>
      </c>
      <c r="AD42" s="5" t="s">
        <v>89</v>
      </c>
      <c r="AE42" s="5"/>
      <c r="AF42" s="5"/>
      <c r="AG42" s="5" t="s">
        <v>9207</v>
      </c>
      <c r="AH42" s="5" t="s">
        <v>9209</v>
      </c>
      <c r="AI42" s="5" t="s">
        <v>9216</v>
      </c>
      <c r="AK42" s="2">
        <v>12</v>
      </c>
      <c r="AL42" s="5" t="s">
        <v>8586</v>
      </c>
      <c r="AM42" s="5" t="s">
        <v>89</v>
      </c>
      <c r="AN42" s="5" t="s">
        <v>9334</v>
      </c>
      <c r="AO42" s="5" t="s">
        <v>9337</v>
      </c>
      <c r="AP42" s="5" t="s">
        <v>78</v>
      </c>
      <c r="AQ42" s="5"/>
      <c r="AR42" s="5" t="s">
        <v>9345</v>
      </c>
      <c r="AT42" s="5">
        <v>12</v>
      </c>
      <c r="AU42" s="5" t="s">
        <v>8586</v>
      </c>
      <c r="AV42" s="5" t="s">
        <v>89</v>
      </c>
      <c r="AW42" s="5" t="s">
        <v>542</v>
      </c>
      <c r="AX42" s="5"/>
      <c r="AY42" s="5" t="s">
        <v>9537</v>
      </c>
      <c r="AZ42" s="5" t="s">
        <v>9546</v>
      </c>
      <c r="BA42" s="5"/>
      <c r="BC42" s="5">
        <v>12</v>
      </c>
      <c r="BD42" s="5"/>
      <c r="BE42" s="5" t="s">
        <v>89</v>
      </c>
      <c r="BF42" s="5" t="s">
        <v>2116</v>
      </c>
      <c r="BG42" s="5" t="s">
        <v>2116</v>
      </c>
      <c r="BH42" s="5" t="s">
        <v>2116</v>
      </c>
      <c r="BI42" s="5" t="s">
        <v>9662</v>
      </c>
      <c r="BJ42" s="5" t="s">
        <v>9665</v>
      </c>
      <c r="BL42" s="5">
        <v>12</v>
      </c>
      <c r="BM42" s="5" t="s">
        <v>9805</v>
      </c>
      <c r="BN42" s="5"/>
      <c r="BO42" s="5" t="s">
        <v>9673</v>
      </c>
      <c r="BP42" s="5"/>
      <c r="BQ42" s="5"/>
      <c r="BR42" s="5"/>
      <c r="BS42" s="5" t="s">
        <v>9829</v>
      </c>
      <c r="BU42" s="5">
        <v>12</v>
      </c>
      <c r="BV42" s="5"/>
      <c r="BW42" s="5" t="s">
        <v>89</v>
      </c>
      <c r="BX42" s="5"/>
      <c r="BY42" s="5"/>
      <c r="BZ42" s="5"/>
      <c r="CA42" s="5"/>
      <c r="CB42" s="5"/>
      <c r="CD42" s="5">
        <v>12</v>
      </c>
      <c r="CE42" s="5"/>
      <c r="CF42" s="5" t="s">
        <v>89</v>
      </c>
      <c r="CG42" s="5"/>
      <c r="CH42" s="5"/>
      <c r="CI42" s="5"/>
      <c r="CJ42" s="5" t="s">
        <v>10147</v>
      </c>
      <c r="CK42" s="5" t="s">
        <v>10169</v>
      </c>
      <c r="CM42" s="4">
        <v>12</v>
      </c>
      <c r="CN42" s="5"/>
      <c r="CO42" s="5" t="s">
        <v>89</v>
      </c>
      <c r="CP42" s="5"/>
      <c r="CQ42" s="5"/>
      <c r="CR42" s="5"/>
      <c r="CS42" s="5"/>
      <c r="CT42" s="5" t="s">
        <v>10330</v>
      </c>
      <c r="CV42" s="5">
        <v>12</v>
      </c>
      <c r="CW42" s="5" t="s">
        <v>379</v>
      </c>
      <c r="CX42" s="5" t="s">
        <v>89</v>
      </c>
      <c r="CY42" s="5"/>
      <c r="CZ42" s="5"/>
      <c r="DA42" s="5" t="s">
        <v>10466</v>
      </c>
      <c r="DB42" s="5"/>
      <c r="DC42" s="5" t="s">
        <v>10472</v>
      </c>
    </row>
    <row r="43" spans="1:107" x14ac:dyDescent="0.35">
      <c r="A43" s="2"/>
      <c r="B43" s="5"/>
      <c r="C43" s="5" t="s">
        <v>8844</v>
      </c>
      <c r="D43" s="5" t="s">
        <v>8853</v>
      </c>
      <c r="E43" s="5" t="s">
        <v>38</v>
      </c>
      <c r="F43" s="5" t="s">
        <v>8849</v>
      </c>
      <c r="G43" s="5"/>
      <c r="H43" s="5"/>
      <c r="J43" s="2"/>
      <c r="K43" s="5"/>
      <c r="L43" s="5" t="s">
        <v>8972</v>
      </c>
      <c r="M43" s="5"/>
      <c r="N43" s="5"/>
      <c r="O43" s="5" t="s">
        <v>8987</v>
      </c>
      <c r="P43" s="5"/>
      <c r="Q43" s="5"/>
      <c r="S43" s="2"/>
      <c r="T43" s="5"/>
      <c r="U43" s="5"/>
      <c r="V43" s="5" t="s">
        <v>8939</v>
      </c>
      <c r="W43" s="5"/>
      <c r="X43" s="5"/>
      <c r="Y43" s="5" t="s">
        <v>9098</v>
      </c>
      <c r="Z43" s="5"/>
      <c r="AB43" s="2"/>
      <c r="AC43" s="5"/>
      <c r="AD43" s="5" t="s">
        <v>9197</v>
      </c>
      <c r="AE43" s="5"/>
      <c r="AF43" s="5"/>
      <c r="AG43" s="5"/>
      <c r="AH43" s="5"/>
      <c r="AI43" s="5"/>
      <c r="AK43" s="2"/>
      <c r="AL43" s="5"/>
      <c r="AM43" s="5"/>
      <c r="AN43" s="5" t="s">
        <v>8939</v>
      </c>
      <c r="AO43" s="5"/>
      <c r="AP43" s="5"/>
      <c r="AQ43" s="5"/>
      <c r="AR43" s="5" t="s">
        <v>7338</v>
      </c>
      <c r="AT43" s="5"/>
      <c r="AU43" s="5"/>
      <c r="AV43" s="5" t="s">
        <v>9522</v>
      </c>
      <c r="AW43" s="5" t="s">
        <v>1535</v>
      </c>
      <c r="AX43" s="5"/>
      <c r="AY43" s="5"/>
      <c r="AZ43" s="5" t="s">
        <v>9547</v>
      </c>
      <c r="BA43" s="5" t="s">
        <v>9543</v>
      </c>
      <c r="BC43" s="5"/>
      <c r="BD43" s="5" t="s">
        <v>9563</v>
      </c>
      <c r="BE43" s="5" t="s">
        <v>9649</v>
      </c>
      <c r="BF43" s="5"/>
      <c r="BG43" s="5"/>
      <c r="BH43" s="5"/>
      <c r="BI43" s="5"/>
      <c r="BJ43" s="5"/>
      <c r="BL43" s="5"/>
      <c r="BM43" s="5" t="s">
        <v>9806</v>
      </c>
      <c r="BN43" s="5"/>
      <c r="BO43" s="5" t="s">
        <v>9818</v>
      </c>
      <c r="BP43" s="5"/>
      <c r="BQ43" s="5"/>
      <c r="BR43" s="5" t="s">
        <v>9822</v>
      </c>
      <c r="BS43" s="5"/>
      <c r="BU43" s="5"/>
      <c r="BV43" s="5"/>
      <c r="BW43" s="5" t="s">
        <v>10035</v>
      </c>
      <c r="BX43" s="5"/>
      <c r="BY43" s="5"/>
      <c r="BZ43" s="5"/>
      <c r="CA43" s="5"/>
      <c r="CB43" s="5"/>
      <c r="CD43" s="5"/>
      <c r="CE43" s="5"/>
      <c r="CF43" s="5"/>
      <c r="CG43" s="5" t="s">
        <v>8939</v>
      </c>
      <c r="CH43" s="5"/>
      <c r="CI43" s="5"/>
      <c r="CJ43" s="5" t="s">
        <v>10162</v>
      </c>
      <c r="CK43" s="5" t="s">
        <v>10170</v>
      </c>
      <c r="CM43" s="5"/>
      <c r="CN43" s="5"/>
      <c r="CO43" s="11"/>
      <c r="CP43" s="5" t="s">
        <v>8939</v>
      </c>
      <c r="CQ43" s="5"/>
      <c r="CR43" s="5"/>
      <c r="CS43" s="5"/>
      <c r="CT43" s="5" t="s">
        <v>10333</v>
      </c>
      <c r="CV43" s="5"/>
      <c r="CW43" s="5"/>
      <c r="CX43" s="11"/>
      <c r="CY43" s="5"/>
      <c r="CZ43" s="5" t="s">
        <v>10464</v>
      </c>
      <c r="DA43" s="5"/>
      <c r="DB43" s="5"/>
      <c r="DC43" s="5" t="s">
        <v>10473</v>
      </c>
    </row>
    <row r="44" spans="1:107" x14ac:dyDescent="0.35">
      <c r="A44" s="3">
        <v>14</v>
      </c>
      <c r="B44" s="4" t="s">
        <v>8841</v>
      </c>
      <c r="C44" s="4" t="s">
        <v>7763</v>
      </c>
      <c r="D44" s="4" t="s">
        <v>8855</v>
      </c>
      <c r="E44" s="4" t="s">
        <v>8850</v>
      </c>
      <c r="F44" s="4" t="s">
        <v>8857</v>
      </c>
      <c r="G44" s="4" t="s">
        <v>8861</v>
      </c>
      <c r="H44" s="4" t="s">
        <v>8863</v>
      </c>
      <c r="J44" s="3">
        <v>14</v>
      </c>
      <c r="K44" s="4" t="s">
        <v>131</v>
      </c>
      <c r="L44" s="4" t="s">
        <v>38</v>
      </c>
      <c r="M44" s="4"/>
      <c r="N44" s="4" t="s">
        <v>8979</v>
      </c>
      <c r="O44" s="4"/>
      <c r="P44" s="4" t="s">
        <v>8990</v>
      </c>
      <c r="Q44" s="4"/>
      <c r="S44" s="3">
        <v>14</v>
      </c>
      <c r="T44" s="4" t="s">
        <v>9089</v>
      </c>
      <c r="U44" s="4" t="s">
        <v>9091</v>
      </c>
      <c r="V44" s="4"/>
      <c r="W44" s="4" t="s">
        <v>9096</v>
      </c>
      <c r="X44" s="4" t="s">
        <v>9093</v>
      </c>
      <c r="Y44" s="4" t="s">
        <v>1287</v>
      </c>
      <c r="Z44" s="4"/>
      <c r="AB44" s="3">
        <v>14</v>
      </c>
      <c r="AC44" s="4" t="s">
        <v>9191</v>
      </c>
      <c r="AD44" s="4" t="s">
        <v>9198</v>
      </c>
      <c r="AE44" s="4" t="s">
        <v>38</v>
      </c>
      <c r="AF44" s="4" t="s">
        <v>9203</v>
      </c>
      <c r="AG44" s="4" t="s">
        <v>9208</v>
      </c>
      <c r="AH44" s="4"/>
      <c r="AI44" s="4" t="s">
        <v>9217</v>
      </c>
      <c r="AK44" s="3">
        <v>14</v>
      </c>
      <c r="AL44" s="4" t="s">
        <v>9324</v>
      </c>
      <c r="AM44" s="4" t="s">
        <v>9298</v>
      </c>
      <c r="AN44" s="4" t="s">
        <v>9335</v>
      </c>
      <c r="AO44" s="4"/>
      <c r="AP44" s="4"/>
      <c r="AQ44" s="4"/>
      <c r="AR44" s="4"/>
      <c r="AT44" s="4">
        <v>14</v>
      </c>
      <c r="AU44" s="4"/>
      <c r="AV44" s="4"/>
      <c r="AW44" s="4" t="s">
        <v>9531</v>
      </c>
      <c r="AX44" s="4" t="s">
        <v>9530</v>
      </c>
      <c r="AY44" s="4"/>
      <c r="AZ44" s="4"/>
      <c r="BA44" s="4" t="s">
        <v>9545</v>
      </c>
      <c r="BC44" s="4">
        <v>14</v>
      </c>
      <c r="BD44" s="4" t="s">
        <v>9645</v>
      </c>
      <c r="BE44" s="4"/>
      <c r="BF44" s="4"/>
      <c r="BG44" s="4"/>
      <c r="BH44" s="4" t="s">
        <v>9659</v>
      </c>
      <c r="BI44" s="4"/>
      <c r="BJ44" s="4" t="s">
        <v>9666</v>
      </c>
      <c r="BL44" s="4">
        <v>14</v>
      </c>
      <c r="BM44" s="4"/>
      <c r="BN44" s="4" t="s">
        <v>182</v>
      </c>
      <c r="BO44" s="4"/>
      <c r="BP44" s="4" t="s">
        <v>8474</v>
      </c>
      <c r="BQ44" s="4" t="s">
        <v>38</v>
      </c>
      <c r="BR44" s="4" t="s">
        <v>9823</v>
      </c>
      <c r="BS44" s="4" t="s">
        <v>534</v>
      </c>
      <c r="BU44" s="4">
        <v>14</v>
      </c>
      <c r="BV44" s="4" t="s">
        <v>10030</v>
      </c>
      <c r="BW44" s="4" t="s">
        <v>10037</v>
      </c>
      <c r="BX44" s="4"/>
      <c r="BY44" s="4"/>
      <c r="BZ44" s="4" t="s">
        <v>10056</v>
      </c>
      <c r="CA44" s="4" t="s">
        <v>10066</v>
      </c>
      <c r="CB44" s="4" t="s">
        <v>10070</v>
      </c>
      <c r="CD44" s="4">
        <v>14</v>
      </c>
      <c r="CE44" s="4" t="s">
        <v>10148</v>
      </c>
      <c r="CF44" s="4" t="s">
        <v>1247</v>
      </c>
      <c r="CG44" s="4"/>
      <c r="CH44" s="4" t="s">
        <v>10154</v>
      </c>
      <c r="CI44" s="4"/>
      <c r="CJ44" s="4" t="s">
        <v>8261</v>
      </c>
      <c r="CK44" s="4"/>
      <c r="CM44" s="4">
        <v>14</v>
      </c>
      <c r="CN44" s="4" t="s">
        <v>10311</v>
      </c>
      <c r="CO44" s="4"/>
      <c r="CP44" s="4"/>
      <c r="CQ44" s="4" t="s">
        <v>349</v>
      </c>
      <c r="CR44" s="4"/>
      <c r="CS44" s="4" t="s">
        <v>10325</v>
      </c>
      <c r="CT44" s="4" t="s">
        <v>10332</v>
      </c>
      <c r="CV44" s="4">
        <v>14</v>
      </c>
      <c r="CW44" s="4" t="s">
        <v>1559</v>
      </c>
      <c r="CX44" s="4" t="s">
        <v>10389</v>
      </c>
      <c r="CY44" s="4" t="s">
        <v>7992</v>
      </c>
      <c r="CZ44" s="4" t="s">
        <v>10462</v>
      </c>
      <c r="DA44" s="4" t="s">
        <v>10467</v>
      </c>
      <c r="DB44" s="4" t="s">
        <v>10470</v>
      </c>
      <c r="DC44" s="4"/>
    </row>
    <row r="45" spans="1:107" x14ac:dyDescent="0.35">
      <c r="A45" s="6"/>
      <c r="B45" s="7"/>
      <c r="C45" s="7" t="s">
        <v>8845</v>
      </c>
      <c r="D45" s="7" t="s">
        <v>38</v>
      </c>
      <c r="E45" s="7" t="s">
        <v>8856</v>
      </c>
      <c r="F45" s="7" t="s">
        <v>514</v>
      </c>
      <c r="G45" s="7" t="s">
        <v>8862</v>
      </c>
      <c r="H45" s="7" t="s">
        <v>8864</v>
      </c>
      <c r="J45" s="6"/>
      <c r="K45" s="7" t="s">
        <v>8971</v>
      </c>
      <c r="L45" s="7"/>
      <c r="M45" s="7"/>
      <c r="N45" s="7" t="s">
        <v>8980</v>
      </c>
      <c r="O45" s="7"/>
      <c r="P45" s="7"/>
      <c r="Q45" s="7"/>
      <c r="S45" s="6"/>
      <c r="T45" s="7" t="s">
        <v>38</v>
      </c>
      <c r="U45" s="7"/>
      <c r="V45" s="7" t="s">
        <v>9094</v>
      </c>
      <c r="W45" s="7"/>
      <c r="X45" s="7"/>
      <c r="Y45" s="7" t="s">
        <v>9101</v>
      </c>
      <c r="Z45" s="7" t="s">
        <v>4847</v>
      </c>
      <c r="AB45" s="6"/>
      <c r="AC45" s="7" t="s">
        <v>9189</v>
      </c>
      <c r="AD45" s="7"/>
      <c r="AE45" s="7" t="s">
        <v>5253</v>
      </c>
      <c r="AF45" s="7" t="s">
        <v>177</v>
      </c>
      <c r="AG45" s="7" t="s">
        <v>9206</v>
      </c>
      <c r="AH45" s="7" t="s">
        <v>9210</v>
      </c>
      <c r="AI45" s="7"/>
      <c r="AK45" s="6"/>
      <c r="AL45" s="7" t="s">
        <v>38</v>
      </c>
      <c r="AM45" s="7" t="s">
        <v>9328</v>
      </c>
      <c r="AN45" s="7" t="s">
        <v>9336</v>
      </c>
      <c r="AO45" s="7"/>
      <c r="AP45" s="7" t="s">
        <v>1607</v>
      </c>
      <c r="AQ45" s="7" t="s">
        <v>9347</v>
      </c>
      <c r="AR45" s="7"/>
      <c r="AT45" s="7"/>
      <c r="AU45" s="7"/>
      <c r="AV45" s="7" t="s">
        <v>9521</v>
      </c>
      <c r="AW45" s="7" t="s">
        <v>9525</v>
      </c>
      <c r="AX45" s="7" t="s">
        <v>9534</v>
      </c>
      <c r="AY45" s="7" t="s">
        <v>9538</v>
      </c>
      <c r="AZ45" s="7"/>
      <c r="BA45" s="7" t="s">
        <v>9544</v>
      </c>
      <c r="BC45" s="7"/>
      <c r="BD45" s="7" t="s">
        <v>9646</v>
      </c>
      <c r="BE45" s="7" t="s">
        <v>9047</v>
      </c>
      <c r="BF45" s="7"/>
      <c r="BG45" s="7"/>
      <c r="BH45" s="7"/>
      <c r="BI45" s="7"/>
      <c r="BJ45" s="7" t="s">
        <v>9667</v>
      </c>
      <c r="BL45" s="7"/>
      <c r="BM45" s="7"/>
      <c r="BN45" s="7"/>
      <c r="BO45" s="7" t="s">
        <v>39</v>
      </c>
      <c r="BP45" s="7"/>
      <c r="BQ45" s="7"/>
      <c r="BR45" s="7" t="s">
        <v>9824</v>
      </c>
      <c r="BS45" s="7"/>
      <c r="BU45" s="7"/>
      <c r="BV45" s="7" t="s">
        <v>10031</v>
      </c>
      <c r="BW45" s="7" t="s">
        <v>10038</v>
      </c>
      <c r="BX45" s="7" t="s">
        <v>10007</v>
      </c>
      <c r="BY45" s="7"/>
      <c r="BZ45" s="7" t="s">
        <v>10060</v>
      </c>
      <c r="CA45" s="7" t="s">
        <v>10030</v>
      </c>
      <c r="CB45" s="7" t="s">
        <v>10071</v>
      </c>
      <c r="CD45" s="7"/>
      <c r="CE45" s="7"/>
      <c r="CF45" s="7" t="s">
        <v>10140</v>
      </c>
      <c r="CG45" s="7" t="s">
        <v>10156</v>
      </c>
      <c r="CH45" s="7" t="s">
        <v>10158</v>
      </c>
      <c r="CI45" s="7" t="s">
        <v>10166</v>
      </c>
      <c r="CJ45" s="7"/>
      <c r="CK45" s="7" t="s">
        <v>10171</v>
      </c>
      <c r="CM45" s="7"/>
      <c r="CN45" s="7" t="s">
        <v>10312</v>
      </c>
      <c r="CO45" s="7" t="s">
        <v>10274</v>
      </c>
      <c r="CP45" s="7"/>
      <c r="CQ45" s="7" t="s">
        <v>10319</v>
      </c>
      <c r="CR45" s="7"/>
      <c r="CS45" s="7" t="s">
        <v>10326</v>
      </c>
      <c r="CT45" s="7"/>
      <c r="CV45" s="7"/>
      <c r="CW45" s="7" t="s">
        <v>10436</v>
      </c>
      <c r="CX45" s="7"/>
      <c r="CY45" s="7"/>
      <c r="CZ45" s="7" t="s">
        <v>10465</v>
      </c>
      <c r="DA45" s="7" t="s">
        <v>10468</v>
      </c>
      <c r="DB45" s="7" t="s">
        <v>38</v>
      </c>
      <c r="DC45" s="7"/>
    </row>
    <row r="46" spans="1:107" x14ac:dyDescent="0.35">
      <c r="A46" s="2">
        <v>16</v>
      </c>
      <c r="B46" s="5"/>
      <c r="C46" s="5" t="s">
        <v>8847</v>
      </c>
      <c r="D46" s="5" t="s">
        <v>8854</v>
      </c>
      <c r="E46" s="5"/>
      <c r="F46" s="5" t="s">
        <v>8858</v>
      </c>
      <c r="G46" s="5" t="s">
        <v>38</v>
      </c>
      <c r="H46" s="5"/>
      <c r="J46" s="2">
        <v>16</v>
      </c>
      <c r="K46" s="5" t="s">
        <v>38</v>
      </c>
      <c r="L46" s="5" t="s">
        <v>8973</v>
      </c>
      <c r="M46" s="5" t="s">
        <v>8974</v>
      </c>
      <c r="N46" s="5" t="s">
        <v>8981</v>
      </c>
      <c r="O46" s="5" t="s">
        <v>8988</v>
      </c>
      <c r="P46" s="5"/>
      <c r="Q46" s="5" t="s">
        <v>8993</v>
      </c>
      <c r="S46" s="2">
        <v>16</v>
      </c>
      <c r="T46" s="5"/>
      <c r="U46" s="5" t="s">
        <v>349</v>
      </c>
      <c r="V46" s="5"/>
      <c r="W46" s="5"/>
      <c r="X46" s="4"/>
      <c r="Y46" s="5" t="s">
        <v>9102</v>
      </c>
      <c r="Z46" s="5" t="s">
        <v>9104</v>
      </c>
      <c r="AB46" s="2">
        <v>16</v>
      </c>
      <c r="AC46" s="5" t="s">
        <v>9190</v>
      </c>
      <c r="AD46" s="5" t="s">
        <v>1236</v>
      </c>
      <c r="AE46" s="5" t="s">
        <v>9200</v>
      </c>
      <c r="AF46" s="5" t="s">
        <v>9204</v>
      </c>
      <c r="AG46" s="5"/>
      <c r="AH46" s="5" t="s">
        <v>9211</v>
      </c>
      <c r="AI46" s="5"/>
      <c r="AK46" s="2">
        <v>16</v>
      </c>
      <c r="AL46" s="5" t="s">
        <v>9325</v>
      </c>
      <c r="AM46" s="5" t="s">
        <v>9329</v>
      </c>
      <c r="AN46" s="5" t="s">
        <v>9338</v>
      </c>
      <c r="AO46" s="5" t="s">
        <v>8790</v>
      </c>
      <c r="AP46" s="5"/>
      <c r="AQ46" s="5"/>
      <c r="AR46" s="5" t="s">
        <v>534</v>
      </c>
      <c r="AT46" s="5">
        <v>16</v>
      </c>
      <c r="AU46" s="5" t="s">
        <v>9517</v>
      </c>
      <c r="AV46" s="5"/>
      <c r="AW46" s="5"/>
      <c r="AX46" s="5" t="s">
        <v>9526</v>
      </c>
      <c r="AY46" s="5" t="s">
        <v>182</v>
      </c>
      <c r="AZ46" s="5" t="s">
        <v>9612</v>
      </c>
      <c r="BA46" s="5"/>
      <c r="BC46" s="5">
        <v>16</v>
      </c>
      <c r="BD46" s="5" t="s">
        <v>9647</v>
      </c>
      <c r="BE46" s="5"/>
      <c r="BF46" s="5" t="s">
        <v>7213</v>
      </c>
      <c r="BG46" s="5" t="s">
        <v>9655</v>
      </c>
      <c r="BH46" s="5"/>
      <c r="BI46" s="5"/>
      <c r="BJ46" s="5"/>
      <c r="BL46" s="5">
        <v>16</v>
      </c>
      <c r="BM46" s="5" t="s">
        <v>9807</v>
      </c>
      <c r="BN46" s="5"/>
      <c r="BO46" s="5" t="s">
        <v>9810</v>
      </c>
      <c r="BP46" s="5" t="s">
        <v>9816</v>
      </c>
      <c r="BQ46" s="5" t="s">
        <v>7260</v>
      </c>
      <c r="BR46" s="5"/>
      <c r="BS46" s="5" t="s">
        <v>1954</v>
      </c>
      <c r="BU46" s="5">
        <v>16</v>
      </c>
      <c r="BV46" s="5" t="s">
        <v>10032</v>
      </c>
      <c r="BW46" s="5" t="s">
        <v>10052</v>
      </c>
      <c r="BX46" s="5" t="s">
        <v>10050</v>
      </c>
      <c r="BY46" s="5" t="s">
        <v>10057</v>
      </c>
      <c r="BZ46" s="5" t="s">
        <v>10061</v>
      </c>
      <c r="CA46" s="5" t="s">
        <v>2073</v>
      </c>
      <c r="CB46" s="5"/>
      <c r="CD46" s="5">
        <v>16</v>
      </c>
      <c r="CE46" s="5" t="s">
        <v>10141</v>
      </c>
      <c r="CF46" s="5" t="s">
        <v>10152</v>
      </c>
      <c r="CG46" s="5" t="s">
        <v>2838</v>
      </c>
      <c r="CH46" s="5"/>
      <c r="CI46" s="5" t="s">
        <v>10165</v>
      </c>
      <c r="CJ46" s="5" t="s">
        <v>10163</v>
      </c>
      <c r="CK46" s="5"/>
      <c r="CM46" s="5">
        <v>16</v>
      </c>
      <c r="CN46" s="5"/>
      <c r="CO46" s="5"/>
      <c r="CP46" s="5"/>
      <c r="CQ46" s="5" t="s">
        <v>10320</v>
      </c>
      <c r="CR46" s="5" t="s">
        <v>2759</v>
      </c>
      <c r="CS46" s="5" t="s">
        <v>1236</v>
      </c>
      <c r="CT46" s="5" t="s">
        <v>10331</v>
      </c>
      <c r="CV46" s="5">
        <v>16</v>
      </c>
      <c r="CW46" s="5" t="s">
        <v>8472</v>
      </c>
      <c r="CX46" s="5"/>
      <c r="CY46" s="5" t="s">
        <v>10460</v>
      </c>
      <c r="CZ46" s="5" t="s">
        <v>10463</v>
      </c>
      <c r="DA46" s="5"/>
      <c r="DB46" s="5" t="s">
        <v>121</v>
      </c>
      <c r="DC46" s="5"/>
    </row>
    <row r="47" spans="1:107" x14ac:dyDescent="0.35">
      <c r="A47" s="2"/>
      <c r="B47" s="5"/>
      <c r="C47" s="5" t="s">
        <v>8846</v>
      </c>
      <c r="D47" s="5" t="s">
        <v>8593</v>
      </c>
      <c r="E47" s="5"/>
      <c r="F47" s="5" t="s">
        <v>8527</v>
      </c>
      <c r="G47" s="5"/>
      <c r="H47" s="5"/>
      <c r="J47" s="2"/>
      <c r="K47" s="5"/>
      <c r="L47" s="5" t="s">
        <v>1609</v>
      </c>
      <c r="M47" s="5"/>
      <c r="N47" s="5" t="s">
        <v>8982</v>
      </c>
      <c r="O47" s="5"/>
      <c r="P47" s="5"/>
      <c r="Q47" s="5"/>
      <c r="S47" s="2"/>
      <c r="T47" s="5"/>
      <c r="U47" s="5" t="s">
        <v>1875</v>
      </c>
      <c r="V47" s="5" t="s">
        <v>8907</v>
      </c>
      <c r="W47" s="5" t="s">
        <v>9025</v>
      </c>
      <c r="X47" s="7" t="s">
        <v>9099</v>
      </c>
      <c r="Y47" s="5"/>
      <c r="Z47" s="5"/>
      <c r="AB47" s="2"/>
      <c r="AC47" s="5" t="s">
        <v>38</v>
      </c>
      <c r="AD47" s="5"/>
      <c r="AE47" s="5" t="s">
        <v>9201</v>
      </c>
      <c r="AF47" s="5" t="s">
        <v>8790</v>
      </c>
      <c r="AG47" s="5"/>
      <c r="AH47" s="5" t="s">
        <v>9212</v>
      </c>
      <c r="AI47" s="5" t="s">
        <v>2745</v>
      </c>
      <c r="AK47" s="2"/>
      <c r="AL47" s="5" t="s">
        <v>9326</v>
      </c>
      <c r="AM47" s="5" t="s">
        <v>9330</v>
      </c>
      <c r="AN47" s="5" t="s">
        <v>8907</v>
      </c>
      <c r="AO47" s="5" t="s">
        <v>9360</v>
      </c>
      <c r="AP47" s="5"/>
      <c r="AQ47" s="5" t="s">
        <v>9348</v>
      </c>
      <c r="AR47" s="5"/>
      <c r="AT47" s="5"/>
      <c r="AU47" s="5"/>
      <c r="AV47" s="5"/>
      <c r="AW47" s="5" t="s">
        <v>9529</v>
      </c>
      <c r="AX47" s="5" t="s">
        <v>9535</v>
      </c>
      <c r="AY47" s="5" t="s">
        <v>9539</v>
      </c>
      <c r="AZ47" s="5"/>
      <c r="BA47" s="5"/>
      <c r="BC47" s="5"/>
      <c r="BD47" s="5" t="s">
        <v>38</v>
      </c>
      <c r="BE47" s="5" t="s">
        <v>9650</v>
      </c>
      <c r="BF47" s="5"/>
      <c r="BG47" s="5"/>
      <c r="BH47" s="5"/>
      <c r="BI47" s="5"/>
      <c r="BJ47" s="5"/>
      <c r="BL47" s="5"/>
      <c r="BM47" s="5" t="s">
        <v>9544</v>
      </c>
      <c r="BN47" s="5" t="s">
        <v>38</v>
      </c>
      <c r="BO47" s="5" t="s">
        <v>9811</v>
      </c>
      <c r="BP47" s="5"/>
      <c r="BQ47" s="5" t="s">
        <v>3224</v>
      </c>
      <c r="BR47" s="5"/>
      <c r="BS47" s="5" t="s">
        <v>9830</v>
      </c>
      <c r="BU47" s="5"/>
      <c r="BV47" s="5" t="s">
        <v>10033</v>
      </c>
      <c r="BW47" s="5" t="s">
        <v>10039</v>
      </c>
      <c r="BX47" s="5" t="s">
        <v>10051</v>
      </c>
      <c r="BY47" s="5" t="s">
        <v>10058</v>
      </c>
      <c r="BZ47" s="5" t="s">
        <v>10062</v>
      </c>
      <c r="CA47" s="5"/>
      <c r="CB47" s="5"/>
      <c r="CD47" s="5"/>
      <c r="CE47" s="5" t="s">
        <v>10072</v>
      </c>
      <c r="CF47" s="5" t="s">
        <v>10153</v>
      </c>
      <c r="CG47" s="5" t="s">
        <v>9330</v>
      </c>
      <c r="CH47" s="5" t="s">
        <v>10157</v>
      </c>
      <c r="CI47" s="5" t="s">
        <v>9306</v>
      </c>
      <c r="CJ47" s="5" t="s">
        <v>10164</v>
      </c>
      <c r="CK47" s="5" t="s">
        <v>4817</v>
      </c>
      <c r="CM47" s="5"/>
      <c r="CN47" s="5" t="s">
        <v>10072</v>
      </c>
      <c r="CO47" s="5" t="s">
        <v>10313</v>
      </c>
      <c r="CP47" s="5"/>
      <c r="CQ47" s="5" t="s">
        <v>8476</v>
      </c>
      <c r="CR47" s="5"/>
      <c r="CS47" s="5"/>
      <c r="CT47" s="5"/>
      <c r="CV47" s="5"/>
      <c r="CW47" s="5"/>
      <c r="CX47" s="5"/>
      <c r="CY47" s="5"/>
      <c r="CZ47" s="5"/>
      <c r="DA47" s="5"/>
      <c r="DB47" s="5"/>
      <c r="DC47" s="5" t="s">
        <v>10474</v>
      </c>
    </row>
    <row r="48" spans="1:107" x14ac:dyDescent="0.35">
      <c r="A48" s="3">
        <v>18</v>
      </c>
      <c r="B48" s="4"/>
      <c r="C48" s="4" t="s">
        <v>8848</v>
      </c>
      <c r="D48" s="4" t="s">
        <v>223</v>
      </c>
      <c r="E48" s="4"/>
      <c r="F48" s="4"/>
      <c r="G48" s="4" t="s">
        <v>67</v>
      </c>
      <c r="H48" s="4" t="s">
        <v>8865</v>
      </c>
      <c r="J48" s="3">
        <v>18</v>
      </c>
      <c r="K48" s="4"/>
      <c r="L48" s="4" t="s">
        <v>8725</v>
      </c>
      <c r="M48" s="4" t="s">
        <v>995</v>
      </c>
      <c r="N48" s="4" t="s">
        <v>8984</v>
      </c>
      <c r="O48" s="4"/>
      <c r="P48" s="4"/>
      <c r="Q48" s="4"/>
      <c r="S48" s="3">
        <v>18</v>
      </c>
      <c r="T48" s="4" t="s">
        <v>9077</v>
      </c>
      <c r="U48" s="4" t="s">
        <v>7763</v>
      </c>
      <c r="V48" s="4" t="s">
        <v>38</v>
      </c>
      <c r="W48" s="4"/>
      <c r="X48" s="4" t="s">
        <v>9100</v>
      </c>
      <c r="Y48" s="4"/>
      <c r="Z48" s="4" t="s">
        <v>9105</v>
      </c>
      <c r="AB48" s="3">
        <v>18</v>
      </c>
      <c r="AC48" s="4"/>
      <c r="AD48" s="4" t="s">
        <v>9144</v>
      </c>
      <c r="AE48" s="4" t="s">
        <v>174</v>
      </c>
      <c r="AF48" s="4"/>
      <c r="AG48" s="4"/>
      <c r="AH48" s="4"/>
      <c r="AI48" s="4" t="s">
        <v>9218</v>
      </c>
      <c r="AK48" s="3">
        <v>18</v>
      </c>
      <c r="AL48" s="4"/>
      <c r="AM48" s="4" t="s">
        <v>8435</v>
      </c>
      <c r="AN48" s="4" t="s">
        <v>223</v>
      </c>
      <c r="AO48" s="4" t="s">
        <v>9331</v>
      </c>
      <c r="AP48" s="4" t="s">
        <v>9327</v>
      </c>
      <c r="AQ48" s="4" t="s">
        <v>9306</v>
      </c>
      <c r="AR48" s="4"/>
      <c r="AT48" s="4">
        <v>18</v>
      </c>
      <c r="AU48" s="4" t="s">
        <v>9333</v>
      </c>
      <c r="AV48" s="4" t="s">
        <v>9518</v>
      </c>
      <c r="AW48" s="4" t="s">
        <v>223</v>
      </c>
      <c r="AX48" s="4" t="s">
        <v>9505</v>
      </c>
      <c r="AY48" s="4"/>
      <c r="AZ48" s="4" t="s">
        <v>9515</v>
      </c>
      <c r="BA48" s="4"/>
      <c r="BC48" s="4">
        <v>18</v>
      </c>
      <c r="BD48" s="4" t="s">
        <v>9648</v>
      </c>
      <c r="BE48" s="4"/>
      <c r="BF48" s="4"/>
      <c r="BG48" s="4"/>
      <c r="BH48" s="4"/>
      <c r="BI48" s="4"/>
      <c r="BJ48" s="4"/>
      <c r="BL48" s="4">
        <v>18</v>
      </c>
      <c r="BM48" s="4"/>
      <c r="BN48" s="4"/>
      <c r="BO48" s="4" t="s">
        <v>9812</v>
      </c>
      <c r="BP48" s="4" t="s">
        <v>9817</v>
      </c>
      <c r="BQ48" s="4"/>
      <c r="BR48" s="4" t="s">
        <v>9825</v>
      </c>
      <c r="BS48" s="4"/>
      <c r="BU48" s="4">
        <v>18</v>
      </c>
      <c r="BV48" s="4" t="s">
        <v>995</v>
      </c>
      <c r="BW48" s="4" t="s">
        <v>10040</v>
      </c>
      <c r="BX48" s="4" t="s">
        <v>8644</v>
      </c>
      <c r="BY48" s="4"/>
      <c r="BZ48" s="4" t="s">
        <v>10063</v>
      </c>
      <c r="CA48" s="4" t="s">
        <v>10067</v>
      </c>
      <c r="CB48" s="4"/>
      <c r="CD48" s="4">
        <v>18</v>
      </c>
      <c r="CE48" s="4"/>
      <c r="CF48" s="4" t="s">
        <v>10271</v>
      </c>
      <c r="CG48" s="4" t="s">
        <v>223</v>
      </c>
      <c r="CH48" s="4"/>
      <c r="CI48" s="4"/>
      <c r="CJ48" s="4"/>
      <c r="CK48" s="4"/>
      <c r="CM48" s="4">
        <v>18</v>
      </c>
      <c r="CN48" s="4"/>
      <c r="CO48" s="4" t="s">
        <v>10314</v>
      </c>
      <c r="CP48" s="4" t="s">
        <v>223</v>
      </c>
      <c r="CQ48" s="4"/>
      <c r="CR48" s="4"/>
      <c r="CS48" s="4" t="s">
        <v>10328</v>
      </c>
      <c r="CT48" s="4" t="s">
        <v>10334</v>
      </c>
      <c r="CV48" s="4">
        <v>18</v>
      </c>
      <c r="CW48" s="4" t="s">
        <v>10437</v>
      </c>
      <c r="CX48" s="4" t="s">
        <v>10151</v>
      </c>
      <c r="CY48" s="4" t="s">
        <v>223</v>
      </c>
      <c r="CZ48" s="4"/>
      <c r="DA48" s="4"/>
      <c r="DB48" s="4"/>
      <c r="DC48" s="4"/>
    </row>
    <row r="49" spans="1:107" x14ac:dyDescent="0.35">
      <c r="A49" s="6"/>
      <c r="B49" s="7" t="s">
        <v>654</v>
      </c>
      <c r="C49" s="7" t="s">
        <v>8435</v>
      </c>
      <c r="D49" s="7"/>
      <c r="E49" s="7"/>
      <c r="F49" s="7"/>
      <c r="G49" s="7"/>
      <c r="H49" s="7" t="s">
        <v>8866</v>
      </c>
      <c r="J49" s="6"/>
      <c r="K49" s="7"/>
      <c r="L49" s="7" t="s">
        <v>8435</v>
      </c>
      <c r="M49" s="7" t="s">
        <v>172</v>
      </c>
      <c r="N49" s="7" t="s">
        <v>8983</v>
      </c>
      <c r="O49" s="7"/>
      <c r="P49" s="7"/>
      <c r="Q49" s="7"/>
      <c r="S49" s="6"/>
      <c r="T49" s="7"/>
      <c r="U49" s="7"/>
      <c r="V49" s="7"/>
      <c r="W49" s="7"/>
      <c r="X49" s="7"/>
      <c r="Y49" s="7" t="s">
        <v>246</v>
      </c>
      <c r="Z49" s="7"/>
      <c r="AB49" s="6"/>
      <c r="AC49" s="7"/>
      <c r="AD49" s="7" t="s">
        <v>8435</v>
      </c>
      <c r="AE49" s="7"/>
      <c r="AF49" s="7"/>
      <c r="AG49" s="7"/>
      <c r="AH49" s="7" t="s">
        <v>9213</v>
      </c>
      <c r="AI49" s="7"/>
      <c r="AK49" s="6"/>
      <c r="AL49" s="7" t="s">
        <v>654</v>
      </c>
      <c r="AM49" s="7"/>
      <c r="AN49" s="7" t="s">
        <v>9339</v>
      </c>
      <c r="AO49" s="7"/>
      <c r="AP49" s="7"/>
      <c r="AQ49" s="7" t="s">
        <v>659</v>
      </c>
      <c r="AR49" s="7" t="s">
        <v>659</v>
      </c>
      <c r="AT49" s="7"/>
      <c r="AU49" s="7" t="s">
        <v>654</v>
      </c>
      <c r="AV49" s="7"/>
      <c r="AW49" s="7"/>
      <c r="AX49" s="7"/>
      <c r="AY49" s="7" t="s">
        <v>9514</v>
      </c>
      <c r="AZ49" s="7" t="s">
        <v>9548</v>
      </c>
      <c r="BA49" s="7"/>
      <c r="BC49" s="7"/>
      <c r="BD49" s="7"/>
      <c r="BE49" s="7"/>
      <c r="BF49" s="7"/>
      <c r="BG49" s="7"/>
      <c r="BH49" s="7" t="s">
        <v>9658</v>
      </c>
      <c r="BI49" s="7"/>
      <c r="BJ49" s="7"/>
      <c r="BL49" s="7"/>
      <c r="BM49" s="7" t="s">
        <v>38</v>
      </c>
      <c r="BN49" s="7" t="s">
        <v>3621</v>
      </c>
      <c r="BO49" s="7"/>
      <c r="BP49" s="7"/>
      <c r="BQ49" s="7"/>
      <c r="BR49" s="7" t="s">
        <v>9826</v>
      </c>
      <c r="BS49" s="7"/>
      <c r="BU49" s="7"/>
      <c r="BV49" s="7" t="s">
        <v>67</v>
      </c>
      <c r="BW49" s="7"/>
      <c r="BX49" s="7"/>
      <c r="BY49" s="7"/>
      <c r="BZ49" s="7" t="s">
        <v>10064</v>
      </c>
      <c r="CA49" s="7" t="s">
        <v>10068</v>
      </c>
      <c r="CB49" s="7"/>
      <c r="CD49" s="7"/>
      <c r="CE49" s="7"/>
      <c r="CF49" s="7" t="s">
        <v>654</v>
      </c>
      <c r="CG49" s="7"/>
      <c r="CH49" s="7"/>
      <c r="CI49" s="7" t="s">
        <v>10161</v>
      </c>
      <c r="CJ49" s="7" t="s">
        <v>10146</v>
      </c>
      <c r="CK49" s="7"/>
      <c r="CM49" s="7"/>
      <c r="CN49" s="7"/>
      <c r="CO49" s="7" t="s">
        <v>10315</v>
      </c>
      <c r="CP49" s="7" t="s">
        <v>8255</v>
      </c>
      <c r="CQ49" s="7" t="s">
        <v>10292</v>
      </c>
      <c r="CR49" s="7" t="s">
        <v>10310</v>
      </c>
      <c r="CS49" s="7"/>
      <c r="CT49" s="7"/>
      <c r="CV49" s="7"/>
      <c r="CW49" s="7"/>
      <c r="CX49" s="7" t="s">
        <v>654</v>
      </c>
      <c r="CY49" s="7" t="s">
        <v>10318</v>
      </c>
      <c r="CZ49" s="7"/>
      <c r="DA49" s="7"/>
      <c r="DB49" s="7"/>
      <c r="DC49" s="7"/>
    </row>
    <row r="50" spans="1:107" x14ac:dyDescent="0.35">
      <c r="A50" s="2">
        <v>20</v>
      </c>
      <c r="B50" s="5"/>
      <c r="C50" s="5"/>
      <c r="D50" s="5"/>
      <c r="E50" s="5"/>
      <c r="F50" s="5" t="s">
        <v>1039</v>
      </c>
      <c r="G50" s="5"/>
      <c r="H50" s="5" t="s">
        <v>461</v>
      </c>
      <c r="J50" s="2">
        <v>20</v>
      </c>
      <c r="K50" s="5"/>
      <c r="L50" s="5"/>
      <c r="M50" s="5" t="s">
        <v>67</v>
      </c>
      <c r="N50" s="5"/>
      <c r="O50" s="5" t="s">
        <v>8989</v>
      </c>
      <c r="P50" s="5" t="s">
        <v>8989</v>
      </c>
      <c r="Q50" s="5" t="s">
        <v>8989</v>
      </c>
      <c r="S50" s="2">
        <v>20</v>
      </c>
      <c r="T50" s="5"/>
      <c r="U50" s="5"/>
      <c r="V50" s="5"/>
      <c r="W50" s="5"/>
      <c r="X50" s="5"/>
      <c r="Y50" s="5" t="s">
        <v>9103</v>
      </c>
      <c r="Z50" s="5"/>
      <c r="AB50" s="2">
        <v>20</v>
      </c>
      <c r="AC50" s="5"/>
      <c r="AD50" s="5"/>
      <c r="AE50" s="5"/>
      <c r="AF50" s="5"/>
      <c r="AG50" s="5"/>
      <c r="AH50" s="5" t="s">
        <v>9187</v>
      </c>
      <c r="AI50" s="5"/>
      <c r="AK50" s="2">
        <v>20</v>
      </c>
      <c r="AL50" s="5" t="s">
        <v>9283</v>
      </c>
      <c r="AM50" s="5" t="s">
        <v>2868</v>
      </c>
      <c r="AN50" s="5" t="s">
        <v>9340</v>
      </c>
      <c r="AO50" s="5"/>
      <c r="AP50" s="5"/>
      <c r="AQ50" s="5" t="s">
        <v>7338</v>
      </c>
      <c r="AR50" s="5" t="s">
        <v>7338</v>
      </c>
      <c r="AT50" s="5">
        <v>20</v>
      </c>
      <c r="AU50" s="5"/>
      <c r="AV50" s="5"/>
      <c r="AW50" s="5"/>
      <c r="AX50" s="5"/>
      <c r="AY50" s="5"/>
      <c r="AZ50" s="5" t="s">
        <v>9613</v>
      </c>
      <c r="BA50" s="5"/>
      <c r="BC50" s="5">
        <v>20</v>
      </c>
      <c r="BD50" s="5"/>
      <c r="BE50" s="5" t="s">
        <v>9651</v>
      </c>
      <c r="BF50" s="5" t="s">
        <v>9651</v>
      </c>
      <c r="BG50" s="5" t="s">
        <v>9651</v>
      </c>
      <c r="BH50" s="5" t="s">
        <v>9660</v>
      </c>
      <c r="BI50" s="5" t="s">
        <v>9663</v>
      </c>
      <c r="BJ50" s="5"/>
      <c r="BL50" s="5">
        <v>20</v>
      </c>
      <c r="BM50" s="5" t="s">
        <v>9651</v>
      </c>
      <c r="BN50" s="5" t="s">
        <v>9651</v>
      </c>
      <c r="BO50" s="5"/>
      <c r="BP50" s="5"/>
      <c r="BQ50" s="5" t="s">
        <v>9821</v>
      </c>
      <c r="BR50" s="5"/>
      <c r="BS50" s="5" t="s">
        <v>9831</v>
      </c>
      <c r="BU50" s="5">
        <v>20</v>
      </c>
      <c r="BV50" s="5" t="s">
        <v>9989</v>
      </c>
      <c r="BW50" s="5"/>
      <c r="BX50" s="5"/>
      <c r="BY50" s="5"/>
      <c r="BZ50" s="5"/>
      <c r="CA50" s="5" t="s">
        <v>10069</v>
      </c>
      <c r="CB50" s="5"/>
      <c r="CD50" s="5">
        <v>20</v>
      </c>
      <c r="CE50" s="5"/>
      <c r="CF50" s="5"/>
      <c r="CG50" s="5" t="s">
        <v>10155</v>
      </c>
      <c r="CH50" s="5"/>
      <c r="CI50" s="5" t="s">
        <v>9497</v>
      </c>
      <c r="CJ50" s="5" t="s">
        <v>10167</v>
      </c>
      <c r="CK50" s="5" t="s">
        <v>10172</v>
      </c>
      <c r="CM50" s="5">
        <v>20</v>
      </c>
      <c r="CN50" s="5"/>
      <c r="CO50" s="5"/>
      <c r="CP50" s="5" t="s">
        <v>10183</v>
      </c>
      <c r="CQ50" s="5"/>
      <c r="CR50" s="5" t="s">
        <v>542</v>
      </c>
      <c r="CS50" s="5" t="s">
        <v>10327</v>
      </c>
      <c r="CT50" s="5"/>
      <c r="CV50" s="5">
        <v>20</v>
      </c>
      <c r="CW50" s="5"/>
      <c r="CX50" s="5"/>
      <c r="CY50" s="5"/>
      <c r="CZ50" s="5"/>
      <c r="DA50" s="5"/>
      <c r="DB50" s="5"/>
      <c r="DC50" s="5"/>
    </row>
    <row r="51" spans="1:107" x14ac:dyDescent="0.35">
      <c r="A51" s="6"/>
      <c r="B51" s="7"/>
      <c r="C51" s="7"/>
      <c r="D51" s="7"/>
      <c r="E51" s="7"/>
      <c r="F51" s="7"/>
      <c r="G51" s="7"/>
      <c r="H51" s="7"/>
      <c r="J51" s="6"/>
      <c r="K51" s="7"/>
      <c r="L51" s="7"/>
      <c r="M51" s="7"/>
      <c r="N51" s="7"/>
      <c r="O51" s="7"/>
      <c r="P51" s="7" t="s">
        <v>137</v>
      </c>
      <c r="Q51" s="7"/>
      <c r="S51" s="6"/>
      <c r="T51" s="7"/>
      <c r="U51" s="7"/>
      <c r="V51" s="7"/>
      <c r="W51" s="7"/>
      <c r="X51" s="7"/>
      <c r="Y51" s="7" t="s">
        <v>1974</v>
      </c>
      <c r="Z51" s="7"/>
      <c r="AB51" s="6"/>
      <c r="AC51" s="7"/>
      <c r="AD51" s="7"/>
      <c r="AE51" s="7"/>
      <c r="AF51" s="7"/>
      <c r="AG51" s="7"/>
      <c r="AH51" s="7" t="s">
        <v>9214</v>
      </c>
      <c r="AI51" s="7"/>
      <c r="AK51" s="6"/>
      <c r="AL51" s="7"/>
      <c r="AM51" s="7" t="s">
        <v>150</v>
      </c>
      <c r="AN51" s="7" t="s">
        <v>9341</v>
      </c>
      <c r="AO51" s="7"/>
      <c r="AP51" s="7"/>
      <c r="AQ51" s="7" t="s">
        <v>9349</v>
      </c>
      <c r="AR51" s="7"/>
      <c r="AT51" s="7"/>
      <c r="AU51" s="7"/>
      <c r="AV51" s="7" t="s">
        <v>150</v>
      </c>
      <c r="AW51" s="7" t="s">
        <v>9527</v>
      </c>
      <c r="AX51" s="7"/>
      <c r="AY51" s="7"/>
      <c r="AZ51" s="7"/>
      <c r="BA51" s="7" t="s">
        <v>9558</v>
      </c>
      <c r="BC51" s="7"/>
      <c r="BD51" s="7"/>
      <c r="BE51" s="7"/>
      <c r="BF51" s="7" t="s">
        <v>9652</v>
      </c>
      <c r="BG51" s="7" t="s">
        <v>9656</v>
      </c>
      <c r="BH51" s="7" t="s">
        <v>9661</v>
      </c>
      <c r="BI51" s="7" t="s">
        <v>9664</v>
      </c>
      <c r="BJ51" s="7"/>
      <c r="BL51" s="7"/>
      <c r="BM51" s="7"/>
      <c r="BN51" s="7"/>
      <c r="BO51" s="7"/>
      <c r="BP51" s="7" t="s">
        <v>9819</v>
      </c>
      <c r="BQ51" s="7"/>
      <c r="BR51" s="7"/>
      <c r="BS51" s="7" t="s">
        <v>9833</v>
      </c>
      <c r="BU51" s="7"/>
      <c r="BV51" s="7" t="s">
        <v>10034</v>
      </c>
      <c r="BW51" s="7"/>
      <c r="BX51" s="7"/>
      <c r="BY51" s="7"/>
      <c r="BZ51" s="7"/>
      <c r="CA51" s="7" t="s">
        <v>1974</v>
      </c>
      <c r="CB51" s="7"/>
      <c r="CD51" s="7"/>
      <c r="CE51" s="7"/>
      <c r="CF51" s="7"/>
      <c r="CG51" s="7"/>
      <c r="CH51" s="7"/>
      <c r="CI51" s="7"/>
      <c r="CJ51" s="7"/>
      <c r="CK51" s="7"/>
      <c r="CM51" s="7"/>
      <c r="CN51" s="7"/>
      <c r="CO51" s="7"/>
      <c r="CP51" s="7"/>
      <c r="CQ51" s="7"/>
      <c r="CR51" s="7"/>
      <c r="CS51" s="7"/>
      <c r="CT51" s="7" t="s">
        <v>10335</v>
      </c>
      <c r="CV51" s="7"/>
      <c r="CW51" s="7"/>
      <c r="CX51" s="7"/>
      <c r="CY51" s="7"/>
      <c r="CZ51" s="7"/>
      <c r="DA51" s="7"/>
      <c r="DB51" s="7"/>
      <c r="DC51" s="7"/>
    </row>
    <row r="53" spans="1:107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B54" s="2">
        <f>H37+1</f>
        <v>18</v>
      </c>
      <c r="C54" s="2">
        <f t="shared" ref="C54:H54" si="27">B54+1</f>
        <v>19</v>
      </c>
      <c r="D54" s="2">
        <f t="shared" si="27"/>
        <v>20</v>
      </c>
      <c r="E54" s="2">
        <f t="shared" si="27"/>
        <v>21</v>
      </c>
      <c r="F54" s="2">
        <f t="shared" si="27"/>
        <v>22</v>
      </c>
      <c r="G54" s="2">
        <f t="shared" si="27"/>
        <v>23</v>
      </c>
      <c r="H54" s="2">
        <f t="shared" si="27"/>
        <v>24</v>
      </c>
      <c r="K54" s="2">
        <f>Q37+1</f>
        <v>22</v>
      </c>
      <c r="L54" s="2">
        <f t="shared" ref="L54:Q54" si="28">K54+1</f>
        <v>23</v>
      </c>
      <c r="M54" s="2">
        <f t="shared" si="28"/>
        <v>24</v>
      </c>
      <c r="N54" s="2">
        <f t="shared" si="28"/>
        <v>25</v>
      </c>
      <c r="O54" s="2">
        <f t="shared" si="28"/>
        <v>26</v>
      </c>
      <c r="P54" s="2">
        <f t="shared" si="28"/>
        <v>27</v>
      </c>
      <c r="Q54" s="2">
        <f t="shared" si="28"/>
        <v>28</v>
      </c>
      <c r="T54" s="2">
        <f>Z37+1</f>
        <v>21</v>
      </c>
      <c r="U54" s="2">
        <f t="shared" ref="U54:Z54" si="29">T54+1</f>
        <v>22</v>
      </c>
      <c r="V54" s="2">
        <f t="shared" si="29"/>
        <v>23</v>
      </c>
      <c r="W54" s="2">
        <f t="shared" si="29"/>
        <v>24</v>
      </c>
      <c r="X54" s="2">
        <f t="shared" si="29"/>
        <v>25</v>
      </c>
      <c r="Y54" s="2">
        <f t="shared" si="29"/>
        <v>26</v>
      </c>
      <c r="Z54" s="2">
        <f t="shared" si="29"/>
        <v>27</v>
      </c>
      <c r="AC54" s="2">
        <f>AI37+1</f>
        <v>18</v>
      </c>
      <c r="AD54" s="2">
        <f t="shared" ref="AD54:AI54" si="30">AC54+1</f>
        <v>19</v>
      </c>
      <c r="AE54" s="2">
        <f t="shared" si="30"/>
        <v>20</v>
      </c>
      <c r="AF54" s="2">
        <f t="shared" si="30"/>
        <v>21</v>
      </c>
      <c r="AG54" s="2">
        <f t="shared" si="30"/>
        <v>22</v>
      </c>
      <c r="AH54" s="2">
        <f t="shared" si="30"/>
        <v>23</v>
      </c>
      <c r="AI54" s="2">
        <f t="shared" si="30"/>
        <v>24</v>
      </c>
      <c r="AL54" s="2">
        <f>AR37+1</f>
        <v>16</v>
      </c>
      <c r="AM54" s="2">
        <f t="shared" ref="AM54:AR54" si="31">AL54+1</f>
        <v>17</v>
      </c>
      <c r="AN54" s="2">
        <f t="shared" si="31"/>
        <v>18</v>
      </c>
      <c r="AO54" s="2">
        <f t="shared" si="31"/>
        <v>19</v>
      </c>
      <c r="AP54" s="2">
        <f t="shared" si="31"/>
        <v>20</v>
      </c>
      <c r="AQ54" s="2">
        <f t="shared" si="31"/>
        <v>21</v>
      </c>
      <c r="AR54" s="2">
        <f t="shared" si="31"/>
        <v>22</v>
      </c>
      <c r="AU54" s="2">
        <f>BA37+1</f>
        <v>20</v>
      </c>
      <c r="AV54" s="2">
        <f t="shared" ref="AV54:BA54" si="32">AU54+1</f>
        <v>21</v>
      </c>
      <c r="AW54" s="2">
        <f t="shared" si="32"/>
        <v>22</v>
      </c>
      <c r="AX54" s="2">
        <f t="shared" si="32"/>
        <v>23</v>
      </c>
      <c r="AY54" s="2">
        <f t="shared" si="32"/>
        <v>24</v>
      </c>
      <c r="AZ54" s="2">
        <f t="shared" si="32"/>
        <v>25</v>
      </c>
      <c r="BA54" s="2">
        <f t="shared" si="32"/>
        <v>26</v>
      </c>
      <c r="BD54" s="2">
        <f>BJ37+1</f>
        <v>18</v>
      </c>
      <c r="BE54" s="2">
        <f t="shared" ref="BE54:BJ54" si="33">BD54+1</f>
        <v>19</v>
      </c>
      <c r="BF54" s="2">
        <f t="shared" si="33"/>
        <v>20</v>
      </c>
      <c r="BG54" s="2">
        <f t="shared" si="33"/>
        <v>21</v>
      </c>
      <c r="BH54" s="2">
        <f t="shared" si="33"/>
        <v>22</v>
      </c>
      <c r="BI54" s="2">
        <f t="shared" si="33"/>
        <v>23</v>
      </c>
      <c r="BJ54" s="2">
        <f t="shared" si="33"/>
        <v>24</v>
      </c>
      <c r="BM54" s="2">
        <f>BS37+1</f>
        <v>22</v>
      </c>
      <c r="BN54" s="2">
        <f t="shared" ref="BN54:BS54" si="34">BM54+1</f>
        <v>23</v>
      </c>
      <c r="BO54" s="2">
        <f t="shared" si="34"/>
        <v>24</v>
      </c>
      <c r="BP54" s="2">
        <f t="shared" si="34"/>
        <v>25</v>
      </c>
      <c r="BQ54" s="2">
        <f t="shared" si="34"/>
        <v>26</v>
      </c>
      <c r="BR54" s="2">
        <f t="shared" si="34"/>
        <v>27</v>
      </c>
      <c r="BS54" s="2">
        <f t="shared" si="34"/>
        <v>28</v>
      </c>
      <c r="BV54" s="2">
        <f>CB37+1</f>
        <v>19</v>
      </c>
      <c r="BW54" s="2">
        <f t="shared" ref="BW54:CB54" si="35">BV54+1</f>
        <v>20</v>
      </c>
      <c r="BX54" s="2">
        <f t="shared" si="35"/>
        <v>21</v>
      </c>
      <c r="BY54" s="2">
        <f t="shared" si="35"/>
        <v>22</v>
      </c>
      <c r="BZ54" s="2">
        <f t="shared" si="35"/>
        <v>23</v>
      </c>
      <c r="CA54" s="2">
        <f t="shared" si="35"/>
        <v>24</v>
      </c>
      <c r="CB54" s="2">
        <f t="shared" si="35"/>
        <v>25</v>
      </c>
      <c r="CE54" s="2">
        <f>CK37+1</f>
        <v>17</v>
      </c>
      <c r="CF54" s="2">
        <f t="shared" ref="CF54:CK54" si="36">CE54+1</f>
        <v>18</v>
      </c>
      <c r="CG54" s="2">
        <f t="shared" si="36"/>
        <v>19</v>
      </c>
      <c r="CH54" s="2">
        <f t="shared" si="36"/>
        <v>20</v>
      </c>
      <c r="CI54" s="2">
        <f t="shared" si="36"/>
        <v>21</v>
      </c>
      <c r="CJ54" s="2">
        <f t="shared" si="36"/>
        <v>22</v>
      </c>
      <c r="CK54" s="2">
        <f t="shared" si="36"/>
        <v>23</v>
      </c>
      <c r="CN54" s="2">
        <f>CT37+1</f>
        <v>21</v>
      </c>
      <c r="CO54" s="2">
        <f t="shared" ref="CO54:CT54" si="37">CN54+1</f>
        <v>22</v>
      </c>
      <c r="CP54" s="2">
        <f t="shared" si="37"/>
        <v>23</v>
      </c>
      <c r="CQ54" s="2">
        <f t="shared" si="37"/>
        <v>24</v>
      </c>
      <c r="CR54" s="2">
        <f t="shared" si="37"/>
        <v>25</v>
      </c>
      <c r="CS54" s="2">
        <f t="shared" si="37"/>
        <v>26</v>
      </c>
      <c r="CT54" s="2">
        <f t="shared" si="37"/>
        <v>27</v>
      </c>
      <c r="CW54" s="2">
        <f>DC37+1</f>
        <v>19</v>
      </c>
      <c r="CX54" s="2">
        <f t="shared" ref="CX54:DC54" si="38">CW54+1</f>
        <v>20</v>
      </c>
      <c r="CY54" s="2">
        <f t="shared" si="38"/>
        <v>21</v>
      </c>
      <c r="CZ54" s="2">
        <f t="shared" si="38"/>
        <v>22</v>
      </c>
      <c r="DA54" s="2">
        <f t="shared" si="38"/>
        <v>23</v>
      </c>
      <c r="DB54" s="2">
        <f t="shared" si="38"/>
        <v>24</v>
      </c>
      <c r="DC54" s="2">
        <f t="shared" si="38"/>
        <v>25</v>
      </c>
    </row>
    <row r="55" spans="1:107" x14ac:dyDescent="0.35">
      <c r="A55" s="3">
        <v>8</v>
      </c>
      <c r="B55" s="4"/>
      <c r="C55" s="4"/>
      <c r="D55" s="4"/>
      <c r="E55" s="4"/>
      <c r="F55" s="4" t="s">
        <v>25</v>
      </c>
      <c r="G55" s="4"/>
      <c r="H55" s="4"/>
      <c r="J55" s="3">
        <v>8</v>
      </c>
      <c r="K55" s="4"/>
      <c r="L55" s="4"/>
      <c r="M55" s="4"/>
      <c r="N55" s="4"/>
      <c r="O55" s="4" t="s">
        <v>25</v>
      </c>
      <c r="P55" s="4"/>
      <c r="Q55" s="4"/>
      <c r="S55" s="3">
        <v>8</v>
      </c>
      <c r="T55" s="4"/>
      <c r="U55" s="4"/>
      <c r="V55" s="4"/>
      <c r="W55" s="4"/>
      <c r="X55" s="4" t="s">
        <v>25</v>
      </c>
      <c r="Y55" s="4"/>
      <c r="Z55" s="4" t="s">
        <v>700</v>
      </c>
      <c r="AB55" s="3">
        <v>8</v>
      </c>
      <c r="AC55" s="4" t="s">
        <v>9192</v>
      </c>
      <c r="AD55" s="4"/>
      <c r="AE55" s="4" t="s">
        <v>9227</v>
      </c>
      <c r="AF55" s="4" t="s">
        <v>9231</v>
      </c>
      <c r="AG55" s="4" t="s">
        <v>25</v>
      </c>
      <c r="AH55" s="4"/>
      <c r="AI55" s="4"/>
      <c r="AK55" s="3">
        <v>8</v>
      </c>
      <c r="AL55" s="4" t="s">
        <v>9284</v>
      </c>
      <c r="AM55" s="4" t="s">
        <v>9354</v>
      </c>
      <c r="AN55" s="4" t="s">
        <v>9359</v>
      </c>
      <c r="AO55" s="4" t="s">
        <v>9366</v>
      </c>
      <c r="AP55" s="4" t="s">
        <v>25</v>
      </c>
      <c r="AQ55" s="4"/>
      <c r="AR55" s="4" t="s">
        <v>1091</v>
      </c>
      <c r="AT55" s="4">
        <v>8</v>
      </c>
      <c r="AU55" s="4"/>
      <c r="AV55" s="4"/>
      <c r="AW55" s="4"/>
      <c r="AX55" s="4"/>
      <c r="AY55" s="4" t="s">
        <v>9587</v>
      </c>
      <c r="AZ55" s="4"/>
      <c r="BA55" s="4"/>
      <c r="BC55" s="4">
        <v>8</v>
      </c>
      <c r="BD55" s="4" t="s">
        <v>9669</v>
      </c>
      <c r="BE55" s="4"/>
      <c r="BF55" s="4"/>
      <c r="BG55" s="4"/>
      <c r="BH55" s="4" t="s">
        <v>9657</v>
      </c>
      <c r="BI55" s="4"/>
      <c r="BJ55" s="4"/>
      <c r="BL55" s="4">
        <v>8</v>
      </c>
      <c r="BM55" s="4" t="s">
        <v>9713</v>
      </c>
      <c r="BN55" s="4"/>
      <c r="BO55" s="4" t="s">
        <v>9931</v>
      </c>
      <c r="BP55" s="4"/>
      <c r="BQ55" s="4"/>
      <c r="BR55" s="4"/>
      <c r="BS55" s="4"/>
      <c r="BU55" s="4">
        <v>8</v>
      </c>
      <c r="BV55" s="4"/>
      <c r="BW55" s="4" t="s">
        <v>38</v>
      </c>
      <c r="BX55" s="4" t="s">
        <v>10080</v>
      </c>
      <c r="BY55" s="4"/>
      <c r="BZ55" s="4" t="s">
        <v>25</v>
      </c>
      <c r="CA55" s="4"/>
      <c r="CB55" s="4" t="s">
        <v>10048</v>
      </c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M55" s="4">
        <v>8</v>
      </c>
      <c r="CN55" s="4"/>
      <c r="CO55" s="4"/>
      <c r="CP55" s="4" t="s">
        <v>10342</v>
      </c>
      <c r="CQ55" s="4"/>
      <c r="CR55" s="4" t="s">
        <v>25</v>
      </c>
      <c r="CS55" s="4"/>
      <c r="CT55" s="4"/>
      <c r="CV55" s="4">
        <v>8</v>
      </c>
      <c r="CW55" s="4"/>
      <c r="CX55" s="4" t="s">
        <v>10484</v>
      </c>
      <c r="CY55" s="4"/>
      <c r="CZ55" s="4"/>
      <c r="DA55" s="4"/>
      <c r="DB55" s="4"/>
      <c r="DC55" s="4"/>
    </row>
    <row r="56" spans="1:107" x14ac:dyDescent="0.35">
      <c r="A56" s="2"/>
      <c r="B56" s="5" t="s">
        <v>713</v>
      </c>
      <c r="C56" s="5"/>
      <c r="D56" s="5" t="s">
        <v>8880</v>
      </c>
      <c r="E56" s="5" t="s">
        <v>347</v>
      </c>
      <c r="F56" s="5"/>
      <c r="G56" s="5"/>
      <c r="H56" s="5"/>
      <c r="J56" s="2"/>
      <c r="K56" s="5"/>
      <c r="L56" s="5"/>
      <c r="M56" s="5"/>
      <c r="N56" s="5"/>
      <c r="O56" s="5"/>
      <c r="P56" s="5"/>
      <c r="Q56" s="5"/>
      <c r="S56" s="2"/>
      <c r="T56" s="5" t="s">
        <v>7674</v>
      </c>
      <c r="U56" s="5" t="s">
        <v>38</v>
      </c>
      <c r="V56" s="5"/>
      <c r="W56" s="5" t="s">
        <v>9113</v>
      </c>
      <c r="X56" s="5" t="s">
        <v>9116</v>
      </c>
      <c r="Y56" s="5"/>
      <c r="Z56" s="5" t="s">
        <v>9126</v>
      </c>
      <c r="AB56" s="2"/>
      <c r="AC56" s="5" t="s">
        <v>8975</v>
      </c>
      <c r="AD56" s="5"/>
      <c r="AE56" s="5" t="s">
        <v>9236</v>
      </c>
      <c r="AF56" s="5" t="s">
        <v>9236</v>
      </c>
      <c r="AG56" s="5" t="s">
        <v>9237</v>
      </c>
      <c r="AH56" s="5" t="s">
        <v>9243</v>
      </c>
      <c r="AI56" s="5" t="s">
        <v>9247</v>
      </c>
      <c r="AK56" s="2"/>
      <c r="AL56" s="5"/>
      <c r="AM56" s="5" t="s">
        <v>9355</v>
      </c>
      <c r="AN56" s="5" t="s">
        <v>1109</v>
      </c>
      <c r="AO56" s="5"/>
      <c r="AP56" s="5" t="s">
        <v>9371</v>
      </c>
      <c r="AQ56" s="5" t="s">
        <v>9376</v>
      </c>
      <c r="AR56" s="5"/>
      <c r="AT56" s="5"/>
      <c r="AU56" s="5"/>
      <c r="AV56" s="5"/>
      <c r="AW56" s="5" t="s">
        <v>7674</v>
      </c>
      <c r="AX56" s="5" t="s">
        <v>9586</v>
      </c>
      <c r="AY56" s="5" t="s">
        <v>9135</v>
      </c>
      <c r="AZ56" s="5"/>
      <c r="BA56" s="5"/>
      <c r="BC56" s="5"/>
      <c r="BD56" s="5"/>
      <c r="BE56" s="5"/>
      <c r="BF56" s="5"/>
      <c r="BG56" s="5"/>
      <c r="BH56" s="5"/>
      <c r="BI56" s="5"/>
      <c r="BJ56" s="5"/>
      <c r="BL56" s="5"/>
      <c r="BM56" s="5" t="s">
        <v>9832</v>
      </c>
      <c r="BN56" s="5"/>
      <c r="BO56" s="5"/>
      <c r="BP56" s="5"/>
      <c r="BQ56" s="5"/>
      <c r="BR56" s="5" t="s">
        <v>1831</v>
      </c>
      <c r="BS56" s="5" t="s">
        <v>1831</v>
      </c>
      <c r="BU56" s="5"/>
      <c r="BV56" s="5"/>
      <c r="BW56" s="5"/>
      <c r="BX56" s="5"/>
      <c r="BY56" s="5"/>
      <c r="BZ56" s="5" t="s">
        <v>1588</v>
      </c>
      <c r="CA56" s="5"/>
      <c r="CB56" s="5" t="s">
        <v>10049</v>
      </c>
      <c r="CD56" s="5"/>
      <c r="CE56" s="5"/>
      <c r="CF56" s="5"/>
      <c r="CG56" s="5" t="s">
        <v>10179</v>
      </c>
      <c r="CH56" s="5"/>
      <c r="CI56" s="5" t="s">
        <v>10190</v>
      </c>
      <c r="CJ56" s="5"/>
      <c r="CK56" s="5"/>
      <c r="CM56" s="5"/>
      <c r="CN56" s="5"/>
      <c r="CO56" s="5"/>
      <c r="CP56" s="5" t="s">
        <v>10345</v>
      </c>
      <c r="CQ56" s="5" t="s">
        <v>10346</v>
      </c>
      <c r="CR56" s="5"/>
      <c r="CS56" s="5" t="s">
        <v>10352</v>
      </c>
      <c r="CT56" s="5"/>
      <c r="CV56" s="5"/>
      <c r="CW56" s="5" t="s">
        <v>10469</v>
      </c>
      <c r="CX56" s="5" t="s">
        <v>10481</v>
      </c>
      <c r="CY56" s="5"/>
      <c r="CZ56" s="5"/>
      <c r="DA56" s="5" t="s">
        <v>10495</v>
      </c>
      <c r="DB56" s="5"/>
      <c r="DC56" s="5"/>
    </row>
    <row r="57" spans="1:107" x14ac:dyDescent="0.35">
      <c r="A57" s="3">
        <v>10</v>
      </c>
      <c r="B57" s="4" t="s">
        <v>3959</v>
      </c>
      <c r="C57" s="4"/>
      <c r="D57" s="4" t="s">
        <v>8868</v>
      </c>
      <c r="E57" s="4" t="s">
        <v>1607</v>
      </c>
      <c r="F57" s="4"/>
      <c r="G57" s="4" t="s">
        <v>8891</v>
      </c>
      <c r="H57" s="4"/>
      <c r="J57" s="3">
        <v>10</v>
      </c>
      <c r="K57" s="4"/>
      <c r="L57" s="4" t="s">
        <v>9000</v>
      </c>
      <c r="M57" s="4" t="s">
        <v>8998</v>
      </c>
      <c r="N57" s="4" t="s">
        <v>9007</v>
      </c>
      <c r="O57" s="4"/>
      <c r="P57" s="4"/>
      <c r="Q57" s="4"/>
      <c r="S57" s="3">
        <v>10</v>
      </c>
      <c r="T57" s="4"/>
      <c r="U57" s="4"/>
      <c r="V57" s="4"/>
      <c r="W57" s="4" t="s">
        <v>347</v>
      </c>
      <c r="X57" s="4" t="s">
        <v>58</v>
      </c>
      <c r="Y57" s="4" t="s">
        <v>6217</v>
      </c>
      <c r="Z57" s="4"/>
      <c r="AB57" s="3">
        <v>10</v>
      </c>
      <c r="AC57" s="4" t="s">
        <v>9219</v>
      </c>
      <c r="AD57" s="4"/>
      <c r="AE57" s="4"/>
      <c r="AF57" s="4"/>
      <c r="AG57" s="4"/>
      <c r="AH57" s="4" t="s">
        <v>9246</v>
      </c>
      <c r="AI57" s="4" t="s">
        <v>9242</v>
      </c>
      <c r="AK57" s="3">
        <v>10</v>
      </c>
      <c r="AL57" s="4"/>
      <c r="AM57" s="4"/>
      <c r="AN57" s="4"/>
      <c r="AO57" s="4" t="s">
        <v>347</v>
      </c>
      <c r="AP57" s="4" t="s">
        <v>9378</v>
      </c>
      <c r="AQ57" s="4" t="s">
        <v>9373</v>
      </c>
      <c r="AR57" s="4"/>
      <c r="AT57" s="4">
        <v>10</v>
      </c>
      <c r="AU57" s="4"/>
      <c r="AV57" s="4"/>
      <c r="AW57" s="4"/>
      <c r="AX57" s="4" t="s">
        <v>9562</v>
      </c>
      <c r="AY57" s="4" t="s">
        <v>288</v>
      </c>
      <c r="AZ57" s="4" t="s">
        <v>9568</v>
      </c>
      <c r="BA57" s="4" t="s">
        <v>9570</v>
      </c>
      <c r="BC57" s="4">
        <v>10</v>
      </c>
      <c r="BD57" s="4" t="s">
        <v>9668</v>
      </c>
      <c r="BE57" s="4" t="s">
        <v>729</v>
      </c>
      <c r="BF57" s="4"/>
      <c r="BG57" s="4"/>
      <c r="BH57" s="4" t="s">
        <v>729</v>
      </c>
      <c r="BI57" s="4" t="s">
        <v>9692</v>
      </c>
      <c r="BJ57" s="4"/>
      <c r="BL57" s="4">
        <v>10</v>
      </c>
      <c r="BM57" s="4"/>
      <c r="BN57" s="4" t="s">
        <v>9920</v>
      </c>
      <c r="BO57" s="4" t="s">
        <v>9926</v>
      </c>
      <c r="BP57" s="4" t="s">
        <v>7116</v>
      </c>
      <c r="BQ57" s="4"/>
      <c r="BR57" s="4" t="s">
        <v>9938</v>
      </c>
      <c r="BS57" s="4"/>
      <c r="BU57" s="4">
        <v>10</v>
      </c>
      <c r="BV57" s="4" t="s">
        <v>10075</v>
      </c>
      <c r="BW57" s="4" t="s">
        <v>10073</v>
      </c>
      <c r="BX57" s="4" t="s">
        <v>10046</v>
      </c>
      <c r="BY57" s="4"/>
      <c r="BZ57" s="4" t="s">
        <v>733</v>
      </c>
      <c r="CA57" s="4"/>
      <c r="CB57" s="4"/>
      <c r="CD57" s="4">
        <v>10</v>
      </c>
      <c r="CE57" s="4"/>
      <c r="CF57" s="4" t="s">
        <v>10174</v>
      </c>
      <c r="CG57" s="4" t="s">
        <v>504</v>
      </c>
      <c r="CH57" s="4"/>
      <c r="CI57" s="4"/>
      <c r="CJ57" s="4"/>
      <c r="CK57" s="4"/>
      <c r="CM57" s="4">
        <v>10</v>
      </c>
      <c r="CN57" s="4"/>
      <c r="CO57" s="4"/>
      <c r="CP57" s="4" t="s">
        <v>8571</v>
      </c>
      <c r="CQ57" s="4" t="s">
        <v>10348</v>
      </c>
      <c r="CR57" s="4" t="s">
        <v>10336</v>
      </c>
      <c r="CS57" s="4"/>
      <c r="CT57" s="4"/>
      <c r="CV57" s="4">
        <v>10</v>
      </c>
      <c r="CW57" s="4" t="s">
        <v>10475</v>
      </c>
      <c r="CX57" s="4" t="s">
        <v>38</v>
      </c>
      <c r="CY57" s="4"/>
      <c r="CZ57" s="4" t="s">
        <v>10488</v>
      </c>
      <c r="DA57" s="4" t="s">
        <v>10494</v>
      </c>
      <c r="DB57" s="4"/>
      <c r="DC57" s="4"/>
    </row>
    <row r="58" spans="1:107" x14ac:dyDescent="0.35">
      <c r="A58" s="6"/>
      <c r="B58" s="7" t="s">
        <v>8870</v>
      </c>
      <c r="C58" s="7"/>
      <c r="D58" s="7" t="s">
        <v>8877</v>
      </c>
      <c r="E58" s="7" t="s">
        <v>8874</v>
      </c>
      <c r="F58" s="7"/>
      <c r="G58" s="7"/>
      <c r="H58" s="7"/>
      <c r="J58" s="6"/>
      <c r="K58" s="7"/>
      <c r="L58" s="7"/>
      <c r="M58" s="7" t="s">
        <v>9004</v>
      </c>
      <c r="N58" s="7" t="s">
        <v>38</v>
      </c>
      <c r="O58" s="7" t="s">
        <v>2838</v>
      </c>
      <c r="P58" s="7" t="s">
        <v>3789</v>
      </c>
      <c r="Q58" s="7"/>
      <c r="S58" s="6"/>
      <c r="T58" s="7" t="s">
        <v>9106</v>
      </c>
      <c r="U58" s="7"/>
      <c r="V58" s="7"/>
      <c r="W58" s="7"/>
      <c r="X58" s="7" t="s">
        <v>7267</v>
      </c>
      <c r="Y58" s="7" t="s">
        <v>9120</v>
      </c>
      <c r="Z58" s="7"/>
      <c r="AB58" s="6"/>
      <c r="AC58" s="7" t="s">
        <v>9220</v>
      </c>
      <c r="AD58" s="7"/>
      <c r="AE58" s="7"/>
      <c r="AF58" s="7"/>
      <c r="AG58" s="7" t="s">
        <v>735</v>
      </c>
      <c r="AH58" s="7" t="s">
        <v>9242</v>
      </c>
      <c r="AI58" s="7" t="s">
        <v>9249</v>
      </c>
      <c r="AK58" s="6"/>
      <c r="AL58" s="7" t="s">
        <v>38</v>
      </c>
      <c r="AM58" s="7"/>
      <c r="AN58" s="7" t="s">
        <v>9362</v>
      </c>
      <c r="AO58" s="7" t="s">
        <v>9367</v>
      </c>
      <c r="AP58" s="7" t="s">
        <v>9372</v>
      </c>
      <c r="AQ58" s="7"/>
      <c r="AR58" s="7" t="s">
        <v>9389</v>
      </c>
      <c r="AT58" s="7"/>
      <c r="AU58" s="7"/>
      <c r="AV58" s="7"/>
      <c r="AW58" s="7"/>
      <c r="AX58" s="7" t="s">
        <v>2073</v>
      </c>
      <c r="AY58" s="7" t="s">
        <v>9569</v>
      </c>
      <c r="AZ58" s="7" t="s">
        <v>9567</v>
      </c>
      <c r="BA58" s="7"/>
      <c r="BC58" s="7"/>
      <c r="BD58" s="7"/>
      <c r="BE58" s="7" t="s">
        <v>9672</v>
      </c>
      <c r="BF58" s="7"/>
      <c r="BG58" s="7" t="s">
        <v>8527</v>
      </c>
      <c r="BH58" s="7" t="s">
        <v>9653</v>
      </c>
      <c r="BI58" s="7" t="s">
        <v>9694</v>
      </c>
      <c r="BJ58" s="7"/>
      <c r="BL58" s="7"/>
      <c r="BM58" s="7"/>
      <c r="BN58" s="7" t="s">
        <v>9921</v>
      </c>
      <c r="BO58" s="7" t="s">
        <v>38</v>
      </c>
      <c r="BP58" s="7" t="s">
        <v>58</v>
      </c>
      <c r="BQ58" s="7"/>
      <c r="BR58" s="7"/>
      <c r="BS58" s="7"/>
      <c r="BU58" s="7"/>
      <c r="BV58" s="7" t="s">
        <v>58</v>
      </c>
      <c r="BW58" s="7" t="s">
        <v>8969</v>
      </c>
      <c r="BX58" s="7"/>
      <c r="BY58" s="7"/>
      <c r="BZ58" s="7" t="s">
        <v>2550</v>
      </c>
      <c r="CA58" s="7" t="s">
        <v>10087</v>
      </c>
      <c r="CB58" s="7"/>
      <c r="CD58" s="7"/>
      <c r="CE58" s="7"/>
      <c r="CF58" s="7"/>
      <c r="CG58" s="7" t="s">
        <v>10180</v>
      </c>
      <c r="CH58" s="7"/>
      <c r="CI58" s="7" t="s">
        <v>8527</v>
      </c>
      <c r="CJ58" s="7"/>
      <c r="CK58" s="7"/>
      <c r="CM58" s="7"/>
      <c r="CN58" s="7"/>
      <c r="CO58" s="7"/>
      <c r="CP58" s="7"/>
      <c r="CQ58" s="7"/>
      <c r="CR58" s="7" t="s">
        <v>1609</v>
      </c>
      <c r="CS58" s="7"/>
      <c r="CT58" s="7" t="s">
        <v>10355</v>
      </c>
      <c r="CV58" s="7"/>
      <c r="CW58" s="7" t="s">
        <v>10476</v>
      </c>
      <c r="CX58" s="7" t="s">
        <v>10482</v>
      </c>
      <c r="CY58" s="7" t="s">
        <v>10487</v>
      </c>
      <c r="CZ58" s="7"/>
      <c r="DA58" s="7"/>
      <c r="DB58" s="7"/>
      <c r="DC58" s="7"/>
    </row>
    <row r="59" spans="1:107" x14ac:dyDescent="0.35">
      <c r="A59" s="2">
        <v>12</v>
      </c>
      <c r="B59" s="5" t="s">
        <v>8586</v>
      </c>
      <c r="C59" s="5" t="s">
        <v>89</v>
      </c>
      <c r="D59" s="5"/>
      <c r="E59" s="5"/>
      <c r="F59" s="5"/>
      <c r="G59" s="5"/>
      <c r="H59" s="5" t="s">
        <v>8896</v>
      </c>
      <c r="J59" s="2">
        <v>12</v>
      </c>
      <c r="K59" s="5" t="s">
        <v>8994</v>
      </c>
      <c r="L59" s="5" t="s">
        <v>9001</v>
      </c>
      <c r="M59" s="5"/>
      <c r="N59" s="5"/>
      <c r="O59" s="5"/>
      <c r="P59" s="5" t="s">
        <v>9013</v>
      </c>
      <c r="Q59" s="5" t="s">
        <v>1175</v>
      </c>
      <c r="S59" s="2">
        <v>12</v>
      </c>
      <c r="T59" s="5" t="s">
        <v>8586</v>
      </c>
      <c r="U59" s="5" t="s">
        <v>89</v>
      </c>
      <c r="V59" s="5"/>
      <c r="W59" s="5"/>
      <c r="X59" s="5"/>
      <c r="Y59" s="5"/>
      <c r="Z59" s="5" t="s">
        <v>3969</v>
      </c>
      <c r="AB59" s="2">
        <v>12</v>
      </c>
      <c r="AC59" s="5" t="s">
        <v>9221</v>
      </c>
      <c r="AD59" s="5"/>
      <c r="AE59" s="5"/>
      <c r="AF59" s="5"/>
      <c r="AG59" s="5"/>
      <c r="AH59" s="5" t="s">
        <v>9245</v>
      </c>
      <c r="AI59" s="5" t="s">
        <v>3989</v>
      </c>
      <c r="AK59" s="2">
        <v>12</v>
      </c>
      <c r="AL59" s="5" t="s">
        <v>1173</v>
      </c>
      <c r="AM59" s="5" t="s">
        <v>89</v>
      </c>
      <c r="AN59" s="5"/>
      <c r="AO59" s="5"/>
      <c r="AP59" s="5"/>
      <c r="AQ59" s="5" t="s">
        <v>9384</v>
      </c>
      <c r="AR59" s="5"/>
      <c r="AT59" s="5">
        <v>12</v>
      </c>
      <c r="AU59" s="5"/>
      <c r="AV59" s="5" t="s">
        <v>89</v>
      </c>
      <c r="AW59" s="5"/>
      <c r="AX59" s="5" t="s">
        <v>9566</v>
      </c>
      <c r="AY59" s="5"/>
      <c r="AZ59" s="5"/>
      <c r="BA59" s="5" t="s">
        <v>9571</v>
      </c>
      <c r="BC59" s="5">
        <v>12</v>
      </c>
      <c r="BD59" s="5"/>
      <c r="BE59" s="5" t="s">
        <v>9673</v>
      </c>
      <c r="BF59" s="5" t="s">
        <v>9673</v>
      </c>
      <c r="BG59" s="5" t="s">
        <v>9673</v>
      </c>
      <c r="BH59" s="5" t="s">
        <v>9673</v>
      </c>
      <c r="BI59" s="5" t="s">
        <v>9693</v>
      </c>
      <c r="BJ59" s="5"/>
      <c r="BL59" s="5">
        <v>12</v>
      </c>
      <c r="BM59" s="5"/>
      <c r="BN59" s="5"/>
      <c r="BO59" s="5" t="s">
        <v>9928</v>
      </c>
      <c r="BP59" s="5"/>
      <c r="BQ59" s="5" t="s">
        <v>9934</v>
      </c>
      <c r="BR59" s="5"/>
      <c r="BS59" s="5"/>
      <c r="BU59" s="5">
        <v>12</v>
      </c>
      <c r="BV59" s="5"/>
      <c r="BW59" s="5" t="s">
        <v>89</v>
      </c>
      <c r="BX59" s="5" t="s">
        <v>10082</v>
      </c>
      <c r="BY59" s="5" t="s">
        <v>9337</v>
      </c>
      <c r="BZ59" s="5"/>
      <c r="CA59" s="5" t="s">
        <v>10088</v>
      </c>
      <c r="CB59" s="5"/>
      <c r="CD59" s="5">
        <v>12</v>
      </c>
      <c r="CE59" s="5"/>
      <c r="CF59" s="5" t="s">
        <v>89</v>
      </c>
      <c r="CG59" s="5"/>
      <c r="CH59" s="5"/>
      <c r="CI59" s="5"/>
      <c r="CJ59" s="5" t="s">
        <v>10197</v>
      </c>
      <c r="CK59" s="5"/>
      <c r="CM59" s="5">
        <v>12</v>
      </c>
      <c r="CN59" s="5"/>
      <c r="CO59" s="5" t="s">
        <v>89</v>
      </c>
      <c r="CP59" s="5"/>
      <c r="CQ59" s="5"/>
      <c r="CR59" s="5" t="s">
        <v>10337</v>
      </c>
      <c r="CS59" s="5"/>
      <c r="CT59" s="5" t="s">
        <v>10356</v>
      </c>
      <c r="CV59" s="5">
        <v>12</v>
      </c>
      <c r="CW59" s="5" t="s">
        <v>10477</v>
      </c>
      <c r="CX59" s="5" t="s">
        <v>89</v>
      </c>
      <c r="CY59" s="5" t="s">
        <v>6946</v>
      </c>
      <c r="CZ59" s="5" t="s">
        <v>10489</v>
      </c>
      <c r="DA59" s="5" t="s">
        <v>10489</v>
      </c>
      <c r="DB59" s="5" t="s">
        <v>10489</v>
      </c>
      <c r="DC59" s="5" t="s">
        <v>10521</v>
      </c>
    </row>
    <row r="60" spans="1:107" x14ac:dyDescent="0.35">
      <c r="A60" s="2"/>
      <c r="B60" s="5"/>
      <c r="C60" s="5"/>
      <c r="D60" s="5" t="s">
        <v>8694</v>
      </c>
      <c r="E60" s="5" t="s">
        <v>8875</v>
      </c>
      <c r="F60" s="5"/>
      <c r="G60" s="5" t="s">
        <v>8892</v>
      </c>
      <c r="H60" s="5" t="s">
        <v>6011</v>
      </c>
      <c r="J60" s="2"/>
      <c r="K60" s="5"/>
      <c r="L60" s="5"/>
      <c r="M60" s="5"/>
      <c r="N60" s="5"/>
      <c r="O60" s="5"/>
      <c r="P60" s="5" t="s">
        <v>9012</v>
      </c>
      <c r="Q60" s="5"/>
      <c r="S60" s="2"/>
      <c r="T60" s="5"/>
      <c r="U60" s="5" t="s">
        <v>804</v>
      </c>
      <c r="V60" s="5"/>
      <c r="W60" s="5"/>
      <c r="X60" s="5" t="s">
        <v>9117</v>
      </c>
      <c r="Y60" s="5" t="s">
        <v>9119</v>
      </c>
      <c r="Z60" s="5" t="s">
        <v>9127</v>
      </c>
      <c r="AB60" s="2"/>
      <c r="AC60" s="5" t="s">
        <v>9205</v>
      </c>
      <c r="AD60" s="5"/>
      <c r="AE60" s="5" t="s">
        <v>9229</v>
      </c>
      <c r="AF60" s="5"/>
      <c r="AG60" s="5"/>
      <c r="AH60" s="5" t="s">
        <v>9244</v>
      </c>
      <c r="AI60" s="5"/>
      <c r="AK60" s="2"/>
      <c r="AL60" s="5" t="s">
        <v>7338</v>
      </c>
      <c r="AM60" s="5"/>
      <c r="AN60" s="5"/>
      <c r="AO60" s="5"/>
      <c r="AP60" s="5" t="s">
        <v>9380</v>
      </c>
      <c r="AQ60" s="5" t="s">
        <v>2284</v>
      </c>
      <c r="AR60" s="5"/>
      <c r="AT60" s="5"/>
      <c r="AU60" s="5"/>
      <c r="AV60" s="5"/>
      <c r="AW60" s="5" t="s">
        <v>8939</v>
      </c>
      <c r="AX60" s="5"/>
      <c r="AY60" s="5"/>
      <c r="AZ60" s="5"/>
      <c r="BA60" s="5" t="s">
        <v>9572</v>
      </c>
      <c r="BC60" s="5"/>
      <c r="BD60" s="5"/>
      <c r="BE60" s="5"/>
      <c r="BF60" s="5"/>
      <c r="BG60" s="5"/>
      <c r="BH60" s="5"/>
      <c r="BI60" s="5" t="s">
        <v>8261</v>
      </c>
      <c r="BJ60" s="5" t="s">
        <v>9695</v>
      </c>
      <c r="BL60" s="5"/>
      <c r="BM60" s="5"/>
      <c r="BN60" s="5"/>
      <c r="BO60" s="5" t="s">
        <v>9927</v>
      </c>
      <c r="BP60" s="5"/>
      <c r="BQ60" s="5" t="s">
        <v>430</v>
      </c>
      <c r="BR60" s="5" t="s">
        <v>9939</v>
      </c>
      <c r="BS60" s="5" t="s">
        <v>9953</v>
      </c>
      <c r="BU60" s="5"/>
      <c r="BV60" s="5"/>
      <c r="BW60" s="5" t="s">
        <v>121</v>
      </c>
      <c r="BX60" s="5"/>
      <c r="BY60" s="5"/>
      <c r="BZ60" s="5"/>
      <c r="CA60" s="5"/>
      <c r="CB60" s="5"/>
      <c r="CD60" s="5"/>
      <c r="CE60" s="5"/>
      <c r="CF60" s="5" t="s">
        <v>10176</v>
      </c>
      <c r="CG60" s="5" t="s">
        <v>8939</v>
      </c>
      <c r="CH60" s="5"/>
      <c r="CI60" s="5"/>
      <c r="CJ60" s="5" t="s">
        <v>430</v>
      </c>
      <c r="CK60" s="5" t="s">
        <v>10200</v>
      </c>
      <c r="CM60" s="5"/>
      <c r="CN60" s="5"/>
      <c r="CO60" s="11"/>
      <c r="CP60" s="5"/>
      <c r="CQ60" s="5"/>
      <c r="CR60" s="5" t="s">
        <v>10352</v>
      </c>
      <c r="CS60" s="5"/>
      <c r="CT60" s="5" t="s">
        <v>4847</v>
      </c>
      <c r="CV60" s="5"/>
      <c r="CW60" s="5"/>
      <c r="CX60" s="5"/>
      <c r="CY60" s="5" t="s">
        <v>10506</v>
      </c>
      <c r="CZ60" s="5"/>
      <c r="DA60" s="5"/>
      <c r="DB60" s="5"/>
      <c r="DC60" s="5" t="s">
        <v>10501</v>
      </c>
    </row>
    <row r="61" spans="1:107" ht="15" customHeight="1" x14ac:dyDescent="0.35">
      <c r="A61" s="3">
        <v>14</v>
      </c>
      <c r="B61" s="4" t="s">
        <v>7401</v>
      </c>
      <c r="C61" s="4"/>
      <c r="D61" s="4" t="s">
        <v>8879</v>
      </c>
      <c r="E61" s="4"/>
      <c r="F61" s="4" t="s">
        <v>8886</v>
      </c>
      <c r="G61" s="4" t="s">
        <v>8893</v>
      </c>
      <c r="H61" s="4"/>
      <c r="J61" s="3">
        <v>14</v>
      </c>
      <c r="K61" s="4"/>
      <c r="L61" s="4"/>
      <c r="M61" s="4"/>
      <c r="N61" s="4"/>
      <c r="O61" s="4"/>
      <c r="P61" s="4" t="s">
        <v>9014</v>
      </c>
      <c r="Q61" s="4"/>
      <c r="S61" s="3">
        <v>14</v>
      </c>
      <c r="T61" s="4" t="s">
        <v>9107</v>
      </c>
      <c r="U61" s="4"/>
      <c r="V61" s="4" t="s">
        <v>8472</v>
      </c>
      <c r="W61" s="4" t="s">
        <v>9114</v>
      </c>
      <c r="X61" s="4"/>
      <c r="Y61" s="4" t="s">
        <v>9121</v>
      </c>
      <c r="Z61" s="4"/>
      <c r="AB61" s="3">
        <v>14</v>
      </c>
      <c r="AC61" s="4" t="s">
        <v>9195</v>
      </c>
      <c r="AD61" s="4" t="s">
        <v>9225</v>
      </c>
      <c r="AE61" s="4" t="s">
        <v>7130</v>
      </c>
      <c r="AF61" s="4" t="s">
        <v>9232</v>
      </c>
      <c r="AG61" s="4" t="s">
        <v>9240</v>
      </c>
      <c r="AH61" s="4"/>
      <c r="AI61" s="4"/>
      <c r="AK61" s="3">
        <v>14</v>
      </c>
      <c r="AL61" s="4" t="s">
        <v>9350</v>
      </c>
      <c r="AM61" s="4" t="s">
        <v>9356</v>
      </c>
      <c r="AN61" s="4" t="s">
        <v>9364</v>
      </c>
      <c r="AO61" s="4"/>
      <c r="AP61" s="4" t="s">
        <v>9379</v>
      </c>
      <c r="AQ61" s="4" t="s">
        <v>9385</v>
      </c>
      <c r="AR61" s="4" t="s">
        <v>9391</v>
      </c>
      <c r="AS61" s="37"/>
      <c r="AT61" s="4">
        <v>14</v>
      </c>
      <c r="AU61" s="4" t="s">
        <v>38</v>
      </c>
      <c r="AV61" s="4"/>
      <c r="AW61" s="4"/>
      <c r="AX61" s="4" t="s">
        <v>1954</v>
      </c>
      <c r="AY61" s="4" t="s">
        <v>9565</v>
      </c>
      <c r="AZ61" s="4"/>
      <c r="BA61" s="4"/>
      <c r="BC61" s="4">
        <v>14</v>
      </c>
      <c r="BD61" s="4" t="s">
        <v>8474</v>
      </c>
      <c r="BE61" s="4"/>
      <c r="BF61" s="4"/>
      <c r="BG61" s="4" t="s">
        <v>9684</v>
      </c>
      <c r="BH61" s="4"/>
      <c r="BI61" s="4"/>
      <c r="BJ61" s="4" t="s">
        <v>794</v>
      </c>
      <c r="BL61" s="4">
        <v>14</v>
      </c>
      <c r="BM61" s="4" t="s">
        <v>8841</v>
      </c>
      <c r="BN61" s="4" t="s">
        <v>9922</v>
      </c>
      <c r="BO61" s="4" t="s">
        <v>9929</v>
      </c>
      <c r="BP61" s="4" t="s">
        <v>9932</v>
      </c>
      <c r="BQ61" s="4"/>
      <c r="BR61" s="4"/>
      <c r="BS61" s="4"/>
      <c r="BU61" s="4">
        <v>14</v>
      </c>
      <c r="BV61" s="4"/>
      <c r="BW61" s="4"/>
      <c r="BX61" s="4"/>
      <c r="BY61" s="4"/>
      <c r="BZ61" s="4" t="s">
        <v>10084</v>
      </c>
      <c r="CA61" s="4"/>
      <c r="CB61" s="4"/>
      <c r="CD61" s="4">
        <v>14</v>
      </c>
      <c r="CE61" s="4" t="s">
        <v>10175</v>
      </c>
      <c r="CF61" s="4" t="s">
        <v>10149</v>
      </c>
      <c r="CG61" s="4" t="s">
        <v>10192</v>
      </c>
      <c r="CH61" s="4" t="s">
        <v>10187</v>
      </c>
      <c r="CI61" s="4" t="s">
        <v>10193</v>
      </c>
      <c r="CJ61" s="4"/>
      <c r="CK61" s="4" t="s">
        <v>10201</v>
      </c>
      <c r="CM61" s="4">
        <v>14</v>
      </c>
      <c r="CN61" s="4" t="s">
        <v>10338</v>
      </c>
      <c r="CO61" s="4"/>
      <c r="CP61" s="4" t="s">
        <v>10347</v>
      </c>
      <c r="CQ61" s="4" t="s">
        <v>8879</v>
      </c>
      <c r="CR61" s="4" t="s">
        <v>10038</v>
      </c>
      <c r="CS61" s="4" t="s">
        <v>38</v>
      </c>
      <c r="CT61" s="4"/>
      <c r="CV61" s="4">
        <v>14</v>
      </c>
      <c r="CW61" s="4"/>
      <c r="CX61" s="4"/>
      <c r="CY61" s="4"/>
      <c r="CZ61" s="4"/>
      <c r="DA61" s="4"/>
      <c r="DB61" s="4"/>
      <c r="DC61" s="4"/>
    </row>
    <row r="62" spans="1:107" x14ac:dyDescent="0.35">
      <c r="A62" s="6"/>
      <c r="B62" s="7" t="s">
        <v>8871</v>
      </c>
      <c r="C62" s="7"/>
      <c r="D62" s="7" t="s">
        <v>7438</v>
      </c>
      <c r="E62" s="7" t="s">
        <v>8883</v>
      </c>
      <c r="F62" s="7" t="s">
        <v>8887</v>
      </c>
      <c r="G62" s="7" t="s">
        <v>8904</v>
      </c>
      <c r="H62" s="7"/>
      <c r="J62" s="6"/>
      <c r="K62" s="7" t="s">
        <v>8995</v>
      </c>
      <c r="L62" s="7" t="s">
        <v>9002</v>
      </c>
      <c r="M62" s="7" t="s">
        <v>9005</v>
      </c>
      <c r="N62" s="7"/>
      <c r="O62" s="7"/>
      <c r="P62" s="7" t="s">
        <v>9015</v>
      </c>
      <c r="Q62" s="7"/>
      <c r="S62" s="6"/>
      <c r="T62" s="7" t="s">
        <v>9108</v>
      </c>
      <c r="U62" s="7" t="s">
        <v>9092</v>
      </c>
      <c r="V62" s="7"/>
      <c r="W62" s="7"/>
      <c r="X62" s="7"/>
      <c r="Y62" s="7" t="s">
        <v>9122</v>
      </c>
      <c r="Z62" s="7" t="s">
        <v>9129</v>
      </c>
      <c r="AB62" s="6"/>
      <c r="AC62" s="7" t="s">
        <v>9222</v>
      </c>
      <c r="AD62" s="7" t="s">
        <v>9226</v>
      </c>
      <c r="AE62" s="7" t="s">
        <v>9228</v>
      </c>
      <c r="AF62" s="7" t="s">
        <v>9235</v>
      </c>
      <c r="AG62" s="7" t="s">
        <v>9239</v>
      </c>
      <c r="AH62" s="7" t="s">
        <v>9248</v>
      </c>
      <c r="AI62" s="7"/>
      <c r="AK62" s="6"/>
      <c r="AL62" s="7"/>
      <c r="AM62" s="7" t="s">
        <v>9358</v>
      </c>
      <c r="AN62" s="7" t="s">
        <v>9363</v>
      </c>
      <c r="AO62" s="7" t="s">
        <v>9368</v>
      </c>
      <c r="AP62" s="7"/>
      <c r="AQ62" s="7" t="s">
        <v>9390</v>
      </c>
      <c r="AR62" s="7"/>
      <c r="AT62" s="7"/>
      <c r="AU62" s="7" t="s">
        <v>9551</v>
      </c>
      <c r="AV62" s="7" t="s">
        <v>9556</v>
      </c>
      <c r="AW62" s="7" t="s">
        <v>9502</v>
      </c>
      <c r="AX62" s="7" t="s">
        <v>9578</v>
      </c>
      <c r="AY62" s="7"/>
      <c r="AZ62" s="7"/>
      <c r="BA62" s="7" t="s">
        <v>9573</v>
      </c>
      <c r="BC62" s="7"/>
      <c r="BD62" s="7"/>
      <c r="BE62" s="7" t="s">
        <v>9654</v>
      </c>
      <c r="BF62" s="7" t="s">
        <v>9682</v>
      </c>
      <c r="BG62" s="7"/>
      <c r="BH62" s="7" t="s">
        <v>9689</v>
      </c>
      <c r="BI62" s="7"/>
      <c r="BJ62" s="7"/>
      <c r="BL62" s="7"/>
      <c r="BM62" s="7" t="s">
        <v>9835</v>
      </c>
      <c r="BN62" s="7" t="s">
        <v>9834</v>
      </c>
      <c r="BO62" s="7"/>
      <c r="BP62" s="7"/>
      <c r="BQ62" s="7" t="s">
        <v>9946</v>
      </c>
      <c r="BR62" s="7" t="s">
        <v>9950</v>
      </c>
      <c r="BS62" s="7" t="s">
        <v>9954</v>
      </c>
      <c r="BU62" s="7"/>
      <c r="BV62" s="7" t="s">
        <v>10076</v>
      </c>
      <c r="BW62" s="7" t="s">
        <v>10077</v>
      </c>
      <c r="BX62" s="7"/>
      <c r="BY62" s="7"/>
      <c r="BZ62" s="7" t="s">
        <v>10085</v>
      </c>
      <c r="CA62" s="7" t="s">
        <v>38</v>
      </c>
      <c r="CB62" s="7" t="s">
        <v>949</v>
      </c>
      <c r="CD62" s="7"/>
      <c r="CE62" s="7" t="s">
        <v>38</v>
      </c>
      <c r="CF62" s="7" t="s">
        <v>10177</v>
      </c>
      <c r="CG62" s="7" t="s">
        <v>10191</v>
      </c>
      <c r="CH62" s="7" t="s">
        <v>38</v>
      </c>
      <c r="CI62" s="7" t="s">
        <v>10194</v>
      </c>
      <c r="CJ62" s="7" t="s">
        <v>10198</v>
      </c>
      <c r="CK62" s="7" t="s">
        <v>10202</v>
      </c>
      <c r="CM62" s="7"/>
      <c r="CN62" s="7"/>
      <c r="CO62" s="7" t="s">
        <v>10339</v>
      </c>
      <c r="CP62" s="7"/>
      <c r="CQ62" s="7" t="s">
        <v>10349</v>
      </c>
      <c r="CR62" s="7" t="s">
        <v>620</v>
      </c>
      <c r="CS62" s="7" t="s">
        <v>10353</v>
      </c>
      <c r="CT62" s="7" t="s">
        <v>10357</v>
      </c>
      <c r="CV62" s="7"/>
      <c r="CW62" s="7"/>
      <c r="CX62" s="7"/>
      <c r="CY62" s="7"/>
      <c r="CZ62" s="7"/>
      <c r="DA62" s="7" t="s">
        <v>10496</v>
      </c>
      <c r="DB62" s="7"/>
      <c r="DC62" s="7"/>
    </row>
    <row r="63" spans="1:107" ht="15.5" x14ac:dyDescent="0.35">
      <c r="A63" s="2">
        <v>16</v>
      </c>
      <c r="B63" s="5" t="s">
        <v>5237</v>
      </c>
      <c r="C63" s="5" t="s">
        <v>8771</v>
      </c>
      <c r="D63" s="5" t="s">
        <v>8880</v>
      </c>
      <c r="E63" s="5" t="s">
        <v>8884</v>
      </c>
      <c r="F63" s="5" t="s">
        <v>38</v>
      </c>
      <c r="G63" s="5" t="s">
        <v>130</v>
      </c>
      <c r="H63" s="5" t="s">
        <v>3175</v>
      </c>
      <c r="J63" s="2">
        <v>16</v>
      </c>
      <c r="K63" s="5" t="s">
        <v>8996</v>
      </c>
      <c r="L63" s="5"/>
      <c r="M63" s="5" t="s">
        <v>9006</v>
      </c>
      <c r="N63" s="5" t="s">
        <v>349</v>
      </c>
      <c r="O63" s="5"/>
      <c r="P63" s="5"/>
      <c r="Q63" s="5" t="s">
        <v>9016</v>
      </c>
      <c r="S63" s="2">
        <v>16</v>
      </c>
      <c r="T63" s="5"/>
      <c r="U63" s="5"/>
      <c r="V63" s="5" t="s">
        <v>9111</v>
      </c>
      <c r="W63" s="5" t="s">
        <v>121</v>
      </c>
      <c r="X63" s="5" t="s">
        <v>9118</v>
      </c>
      <c r="Y63" s="5" t="s">
        <v>9123</v>
      </c>
      <c r="Z63" s="5" t="s">
        <v>9125</v>
      </c>
      <c r="AB63" s="2">
        <v>16</v>
      </c>
      <c r="AC63" s="5" t="s">
        <v>9223</v>
      </c>
      <c r="AD63" s="5" t="s">
        <v>9026</v>
      </c>
      <c r="AE63" s="5" t="s">
        <v>9230</v>
      </c>
      <c r="AF63" s="5" t="s">
        <v>9233</v>
      </c>
      <c r="AG63" s="5" t="s">
        <v>9241</v>
      </c>
      <c r="AH63" s="5"/>
      <c r="AI63" s="5" t="s">
        <v>9291</v>
      </c>
      <c r="AK63" s="2">
        <v>16</v>
      </c>
      <c r="AL63" s="5" t="s">
        <v>9351</v>
      </c>
      <c r="AM63" s="5"/>
      <c r="AN63" s="5" t="s">
        <v>8907</v>
      </c>
      <c r="AO63" s="5" t="s">
        <v>9369</v>
      </c>
      <c r="AP63" s="5"/>
      <c r="AQ63" s="5" t="s">
        <v>9386</v>
      </c>
      <c r="AR63" s="5" t="s">
        <v>9392</v>
      </c>
      <c r="AT63" s="5">
        <v>16</v>
      </c>
      <c r="AU63" s="5"/>
      <c r="AV63" s="5" t="s">
        <v>9557</v>
      </c>
      <c r="AW63" s="5" t="s">
        <v>9559</v>
      </c>
      <c r="AX63" s="5"/>
      <c r="AY63" s="5" t="s">
        <v>9361</v>
      </c>
      <c r="AZ63" s="5" t="s">
        <v>9506</v>
      </c>
      <c r="BA63" s="5"/>
      <c r="BC63" s="5">
        <v>16</v>
      </c>
      <c r="BD63" s="5" t="s">
        <v>9670</v>
      </c>
      <c r="BE63" s="5" t="s">
        <v>9676</v>
      </c>
      <c r="BF63" s="5" t="s">
        <v>349</v>
      </c>
      <c r="BG63" s="5" t="s">
        <v>9047</v>
      </c>
      <c r="BH63" s="5"/>
      <c r="BI63" s="5"/>
      <c r="BJ63" s="5"/>
      <c r="BL63" s="5">
        <v>16</v>
      </c>
      <c r="BM63" s="5"/>
      <c r="BN63" s="5" t="s">
        <v>9836</v>
      </c>
      <c r="BO63" s="5" t="s">
        <v>9930</v>
      </c>
      <c r="BP63" s="5" t="s">
        <v>7763</v>
      </c>
      <c r="BQ63" s="5"/>
      <c r="BR63" s="5" t="s">
        <v>3484</v>
      </c>
      <c r="BS63" s="5" t="s">
        <v>146</v>
      </c>
      <c r="BU63" s="5">
        <v>16</v>
      </c>
      <c r="BV63" s="5" t="s">
        <v>10072</v>
      </c>
      <c r="BW63" s="5"/>
      <c r="BX63" s="5"/>
      <c r="BY63" s="5" t="s">
        <v>10044</v>
      </c>
      <c r="BZ63" s="5" t="s">
        <v>10086</v>
      </c>
      <c r="CA63" s="5" t="s">
        <v>10089</v>
      </c>
      <c r="CB63" s="5" t="s">
        <v>10092</v>
      </c>
      <c r="CD63" s="5">
        <v>16</v>
      </c>
      <c r="CE63" s="39" t="s">
        <v>10173</v>
      </c>
      <c r="CF63" s="5" t="s">
        <v>10178</v>
      </c>
      <c r="CG63" s="5" t="s">
        <v>10186</v>
      </c>
      <c r="CH63" s="5"/>
      <c r="CI63" s="5" t="s">
        <v>10195</v>
      </c>
      <c r="CJ63" s="5" t="s">
        <v>10193</v>
      </c>
      <c r="CK63" s="5" t="s">
        <v>10203</v>
      </c>
      <c r="CM63" s="5">
        <v>16</v>
      </c>
      <c r="CN63" s="5" t="s">
        <v>38</v>
      </c>
      <c r="CO63" s="5" t="s">
        <v>7155</v>
      </c>
      <c r="CP63" s="5" t="s">
        <v>10344</v>
      </c>
      <c r="CQ63" s="5"/>
      <c r="CR63" s="5" t="s">
        <v>888</v>
      </c>
      <c r="CS63" s="5" t="s">
        <v>10354</v>
      </c>
      <c r="CT63" s="5" t="s">
        <v>10359</v>
      </c>
      <c r="CV63" s="5">
        <v>16</v>
      </c>
      <c r="CW63" s="5" t="s">
        <v>10478</v>
      </c>
      <c r="CX63" s="5" t="s">
        <v>10486</v>
      </c>
      <c r="CY63" s="5"/>
      <c r="CZ63" s="5"/>
      <c r="DA63" s="5"/>
      <c r="DB63" s="5"/>
      <c r="DC63" s="5"/>
    </row>
    <row r="64" spans="1:107" x14ac:dyDescent="0.35">
      <c r="A64" s="2"/>
      <c r="B64" s="5" t="s">
        <v>38</v>
      </c>
      <c r="C64" s="5"/>
      <c r="D64" s="5" t="s">
        <v>8881</v>
      </c>
      <c r="E64" s="5" t="s">
        <v>8790</v>
      </c>
      <c r="F64" s="5" t="s">
        <v>8888</v>
      </c>
      <c r="G64" s="5" t="s">
        <v>38</v>
      </c>
      <c r="H64" s="5"/>
      <c r="J64" s="2"/>
      <c r="K64" s="5" t="s">
        <v>8997</v>
      </c>
      <c r="L64" s="5"/>
      <c r="M64" s="5" t="s">
        <v>38</v>
      </c>
      <c r="N64" s="5" t="s">
        <v>2333</v>
      </c>
      <c r="O64" s="5" t="s">
        <v>9011</v>
      </c>
      <c r="P64" s="5"/>
      <c r="Q64" s="5"/>
      <c r="S64" s="2"/>
      <c r="T64" s="5" t="s">
        <v>9026</v>
      </c>
      <c r="U64" s="5" t="s">
        <v>9109</v>
      </c>
      <c r="V64" s="5" t="s">
        <v>8940</v>
      </c>
      <c r="W64" s="5"/>
      <c r="X64" s="5"/>
      <c r="Y64" s="5" t="s">
        <v>9124</v>
      </c>
      <c r="Z64" s="5"/>
      <c r="AB64" s="2"/>
      <c r="AC64" s="5" t="s">
        <v>9224</v>
      </c>
      <c r="AD64" s="5"/>
      <c r="AE64" s="5" t="s">
        <v>615</v>
      </c>
      <c r="AF64" s="5" t="s">
        <v>38</v>
      </c>
      <c r="AG64" s="5" t="s">
        <v>505</v>
      </c>
      <c r="AH64" s="5" t="s">
        <v>177</v>
      </c>
      <c r="AI64" s="5" t="s">
        <v>9250</v>
      </c>
      <c r="AK64" s="2"/>
      <c r="AL64" s="5" t="s">
        <v>9352</v>
      </c>
      <c r="AM64" s="5"/>
      <c r="AN64" s="5" t="s">
        <v>9365</v>
      </c>
      <c r="AO64" s="5" t="s">
        <v>9370</v>
      </c>
      <c r="AP64" s="5" t="s">
        <v>9377</v>
      </c>
      <c r="AQ64" s="5" t="s">
        <v>9387</v>
      </c>
      <c r="AR64" s="5"/>
      <c r="AT64" s="5"/>
      <c r="AU64" s="5" t="s">
        <v>8036</v>
      </c>
      <c r="AV64" s="5" t="s">
        <v>9555</v>
      </c>
      <c r="AW64" s="5"/>
      <c r="AX64" s="5" t="s">
        <v>9500</v>
      </c>
      <c r="AY64" s="5"/>
      <c r="AZ64" s="5" t="s">
        <v>9579</v>
      </c>
      <c r="BA64" s="5" t="s">
        <v>1693</v>
      </c>
      <c r="BC64" s="5"/>
      <c r="BD64" s="5" t="s">
        <v>9671</v>
      </c>
      <c r="BE64" s="5" t="s">
        <v>9677</v>
      </c>
      <c r="BF64" s="5"/>
      <c r="BG64" s="5"/>
      <c r="BH64" s="5" t="s">
        <v>8139</v>
      </c>
      <c r="BI64" s="5"/>
      <c r="BJ64" s="5"/>
      <c r="BL64" s="5"/>
      <c r="BM64" s="5"/>
      <c r="BN64" s="5" t="s">
        <v>9923</v>
      </c>
      <c r="BO64" s="5"/>
      <c r="BP64" s="5" t="s">
        <v>9933</v>
      </c>
      <c r="BQ64" s="5" t="s">
        <v>9935</v>
      </c>
      <c r="BR64" s="5" t="s">
        <v>9945</v>
      </c>
      <c r="BS64" s="5" t="s">
        <v>9955</v>
      </c>
      <c r="BU64" s="5"/>
      <c r="BV64" s="5" t="s">
        <v>10054</v>
      </c>
      <c r="BW64" s="5" t="s">
        <v>10078</v>
      </c>
      <c r="BX64" s="5" t="s">
        <v>10083</v>
      </c>
      <c r="BY64" s="5" t="s">
        <v>10053</v>
      </c>
      <c r="BZ64" s="5"/>
      <c r="CA64" s="5" t="s">
        <v>10090</v>
      </c>
      <c r="CB64" s="5" t="s">
        <v>10093</v>
      </c>
      <c r="CD64" s="5"/>
      <c r="CE64" s="5" t="s">
        <v>10072</v>
      </c>
      <c r="CF64" s="5"/>
      <c r="CG64" s="5" t="s">
        <v>10185</v>
      </c>
      <c r="CH64" s="5" t="s">
        <v>10188</v>
      </c>
      <c r="CI64" s="5"/>
      <c r="CJ64" s="5" t="s">
        <v>10199</v>
      </c>
      <c r="CK64" s="5" t="s">
        <v>10204</v>
      </c>
      <c r="CM64" s="5"/>
      <c r="CN64" s="5"/>
      <c r="CO64" s="5"/>
      <c r="CP64" s="5"/>
      <c r="CQ64" s="5" t="s">
        <v>8754</v>
      </c>
      <c r="CR64" s="5" t="s">
        <v>10340</v>
      </c>
      <c r="CS64" s="5" t="s">
        <v>8907</v>
      </c>
      <c r="CT64" s="5" t="s">
        <v>10358</v>
      </c>
      <c r="CV64" s="5"/>
      <c r="CW64" s="5"/>
      <c r="CX64" s="5"/>
      <c r="CY64" s="5" t="s">
        <v>10507</v>
      </c>
      <c r="CZ64" s="5" t="s">
        <v>10490</v>
      </c>
      <c r="DA64" s="5"/>
      <c r="DB64" s="5"/>
      <c r="DC64" s="5"/>
    </row>
    <row r="65" spans="1:107" x14ac:dyDescent="0.35">
      <c r="A65" s="3">
        <v>18</v>
      </c>
      <c r="B65" s="4" t="s">
        <v>8867</v>
      </c>
      <c r="C65" s="4" t="s">
        <v>8768</v>
      </c>
      <c r="D65" s="4" t="s">
        <v>223</v>
      </c>
      <c r="E65" s="4"/>
      <c r="F65" s="4"/>
      <c r="G65" s="4" t="s">
        <v>195</v>
      </c>
      <c r="H65" s="4"/>
      <c r="J65" s="3">
        <v>18</v>
      </c>
      <c r="K65" s="4"/>
      <c r="L65" s="4" t="s">
        <v>9003</v>
      </c>
      <c r="M65" s="4"/>
      <c r="N65" s="4"/>
      <c r="O65" s="4" t="s">
        <v>9008</v>
      </c>
      <c r="P65" s="4" t="s">
        <v>8527</v>
      </c>
      <c r="Q65" s="4"/>
      <c r="S65" s="3">
        <v>18</v>
      </c>
      <c r="T65" s="4"/>
      <c r="U65" s="4" t="s">
        <v>7763</v>
      </c>
      <c r="V65" s="4"/>
      <c r="W65" s="4"/>
      <c r="X65" s="4" t="s">
        <v>9097</v>
      </c>
      <c r="Y65" s="4"/>
      <c r="Z65" s="4"/>
      <c r="AB65" s="3">
        <v>18</v>
      </c>
      <c r="AC65" s="4"/>
      <c r="AD65" s="4"/>
      <c r="AE65" s="4" t="s">
        <v>223</v>
      </c>
      <c r="AF65" s="4" t="s">
        <v>9234</v>
      </c>
      <c r="AG65" s="4" t="s">
        <v>9238</v>
      </c>
      <c r="AH65" s="4" t="s">
        <v>38</v>
      </c>
      <c r="AI65" s="4" t="s">
        <v>9251</v>
      </c>
      <c r="AK65" s="3">
        <v>18</v>
      </c>
      <c r="AL65" s="4" t="s">
        <v>9353</v>
      </c>
      <c r="AM65" s="4"/>
      <c r="AN65" s="4" t="s">
        <v>223</v>
      </c>
      <c r="AO65" s="4" t="s">
        <v>8667</v>
      </c>
      <c r="AP65" s="4"/>
      <c r="AQ65" s="4"/>
      <c r="AR65" s="4"/>
      <c r="AT65" s="4">
        <v>18</v>
      </c>
      <c r="AU65" s="4" t="s">
        <v>9554</v>
      </c>
      <c r="AV65" s="4" t="s">
        <v>223</v>
      </c>
      <c r="AW65" s="4"/>
      <c r="AX65" s="4" t="s">
        <v>9564</v>
      </c>
      <c r="AY65" s="4" t="s">
        <v>2073</v>
      </c>
      <c r="AZ65" s="4"/>
      <c r="BA65" s="4" t="s">
        <v>8945</v>
      </c>
      <c r="BC65" s="4">
        <v>18</v>
      </c>
      <c r="BD65" s="4"/>
      <c r="BE65" s="4" t="s">
        <v>9674</v>
      </c>
      <c r="BF65" s="4"/>
      <c r="BG65" s="4" t="s">
        <v>9686</v>
      </c>
      <c r="BH65" s="4"/>
      <c r="BI65" s="4" t="s">
        <v>38</v>
      </c>
      <c r="BJ65" s="4" t="s">
        <v>9698</v>
      </c>
      <c r="BL65" s="4">
        <v>18</v>
      </c>
      <c r="BM65" s="4" t="s">
        <v>9919</v>
      </c>
      <c r="BN65" s="4" t="s">
        <v>9924</v>
      </c>
      <c r="BO65" s="4"/>
      <c r="BP65" s="4" t="s">
        <v>9947</v>
      </c>
      <c r="BQ65" s="4" t="s">
        <v>9936</v>
      </c>
      <c r="BR65" s="4" t="s">
        <v>9948</v>
      </c>
      <c r="BS65" s="4"/>
      <c r="BU65" s="4">
        <v>18</v>
      </c>
      <c r="BV65" s="4"/>
      <c r="BW65" s="4" t="s">
        <v>10074</v>
      </c>
      <c r="BX65" s="4" t="s">
        <v>223</v>
      </c>
      <c r="BY65" s="4"/>
      <c r="BZ65" s="4" t="s">
        <v>9951</v>
      </c>
      <c r="CA65" s="4"/>
      <c r="CB65" s="4" t="s">
        <v>10094</v>
      </c>
      <c r="CD65" s="4">
        <v>18</v>
      </c>
      <c r="CE65" s="4" t="s">
        <v>9622</v>
      </c>
      <c r="CF65" s="4" t="s">
        <v>10181</v>
      </c>
      <c r="CG65" s="4" t="s">
        <v>223</v>
      </c>
      <c r="CH65" s="4" t="s">
        <v>10189</v>
      </c>
      <c r="CI65" s="4"/>
      <c r="CJ65" s="4" t="s">
        <v>10193</v>
      </c>
      <c r="CK65" s="4" t="s">
        <v>10205</v>
      </c>
      <c r="CM65" s="4">
        <v>18</v>
      </c>
      <c r="CN65" s="4" t="s">
        <v>10341</v>
      </c>
      <c r="CO65" s="4" t="s">
        <v>10343</v>
      </c>
      <c r="CP65" s="4" t="s">
        <v>223</v>
      </c>
      <c r="CQ65" s="4" t="s">
        <v>10351</v>
      </c>
      <c r="CR65" s="4" t="s">
        <v>38</v>
      </c>
      <c r="CS65" s="4"/>
      <c r="CT65" s="4"/>
      <c r="CV65" s="4">
        <v>18</v>
      </c>
      <c r="CW65" s="4" t="s">
        <v>10479</v>
      </c>
      <c r="CX65" s="4"/>
      <c r="CY65" s="4"/>
      <c r="CZ65" s="4" t="s">
        <v>10491</v>
      </c>
      <c r="DA65" s="4" t="s">
        <v>10497</v>
      </c>
      <c r="DB65" s="4"/>
      <c r="DC65" s="4"/>
    </row>
    <row r="66" spans="1:107" x14ac:dyDescent="0.35">
      <c r="A66" s="6"/>
      <c r="B66" s="7"/>
      <c r="C66" s="7" t="s">
        <v>8435</v>
      </c>
      <c r="D66" s="7"/>
      <c r="E66" s="7" t="s">
        <v>8885</v>
      </c>
      <c r="F66" s="7" t="s">
        <v>8889</v>
      </c>
      <c r="G66" s="7" t="s">
        <v>8894</v>
      </c>
      <c r="H66" s="7" t="s">
        <v>8897</v>
      </c>
      <c r="J66" s="6"/>
      <c r="K66" s="7"/>
      <c r="L66" s="7"/>
      <c r="M66" s="7" t="s">
        <v>8999</v>
      </c>
      <c r="N66" s="7"/>
      <c r="O66" s="7" t="s">
        <v>9010</v>
      </c>
      <c r="P66" s="7" t="s">
        <v>3324</v>
      </c>
      <c r="Q66" s="7"/>
      <c r="S66" s="6"/>
      <c r="T66" s="7" t="s">
        <v>654</v>
      </c>
      <c r="U66" s="7" t="s">
        <v>8435</v>
      </c>
      <c r="V66" s="7"/>
      <c r="W66" s="7" t="s">
        <v>9110</v>
      </c>
      <c r="X66" s="7"/>
      <c r="Y66" s="7"/>
      <c r="Z66" s="7" t="s">
        <v>1393</v>
      </c>
      <c r="AB66" s="6"/>
      <c r="AC66" s="7" t="s">
        <v>654</v>
      </c>
      <c r="AD66" s="7"/>
      <c r="AE66" s="7"/>
      <c r="AF66" s="7"/>
      <c r="AG66" s="7"/>
      <c r="AH66" s="7"/>
      <c r="AI66" s="7" t="s">
        <v>9252</v>
      </c>
      <c r="AK66" s="6"/>
      <c r="AL66" s="7"/>
      <c r="AM66" s="7"/>
      <c r="AN66" s="7"/>
      <c r="AO66" s="7" t="s">
        <v>8255</v>
      </c>
      <c r="AP66" s="7"/>
      <c r="AQ66" s="7"/>
      <c r="AR66" s="7" t="s">
        <v>8663</v>
      </c>
      <c r="AT66" s="7"/>
      <c r="AU66" s="7" t="s">
        <v>9552</v>
      </c>
      <c r="AV66" s="7" t="s">
        <v>8435</v>
      </c>
      <c r="AW66" s="7"/>
      <c r="AX66" s="7"/>
      <c r="AY66" s="7" t="s">
        <v>9532</v>
      </c>
      <c r="AZ66" s="7"/>
      <c r="BA66" s="7" t="s">
        <v>9574</v>
      </c>
      <c r="BC66" s="7"/>
      <c r="BD66" s="7" t="s">
        <v>9687</v>
      </c>
      <c r="BE66" s="7" t="s">
        <v>9678</v>
      </c>
      <c r="BF66" s="7"/>
      <c r="BG66" s="7" t="s">
        <v>9685</v>
      </c>
      <c r="BH66" s="7" t="s">
        <v>9690</v>
      </c>
      <c r="BI66" s="7"/>
      <c r="BJ66" s="7" t="s">
        <v>2906</v>
      </c>
      <c r="BL66" s="7"/>
      <c r="BM66" s="7"/>
      <c r="BN66" s="7" t="s">
        <v>308</v>
      </c>
      <c r="BO66" s="7"/>
      <c r="BP66" s="7"/>
      <c r="BQ66" s="7" t="s">
        <v>8046</v>
      </c>
      <c r="BR66" s="7"/>
      <c r="BS66" s="7"/>
      <c r="BU66" s="7"/>
      <c r="BV66" s="7" t="s">
        <v>10055</v>
      </c>
      <c r="BW66" s="7" t="s">
        <v>10045</v>
      </c>
      <c r="BX66" s="7" t="s">
        <v>10081</v>
      </c>
      <c r="BY66" s="7"/>
      <c r="BZ66" s="7"/>
      <c r="CA66" s="7"/>
      <c r="CB66" s="7"/>
      <c r="CD66" s="7"/>
      <c r="CE66" s="7"/>
      <c r="CF66" s="7" t="s">
        <v>654</v>
      </c>
      <c r="CG66" s="7" t="s">
        <v>10182</v>
      </c>
      <c r="CH66" s="7"/>
      <c r="CI66" s="7"/>
      <c r="CJ66" s="7"/>
      <c r="CK66" s="7" t="s">
        <v>3289</v>
      </c>
      <c r="CM66" s="7"/>
      <c r="CN66" s="7"/>
      <c r="CO66" s="7" t="s">
        <v>654</v>
      </c>
      <c r="CP66" s="7"/>
      <c r="CQ66" s="7" t="s">
        <v>10350</v>
      </c>
      <c r="CR66" s="7"/>
      <c r="CS66" s="7" t="s">
        <v>370</v>
      </c>
      <c r="CT66" s="7"/>
      <c r="CV66" s="7"/>
      <c r="CW66" s="7" t="s">
        <v>10480</v>
      </c>
      <c r="CX66" s="7"/>
      <c r="CY66" s="7" t="s">
        <v>10493</v>
      </c>
      <c r="CZ66" s="7" t="s">
        <v>10492</v>
      </c>
      <c r="DA66" s="7"/>
      <c r="DB66" s="7" t="s">
        <v>10520</v>
      </c>
      <c r="DC66" s="7"/>
    </row>
    <row r="67" spans="1:107" x14ac:dyDescent="0.35">
      <c r="A67" s="2">
        <v>20</v>
      </c>
      <c r="B67" s="5" t="s">
        <v>8869</v>
      </c>
      <c r="C67" s="5" t="s">
        <v>8876</v>
      </c>
      <c r="D67" s="5"/>
      <c r="E67" s="5"/>
      <c r="F67" s="5" t="s">
        <v>8890</v>
      </c>
      <c r="G67" s="5" t="s">
        <v>8895</v>
      </c>
      <c r="H67" s="5"/>
      <c r="J67" s="2">
        <v>20</v>
      </c>
      <c r="K67" s="5"/>
      <c r="L67" s="5"/>
      <c r="M67" s="5" t="s">
        <v>9009</v>
      </c>
      <c r="N67" s="2"/>
      <c r="O67" s="5"/>
      <c r="P67" s="5"/>
      <c r="Q67" s="5"/>
      <c r="S67" s="2">
        <v>20</v>
      </c>
      <c r="T67" s="5" t="s">
        <v>9027</v>
      </c>
      <c r="U67" s="5"/>
      <c r="V67" s="5"/>
      <c r="W67" s="5"/>
      <c r="X67" s="5"/>
      <c r="Y67" s="5"/>
      <c r="Z67" s="5" t="s">
        <v>9128</v>
      </c>
      <c r="AB67" s="2">
        <v>20</v>
      </c>
      <c r="AC67" s="5"/>
      <c r="AD67" s="5"/>
      <c r="AE67" s="5"/>
      <c r="AF67" s="5"/>
      <c r="AG67" s="5"/>
      <c r="AH67" s="5"/>
      <c r="AI67" s="5"/>
      <c r="AK67" s="2">
        <v>20</v>
      </c>
      <c r="AL67" s="5"/>
      <c r="AM67" s="5"/>
      <c r="AN67" s="5"/>
      <c r="AO67" s="5"/>
      <c r="AP67" s="5" t="s">
        <v>9382</v>
      </c>
      <c r="AQ67" s="5" t="s">
        <v>9388</v>
      </c>
      <c r="AR67" s="5" t="s">
        <v>9393</v>
      </c>
      <c r="AT67" s="5">
        <v>20</v>
      </c>
      <c r="AU67" s="5" t="s">
        <v>9553</v>
      </c>
      <c r="AV67" s="5"/>
      <c r="AW67" s="5" t="s">
        <v>9560</v>
      </c>
      <c r="AX67" s="5"/>
      <c r="AY67" s="5"/>
      <c r="AZ67" s="5"/>
      <c r="BA67" s="5"/>
      <c r="BC67" s="5">
        <v>20</v>
      </c>
      <c r="BD67" s="5" t="s">
        <v>9651</v>
      </c>
      <c r="BE67" s="5" t="s">
        <v>9680</v>
      </c>
      <c r="BF67" s="5" t="s">
        <v>9681</v>
      </c>
      <c r="BG67" s="5"/>
      <c r="BH67" s="5" t="s">
        <v>9691</v>
      </c>
      <c r="BI67" s="5" t="s">
        <v>9651</v>
      </c>
      <c r="BJ67" s="5" t="s">
        <v>9651</v>
      </c>
      <c r="BL67" s="5">
        <v>20</v>
      </c>
      <c r="BM67" s="5"/>
      <c r="BN67" s="5" t="s">
        <v>1631</v>
      </c>
      <c r="BO67" s="5"/>
      <c r="BP67" s="5"/>
      <c r="BQ67" s="5"/>
      <c r="BR67" s="5" t="s">
        <v>9940</v>
      </c>
      <c r="BS67" s="5"/>
      <c r="BU67" s="5">
        <v>20</v>
      </c>
      <c r="BV67" s="5" t="s">
        <v>9149</v>
      </c>
      <c r="BW67" s="5" t="s">
        <v>10079</v>
      </c>
      <c r="BX67" s="5" t="s">
        <v>67</v>
      </c>
      <c r="BY67" s="5"/>
      <c r="BZ67" s="5"/>
      <c r="CA67" s="5" t="s">
        <v>10091</v>
      </c>
      <c r="CB67" s="5"/>
      <c r="CD67" s="5">
        <v>20</v>
      </c>
      <c r="CE67" s="5"/>
      <c r="CF67" s="5"/>
      <c r="CG67" s="5" t="s">
        <v>10183</v>
      </c>
      <c r="CH67" s="5"/>
      <c r="CI67" s="5"/>
      <c r="CJ67" s="5"/>
      <c r="CK67" s="5" t="s">
        <v>10206</v>
      </c>
      <c r="CM67" s="5">
        <v>20</v>
      </c>
      <c r="CN67" s="9" t="s">
        <v>10196</v>
      </c>
      <c r="CO67" s="5"/>
      <c r="CP67" s="5"/>
      <c r="CQ67" s="5" t="s">
        <v>9488</v>
      </c>
      <c r="CR67" s="5" t="s">
        <v>1039</v>
      </c>
      <c r="CS67" s="5"/>
      <c r="CT67" s="5" t="s">
        <v>10360</v>
      </c>
      <c r="CV67" s="5">
        <v>20</v>
      </c>
      <c r="CW67" s="5" t="s">
        <v>10485</v>
      </c>
      <c r="CX67" s="5"/>
      <c r="CY67" s="5"/>
      <c r="CZ67" s="5" t="s">
        <v>10493</v>
      </c>
      <c r="DA67" s="5" t="s">
        <v>10498</v>
      </c>
      <c r="DB67" s="5" t="s">
        <v>10500</v>
      </c>
      <c r="DC67" s="5" t="s">
        <v>10493</v>
      </c>
    </row>
    <row r="68" spans="1:107" x14ac:dyDescent="0.35">
      <c r="A68" s="6"/>
      <c r="B68" s="7"/>
      <c r="C68" s="7"/>
      <c r="D68" s="7"/>
      <c r="E68" s="7"/>
      <c r="F68" s="7" t="s">
        <v>7335</v>
      </c>
      <c r="G68" s="7"/>
      <c r="H68" s="7"/>
      <c r="J68" s="6"/>
      <c r="K68" s="7"/>
      <c r="L68" s="7"/>
      <c r="M68" s="7"/>
      <c r="N68" s="7"/>
      <c r="O68" s="7"/>
      <c r="P68" s="7"/>
      <c r="Q68" s="7"/>
      <c r="S68" s="6"/>
      <c r="T68" s="7"/>
      <c r="U68" s="7"/>
      <c r="V68" s="7"/>
      <c r="W68" s="7"/>
      <c r="X68" s="7"/>
      <c r="Y68" s="7"/>
      <c r="Z68" s="7"/>
      <c r="AB68" s="6"/>
      <c r="AC68" s="7"/>
      <c r="AD68" s="7"/>
      <c r="AE68" s="7"/>
      <c r="AF68" s="7"/>
      <c r="AG68" s="7"/>
      <c r="AH68" s="7"/>
      <c r="AI68" s="7"/>
      <c r="AK68" s="6"/>
      <c r="AL68" s="7"/>
      <c r="AM68" s="7"/>
      <c r="AN68" s="7"/>
      <c r="AO68" s="7"/>
      <c r="AP68" s="7" t="s">
        <v>9383</v>
      </c>
      <c r="AQ68" s="7"/>
      <c r="AR68" s="7"/>
      <c r="AT68" s="7"/>
      <c r="AU68" s="7"/>
      <c r="AV68" s="7"/>
      <c r="AW68" s="7" t="s">
        <v>9561</v>
      </c>
      <c r="AX68" s="7"/>
      <c r="AY68" s="7"/>
      <c r="AZ68" s="7"/>
      <c r="BA68" s="7"/>
      <c r="BC68" s="7"/>
      <c r="BD68" s="7" t="s">
        <v>9675</v>
      </c>
      <c r="BE68" s="7" t="s">
        <v>9679</v>
      </c>
      <c r="BF68" s="7" t="s">
        <v>9683</v>
      </c>
      <c r="BG68" s="7"/>
      <c r="BH68" s="7"/>
      <c r="BI68" s="7"/>
      <c r="BJ68" s="7"/>
      <c r="BL68" s="7"/>
      <c r="BM68" s="7"/>
      <c r="BN68" s="7"/>
      <c r="BO68" s="7"/>
      <c r="BP68" s="7"/>
      <c r="BQ68" s="7" t="s">
        <v>9937</v>
      </c>
      <c r="BR68" s="7" t="s">
        <v>9949</v>
      </c>
      <c r="BS68" s="7"/>
      <c r="BU68" s="7"/>
      <c r="BV68" s="7"/>
      <c r="BW68" s="7"/>
      <c r="BX68" s="7"/>
      <c r="BY68" s="7"/>
      <c r="BZ68" s="7"/>
      <c r="CA68" s="7"/>
      <c r="CB68" s="7"/>
      <c r="CD68" s="7"/>
      <c r="CE68" s="7"/>
      <c r="CF68" s="7"/>
      <c r="CG68" s="7" t="s">
        <v>10184</v>
      </c>
      <c r="CH68" s="7"/>
      <c r="CI68" s="7"/>
      <c r="CJ68" s="7"/>
      <c r="CK68" s="7" t="s">
        <v>8100</v>
      </c>
      <c r="CM68" s="7"/>
      <c r="CN68" s="7"/>
      <c r="CO68" s="7"/>
      <c r="CP68" s="7"/>
      <c r="CQ68" s="7"/>
      <c r="CR68" s="7"/>
      <c r="CS68" s="7"/>
      <c r="CT68" s="7" t="s">
        <v>9417</v>
      </c>
      <c r="CV68" s="7"/>
      <c r="CW68" s="7"/>
      <c r="CX68" s="7"/>
      <c r="CY68" s="7"/>
      <c r="CZ68" s="7"/>
      <c r="DA68" s="7" t="s">
        <v>10499</v>
      </c>
      <c r="DB68" s="7"/>
      <c r="DC68" s="7"/>
    </row>
    <row r="70" spans="1:107" x14ac:dyDescent="0.3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 t="s">
        <v>18</v>
      </c>
      <c r="K70" s="3" t="s">
        <v>12</v>
      </c>
      <c r="L70" s="3"/>
      <c r="M70" s="3"/>
      <c r="N70" s="3"/>
      <c r="O70" s="3"/>
      <c r="P70" s="3"/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/>
      <c r="Y70" s="3"/>
      <c r="Z70" s="3"/>
      <c r="AC70" s="3" t="s">
        <v>12</v>
      </c>
      <c r="AD70" s="3" t="s">
        <v>13</v>
      </c>
      <c r="AE70" s="3" t="s">
        <v>14</v>
      </c>
      <c r="AF70" s="3" t="s">
        <v>15</v>
      </c>
      <c r="AG70" s="3" t="s">
        <v>16</v>
      </c>
      <c r="AH70" s="3" t="s">
        <v>17</v>
      </c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U70" s="3" t="s">
        <v>12</v>
      </c>
      <c r="AV70" s="3" t="s">
        <v>13</v>
      </c>
      <c r="AW70" s="3" t="s">
        <v>14</v>
      </c>
      <c r="AX70" s="3" t="s">
        <v>15</v>
      </c>
      <c r="AY70" s="3"/>
      <c r="AZ70" s="3"/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 t="s">
        <v>17</v>
      </c>
      <c r="BJ70" s="3" t="s">
        <v>18</v>
      </c>
      <c r="BM70" s="3" t="s">
        <v>12</v>
      </c>
      <c r="BN70" s="3" t="s">
        <v>13</v>
      </c>
      <c r="BO70" s="3" t="s">
        <v>14</v>
      </c>
      <c r="BP70" s="3"/>
      <c r="BQ70" s="3"/>
      <c r="BR70" s="3"/>
      <c r="BS70" s="3"/>
      <c r="BV70" s="3" t="s">
        <v>12</v>
      </c>
      <c r="BW70" s="3" t="s">
        <v>13</v>
      </c>
      <c r="BX70" s="3" t="s">
        <v>14</v>
      </c>
      <c r="BY70" s="3" t="s">
        <v>15</v>
      </c>
      <c r="BZ70" s="3" t="s">
        <v>16</v>
      </c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 t="s">
        <v>18</v>
      </c>
      <c r="CN70" s="3" t="s">
        <v>12</v>
      </c>
      <c r="CO70" s="3" t="s">
        <v>13</v>
      </c>
      <c r="CP70" s="3" t="s">
        <v>14</v>
      </c>
      <c r="CQ70" s="3"/>
      <c r="CR70" s="3"/>
      <c r="CS70" s="3"/>
      <c r="CT70" s="3"/>
      <c r="CW70" s="3" t="s">
        <v>12</v>
      </c>
      <c r="CX70" s="3" t="s">
        <v>13</v>
      </c>
      <c r="CY70" s="3" t="s">
        <v>14</v>
      </c>
      <c r="CZ70" s="3" t="s">
        <v>15</v>
      </c>
      <c r="DA70" s="3" t="s">
        <v>16</v>
      </c>
      <c r="DB70" s="3" t="s">
        <v>17</v>
      </c>
      <c r="DC70" s="3"/>
    </row>
    <row r="71" spans="1:107" x14ac:dyDescent="0.35">
      <c r="B71" s="2">
        <f>H54+1</f>
        <v>25</v>
      </c>
      <c r="C71" s="2">
        <f t="shared" ref="C71:H71" si="39">B71+1</f>
        <v>26</v>
      </c>
      <c r="D71" s="2">
        <f t="shared" si="39"/>
        <v>27</v>
      </c>
      <c r="E71" s="2">
        <f t="shared" si="39"/>
        <v>28</v>
      </c>
      <c r="F71" s="2">
        <f t="shared" si="39"/>
        <v>29</v>
      </c>
      <c r="G71" s="2">
        <f t="shared" si="39"/>
        <v>30</v>
      </c>
      <c r="H71" s="2">
        <f t="shared" si="39"/>
        <v>31</v>
      </c>
      <c r="K71" s="2">
        <f>Q54+1</f>
        <v>29</v>
      </c>
      <c r="L71" s="2"/>
      <c r="M71" s="6"/>
      <c r="N71" s="2"/>
      <c r="O71" s="2"/>
      <c r="P71" s="2"/>
      <c r="Q71" s="2"/>
      <c r="T71" s="2">
        <f>Z54+1</f>
        <v>28</v>
      </c>
      <c r="U71" s="2">
        <f>T71+1</f>
        <v>29</v>
      </c>
      <c r="V71" s="2">
        <f>U71+1</f>
        <v>30</v>
      </c>
      <c r="W71" s="2">
        <f>V71+1</f>
        <v>31</v>
      </c>
      <c r="X71" s="2"/>
      <c r="Y71" s="2"/>
      <c r="Z71" s="2"/>
      <c r="AC71" s="2">
        <f>AI54+1</f>
        <v>25</v>
      </c>
      <c r="AD71" s="2">
        <f>AC71+1</f>
        <v>26</v>
      </c>
      <c r="AE71" s="2">
        <f>AD71+1</f>
        <v>27</v>
      </c>
      <c r="AF71" s="2">
        <f>AE71+1</f>
        <v>28</v>
      </c>
      <c r="AG71" s="2">
        <f>AF71+1</f>
        <v>29</v>
      </c>
      <c r="AH71" s="2">
        <f>AG71+1</f>
        <v>30</v>
      </c>
      <c r="AI71" s="2"/>
      <c r="AL71" s="2">
        <f>AR54+1</f>
        <v>23</v>
      </c>
      <c r="AM71" s="2">
        <f t="shared" ref="AM71:AR71" si="40">AL71+1</f>
        <v>24</v>
      </c>
      <c r="AN71" s="2">
        <f t="shared" si="40"/>
        <v>25</v>
      </c>
      <c r="AO71" s="2">
        <f t="shared" si="40"/>
        <v>26</v>
      </c>
      <c r="AP71" s="2">
        <f t="shared" si="40"/>
        <v>27</v>
      </c>
      <c r="AQ71" s="2">
        <f t="shared" si="40"/>
        <v>28</v>
      </c>
      <c r="AR71" s="2">
        <f t="shared" si="40"/>
        <v>29</v>
      </c>
      <c r="AU71" s="2">
        <f>BA54+1</f>
        <v>27</v>
      </c>
      <c r="AV71" s="2">
        <f>AU71+1</f>
        <v>28</v>
      </c>
      <c r="AW71" s="2">
        <f>AV71+1</f>
        <v>29</v>
      </c>
      <c r="AX71" s="2">
        <f>AW71+1</f>
        <v>30</v>
      </c>
      <c r="AY71" s="2"/>
      <c r="AZ71" s="2"/>
      <c r="BA71" s="2"/>
      <c r="BD71" s="2">
        <f>BJ54+1</f>
        <v>25</v>
      </c>
      <c r="BE71" s="2">
        <f t="shared" ref="BE71:BJ71" si="41">BD71+1</f>
        <v>26</v>
      </c>
      <c r="BF71" s="2">
        <f t="shared" si="41"/>
        <v>27</v>
      </c>
      <c r="BG71" s="2">
        <f t="shared" si="41"/>
        <v>28</v>
      </c>
      <c r="BH71" s="2">
        <f t="shared" si="41"/>
        <v>29</v>
      </c>
      <c r="BI71" s="2">
        <f t="shared" si="41"/>
        <v>30</v>
      </c>
      <c r="BJ71" s="2">
        <f t="shared" si="41"/>
        <v>31</v>
      </c>
      <c r="BM71" s="2">
        <f>BS54+1</f>
        <v>29</v>
      </c>
      <c r="BN71" s="2">
        <f>BM71+1</f>
        <v>30</v>
      </c>
      <c r="BO71" s="2">
        <f>BN71+1</f>
        <v>31</v>
      </c>
      <c r="BP71" s="2"/>
      <c r="BQ71" s="2"/>
      <c r="BR71" s="2"/>
      <c r="BS71" s="2"/>
      <c r="BV71" s="2">
        <f>CB54+1</f>
        <v>26</v>
      </c>
      <c r="BW71" s="2">
        <f>BV71+1</f>
        <v>27</v>
      </c>
      <c r="BX71" s="2">
        <f>BW71+1</f>
        <v>28</v>
      </c>
      <c r="BY71" s="2">
        <f>BX71+1</f>
        <v>29</v>
      </c>
      <c r="BZ71" s="2">
        <f>BY71+1</f>
        <v>30</v>
      </c>
      <c r="CA71" s="2"/>
      <c r="CB71" s="2"/>
      <c r="CE71" s="2">
        <f>CK54+1</f>
        <v>24</v>
      </c>
      <c r="CF71" s="2">
        <f t="shared" ref="CF71:CK71" si="42">CE71+1</f>
        <v>25</v>
      </c>
      <c r="CG71" s="2">
        <f t="shared" si="42"/>
        <v>26</v>
      </c>
      <c r="CH71" s="2">
        <f t="shared" si="42"/>
        <v>27</v>
      </c>
      <c r="CI71" s="2">
        <f t="shared" si="42"/>
        <v>28</v>
      </c>
      <c r="CJ71" s="2">
        <f t="shared" si="42"/>
        <v>29</v>
      </c>
      <c r="CK71" s="2">
        <f t="shared" si="42"/>
        <v>30</v>
      </c>
      <c r="CN71" s="2">
        <f>CT54+1</f>
        <v>28</v>
      </c>
      <c r="CO71" s="2">
        <f>CN71+1</f>
        <v>29</v>
      </c>
      <c r="CP71" s="2">
        <f>CO71+1</f>
        <v>30</v>
      </c>
      <c r="CQ71" s="2"/>
      <c r="CR71" s="2"/>
      <c r="CS71" s="2"/>
      <c r="CT71" s="2"/>
      <c r="CW71" s="2">
        <f>DC54+1</f>
        <v>26</v>
      </c>
      <c r="CX71" s="2">
        <f>CW71+1</f>
        <v>27</v>
      </c>
      <c r="CY71" s="2">
        <f>CX71+1</f>
        <v>28</v>
      </c>
      <c r="CZ71" s="2">
        <f>CY71+1</f>
        <v>29</v>
      </c>
      <c r="DA71" s="2">
        <f>CZ71+1</f>
        <v>30</v>
      </c>
      <c r="DB71" s="2">
        <f>DA71+1</f>
        <v>31</v>
      </c>
      <c r="DC71" s="2"/>
    </row>
    <row r="72" spans="1:107" x14ac:dyDescent="0.35">
      <c r="A72" s="3">
        <v>8</v>
      </c>
      <c r="B72" s="4"/>
      <c r="C72" s="4" t="s">
        <v>1739</v>
      </c>
      <c r="D72" s="4" t="s">
        <v>8911</v>
      </c>
      <c r="E72" s="4" t="s">
        <v>8937</v>
      </c>
      <c r="F72" s="4" t="s">
        <v>8910</v>
      </c>
      <c r="G72" s="4"/>
      <c r="H72" s="4"/>
      <c r="J72" s="3">
        <v>8</v>
      </c>
      <c r="K72" s="4"/>
      <c r="L72" s="4"/>
      <c r="M72" s="5"/>
      <c r="N72" s="4"/>
      <c r="O72" s="4"/>
      <c r="P72" s="4"/>
      <c r="Q72" s="4"/>
      <c r="S72" s="3">
        <v>8</v>
      </c>
      <c r="T72" s="4" t="s">
        <v>9112</v>
      </c>
      <c r="U72" s="4"/>
      <c r="V72" s="4" t="s">
        <v>9135</v>
      </c>
      <c r="W72" s="4" t="s">
        <v>9138</v>
      </c>
      <c r="X72" s="4"/>
      <c r="Y72" s="4"/>
      <c r="Z72" s="4"/>
      <c r="AB72" s="3">
        <v>8</v>
      </c>
      <c r="AC72" s="4"/>
      <c r="AD72" s="4"/>
      <c r="AE72" s="4"/>
      <c r="AF72" s="4" t="s">
        <v>9263</v>
      </c>
      <c r="AG72" s="4" t="s">
        <v>25</v>
      </c>
      <c r="AH72" s="4"/>
      <c r="AI72" s="4"/>
      <c r="AK72" s="3">
        <v>8</v>
      </c>
      <c r="AL72" s="4"/>
      <c r="AM72" s="4"/>
      <c r="AN72" s="4"/>
      <c r="AO72" s="4"/>
      <c r="AP72" s="4" t="s">
        <v>25</v>
      </c>
      <c r="AQ72" s="4" t="s">
        <v>9418</v>
      </c>
      <c r="AR72" s="4"/>
      <c r="AT72" s="4">
        <v>8</v>
      </c>
      <c r="AU72" s="4" t="s">
        <v>9576</v>
      </c>
      <c r="AV72" s="4" t="s">
        <v>9576</v>
      </c>
      <c r="AW72" s="4" t="s">
        <v>9576</v>
      </c>
      <c r="AX72" s="4"/>
      <c r="AY72" s="4"/>
      <c r="AZ72" s="4"/>
      <c r="BA72" s="4"/>
      <c r="BC72" s="4">
        <v>8</v>
      </c>
      <c r="BD72" s="4" t="s">
        <v>9697</v>
      </c>
      <c r="BE72" s="4"/>
      <c r="BF72" s="4"/>
      <c r="BG72" s="4" t="s">
        <v>9708</v>
      </c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 t="s">
        <v>10012</v>
      </c>
      <c r="BX72" s="4"/>
      <c r="BY72" s="4"/>
      <c r="BZ72" s="4" t="s">
        <v>25</v>
      </c>
      <c r="CA72" s="4"/>
      <c r="CB72" s="4"/>
      <c r="CD72" s="4">
        <v>8</v>
      </c>
      <c r="CE72" s="4"/>
      <c r="CF72" s="4"/>
      <c r="CG72" s="4"/>
      <c r="CH72" s="4"/>
      <c r="CI72" s="4" t="s">
        <v>25</v>
      </c>
      <c r="CJ72" s="4"/>
      <c r="CK72" s="4"/>
      <c r="CM72" s="4">
        <v>8</v>
      </c>
      <c r="CN72" s="4"/>
      <c r="CO72" s="4"/>
      <c r="CP72" s="4"/>
      <c r="CQ72" s="4"/>
      <c r="CR72" s="4"/>
      <c r="CS72" s="4"/>
      <c r="CT72" s="4"/>
      <c r="CV72" s="4">
        <v>8</v>
      </c>
      <c r="CW72" s="4" t="s">
        <v>10511</v>
      </c>
      <c r="CX72" s="4"/>
      <c r="CY72" s="4" t="s">
        <v>1001</v>
      </c>
      <c r="CZ72" s="4"/>
      <c r="DA72" s="4"/>
      <c r="DB72" s="4"/>
      <c r="DC72" s="4"/>
    </row>
    <row r="73" spans="1:107" x14ac:dyDescent="0.35">
      <c r="A73" s="2"/>
      <c r="B73" s="5" t="s">
        <v>8898</v>
      </c>
      <c r="C73" s="5" t="s">
        <v>8859</v>
      </c>
      <c r="D73" s="5" t="s">
        <v>8906</v>
      </c>
      <c r="E73" s="5"/>
      <c r="F73" s="5" t="s">
        <v>25</v>
      </c>
      <c r="G73" s="5"/>
      <c r="H73" s="5"/>
      <c r="J73" s="2"/>
      <c r="K73" s="5" t="s">
        <v>7674</v>
      </c>
      <c r="L73" s="5"/>
      <c r="M73" s="5"/>
      <c r="N73" s="5"/>
      <c r="O73" s="5"/>
      <c r="P73" s="5"/>
      <c r="Q73" s="5"/>
      <c r="S73" s="2"/>
      <c r="T73" s="5"/>
      <c r="U73" s="5"/>
      <c r="V73" s="5" t="s">
        <v>9140</v>
      </c>
      <c r="W73" s="5"/>
      <c r="X73" s="5"/>
      <c r="Y73" s="5"/>
      <c r="Z73" s="5"/>
      <c r="AB73" s="2"/>
      <c r="AC73" s="5" t="s">
        <v>7674</v>
      </c>
      <c r="AD73" s="5" t="s">
        <v>9255</v>
      </c>
      <c r="AE73" s="5" t="s">
        <v>52</v>
      </c>
      <c r="AF73" s="5"/>
      <c r="AG73" s="5" t="s">
        <v>9268</v>
      </c>
      <c r="AH73" s="5"/>
      <c r="AI73" s="5"/>
      <c r="AK73" s="2"/>
      <c r="AL73" s="5" t="s">
        <v>333</v>
      </c>
      <c r="AM73" s="5" t="s">
        <v>9403</v>
      </c>
      <c r="AN73" s="5" t="s">
        <v>9406</v>
      </c>
      <c r="AO73" s="5"/>
      <c r="AP73" s="5"/>
      <c r="AQ73" s="5" t="s">
        <v>1743</v>
      </c>
      <c r="AR73" s="5"/>
      <c r="AT73" s="5"/>
      <c r="AU73" s="5"/>
      <c r="AV73" s="5" t="s">
        <v>615</v>
      </c>
      <c r="AW73" s="5" t="s">
        <v>8571</v>
      </c>
      <c r="AX73" s="5"/>
      <c r="AY73" s="5"/>
      <c r="AZ73" s="5"/>
      <c r="BA73" s="5"/>
      <c r="BC73" s="5"/>
      <c r="BD73" s="5" t="s">
        <v>9696</v>
      </c>
      <c r="BE73" s="5" t="s">
        <v>9701</v>
      </c>
      <c r="BF73" s="5"/>
      <c r="BG73" s="5" t="s">
        <v>38</v>
      </c>
      <c r="BH73" s="5"/>
      <c r="BI73" s="5"/>
      <c r="BJ73" s="5"/>
      <c r="BL73" s="5"/>
      <c r="BM73" s="5" t="s">
        <v>7674</v>
      </c>
      <c r="BN73" s="5" t="s">
        <v>9323</v>
      </c>
      <c r="BO73" s="5"/>
      <c r="BP73" s="5"/>
      <c r="BQ73" s="5"/>
      <c r="BR73" s="5"/>
      <c r="BS73" s="5"/>
      <c r="BU73" s="5"/>
      <c r="BV73" s="5"/>
      <c r="BW73" s="5" t="s">
        <v>10013</v>
      </c>
      <c r="BX73" s="5"/>
      <c r="BY73" s="5"/>
      <c r="BZ73" s="5"/>
      <c r="CA73" s="5"/>
      <c r="CB73" s="5"/>
      <c r="CD73" s="5"/>
      <c r="CE73" s="5"/>
      <c r="CF73" s="5"/>
      <c r="CG73" s="5"/>
      <c r="CH73" s="5"/>
      <c r="CI73" s="5" t="s">
        <v>10226</v>
      </c>
      <c r="CJ73" s="5"/>
      <c r="CK73" s="5"/>
      <c r="CM73" s="5"/>
      <c r="CN73" s="5" t="s">
        <v>10364</v>
      </c>
      <c r="CO73" s="5" t="s">
        <v>10372</v>
      </c>
      <c r="CP73" s="5"/>
      <c r="CQ73" s="5"/>
      <c r="CR73" s="5"/>
      <c r="CS73" s="5"/>
      <c r="CT73" s="5"/>
      <c r="CV73" s="5"/>
      <c r="CW73" s="5"/>
      <c r="CX73" s="5"/>
      <c r="CY73" s="5"/>
      <c r="CZ73" s="5"/>
      <c r="DA73" s="5"/>
      <c r="DB73" s="5"/>
      <c r="DC73" s="5"/>
    </row>
    <row r="74" spans="1:107" x14ac:dyDescent="0.35">
      <c r="A74" s="3">
        <v>10</v>
      </c>
      <c r="B74" s="4"/>
      <c r="C74" s="4"/>
      <c r="D74" s="4" t="s">
        <v>7376</v>
      </c>
      <c r="E74" s="4" t="s">
        <v>347</v>
      </c>
      <c r="F74" s="4" t="s">
        <v>8916</v>
      </c>
      <c r="G74" s="4"/>
      <c r="H74" s="4"/>
      <c r="J74" s="3">
        <v>10</v>
      </c>
      <c r="K74" s="4" t="s">
        <v>8901</v>
      </c>
      <c r="L74" s="4"/>
      <c r="M74" s="4"/>
      <c r="N74" s="4"/>
      <c r="O74" s="4"/>
      <c r="P74" s="4"/>
      <c r="Q74" s="4"/>
      <c r="S74" s="3">
        <v>10</v>
      </c>
      <c r="T74" s="4"/>
      <c r="U74" s="4"/>
      <c r="V74" s="4"/>
      <c r="W74" s="4" t="s">
        <v>8975</v>
      </c>
      <c r="X74" s="4"/>
      <c r="Y74" s="4"/>
      <c r="Z74" s="4"/>
      <c r="AB74" s="3">
        <v>10</v>
      </c>
      <c r="AC74" s="4"/>
      <c r="AD74" s="4"/>
      <c r="AE74" s="4"/>
      <c r="AF74" s="4"/>
      <c r="AG74" s="4" t="s">
        <v>349</v>
      </c>
      <c r="AH74" s="4" t="s">
        <v>9258</v>
      </c>
      <c r="AI74" s="4"/>
      <c r="AK74" s="3">
        <v>10</v>
      </c>
      <c r="AL74" s="4" t="s">
        <v>9394</v>
      </c>
      <c r="AM74" s="4" t="s">
        <v>351</v>
      </c>
      <c r="AN74" s="4"/>
      <c r="AO74" s="4" t="s">
        <v>9409</v>
      </c>
      <c r="AP74" s="4" t="s">
        <v>9412</v>
      </c>
      <c r="AQ74" s="4" t="s">
        <v>9419</v>
      </c>
      <c r="AR74" s="4" t="s">
        <v>9425</v>
      </c>
      <c r="AT74" s="4">
        <v>10</v>
      </c>
      <c r="AU74" s="4" t="s">
        <v>7763</v>
      </c>
      <c r="AV74" s="4" t="s">
        <v>9577</v>
      </c>
      <c r="AW74" s="4" t="s">
        <v>9584</v>
      </c>
      <c r="AX74" s="4"/>
      <c r="AY74" s="4"/>
      <c r="AZ74" s="4"/>
      <c r="BA74" s="4"/>
      <c r="BC74" s="4">
        <v>10</v>
      </c>
      <c r="BD74" s="4"/>
      <c r="BE74" s="4" t="s">
        <v>58</v>
      </c>
      <c r="BF74" s="4"/>
      <c r="BG74" s="4" t="s">
        <v>9688</v>
      </c>
      <c r="BH74" s="4" t="s">
        <v>370</v>
      </c>
      <c r="BI74" s="4"/>
      <c r="BJ74" s="4" t="s">
        <v>9725</v>
      </c>
      <c r="BL74" s="4">
        <v>10</v>
      </c>
      <c r="BM74" s="4" t="s">
        <v>504</v>
      </c>
      <c r="BN74" s="4"/>
      <c r="BO74" s="4" t="s">
        <v>9965</v>
      </c>
      <c r="BP74" s="4"/>
      <c r="BQ74" s="4"/>
      <c r="BR74" s="4"/>
      <c r="BS74" s="4"/>
      <c r="BU74" s="4">
        <v>10</v>
      </c>
      <c r="BV74" s="4" t="s">
        <v>351</v>
      </c>
      <c r="BW74" s="4" t="s">
        <v>8527</v>
      </c>
      <c r="BX74" s="4"/>
      <c r="BY74" s="4" t="s">
        <v>10107</v>
      </c>
      <c r="BZ74" s="4" t="s">
        <v>10114</v>
      </c>
      <c r="CA74" s="4"/>
      <c r="CB74" s="4"/>
      <c r="CD74" s="4">
        <v>10</v>
      </c>
      <c r="CE74" s="10"/>
      <c r="CF74" s="4"/>
      <c r="CG74" s="4"/>
      <c r="CH74" s="4"/>
      <c r="CI74" s="4" t="s">
        <v>10225</v>
      </c>
      <c r="CJ74" s="4" t="s">
        <v>10232</v>
      </c>
      <c r="CK74" s="4" t="s">
        <v>10241</v>
      </c>
      <c r="CM74" s="4">
        <v>10</v>
      </c>
      <c r="CN74" s="4" t="s">
        <v>10363</v>
      </c>
      <c r="CO74" s="4" t="s">
        <v>3203</v>
      </c>
      <c r="CP74" s="4"/>
      <c r="CQ74" s="4"/>
      <c r="CR74" s="4"/>
      <c r="CS74" s="4"/>
      <c r="CT74" s="4"/>
      <c r="CV74" s="4">
        <v>10</v>
      </c>
      <c r="CW74" s="4"/>
      <c r="CX74" s="4"/>
      <c r="CY74" s="4"/>
      <c r="CZ74" s="4"/>
      <c r="DA74" s="4"/>
      <c r="DB74" s="4"/>
      <c r="DC74" s="4"/>
    </row>
    <row r="75" spans="1:107" x14ac:dyDescent="0.35">
      <c r="A75" s="6"/>
      <c r="B75" s="7" t="s">
        <v>8900</v>
      </c>
      <c r="C75" s="7"/>
      <c r="D75" s="7" t="s">
        <v>38</v>
      </c>
      <c r="E75" s="7" t="s">
        <v>8912</v>
      </c>
      <c r="F75" s="7" t="s">
        <v>8917</v>
      </c>
      <c r="G75" s="7"/>
      <c r="H75" s="7" t="s">
        <v>8928</v>
      </c>
      <c r="J75" s="6"/>
      <c r="K75" s="7"/>
      <c r="L75" s="7"/>
      <c r="M75" s="7"/>
      <c r="N75" s="7"/>
      <c r="O75" s="7"/>
      <c r="P75" s="7"/>
      <c r="Q75" s="7"/>
      <c r="S75" s="6"/>
      <c r="T75" s="7"/>
      <c r="U75" s="7"/>
      <c r="V75" s="7" t="s">
        <v>9139</v>
      </c>
      <c r="W75" s="7"/>
      <c r="X75" s="5"/>
      <c r="Y75" s="7"/>
      <c r="Z75" s="7"/>
      <c r="AB75" s="6"/>
      <c r="AC75" s="7" t="s">
        <v>9241</v>
      </c>
      <c r="AD75" s="7"/>
      <c r="AE75" s="7"/>
      <c r="AF75" s="7" t="s">
        <v>9145</v>
      </c>
      <c r="AG75" s="7" t="s">
        <v>9269</v>
      </c>
      <c r="AH75" s="7"/>
      <c r="AI75" s="7"/>
      <c r="AK75" s="6"/>
      <c r="AL75" s="7" t="s">
        <v>9395</v>
      </c>
      <c r="AM75" s="7"/>
      <c r="AN75" s="7"/>
      <c r="AO75" s="7" t="s">
        <v>9410</v>
      </c>
      <c r="AP75" s="7"/>
      <c r="AQ75" s="7"/>
      <c r="AR75" s="7" t="s">
        <v>6155</v>
      </c>
      <c r="AT75" s="7"/>
      <c r="AU75" s="7" t="s">
        <v>1607</v>
      </c>
      <c r="AV75" s="7" t="s">
        <v>729</v>
      </c>
      <c r="AW75" s="7" t="s">
        <v>7263</v>
      </c>
      <c r="AX75" s="7"/>
      <c r="AY75" s="7"/>
      <c r="AZ75" s="7"/>
      <c r="BA75" s="7"/>
      <c r="BC75" s="7"/>
      <c r="BD75" s="7" t="s">
        <v>9699</v>
      </c>
      <c r="BE75" s="7" t="s">
        <v>38</v>
      </c>
      <c r="BF75" s="7" t="s">
        <v>9702</v>
      </c>
      <c r="BG75" s="7" t="s">
        <v>2092</v>
      </c>
      <c r="BH75" s="7" t="s">
        <v>38</v>
      </c>
      <c r="BI75" s="7"/>
      <c r="BJ75" s="7" t="s">
        <v>9726</v>
      </c>
      <c r="BL75" s="7"/>
      <c r="BM75" s="7" t="s">
        <v>9957</v>
      </c>
      <c r="BN75" s="7" t="s">
        <v>2304</v>
      </c>
      <c r="BO75" s="7" t="s">
        <v>761</v>
      </c>
      <c r="BP75" s="7"/>
      <c r="BQ75" s="7"/>
      <c r="BR75" s="7"/>
      <c r="BS75" s="7"/>
      <c r="BU75" s="7"/>
      <c r="BV75" s="7"/>
      <c r="BW75" s="7"/>
      <c r="BX75" s="7"/>
      <c r="BY75" s="7"/>
      <c r="BZ75" s="7" t="s">
        <v>2092</v>
      </c>
      <c r="CA75" s="7"/>
      <c r="CB75" s="7"/>
      <c r="CD75" s="7"/>
      <c r="CE75" s="7"/>
      <c r="CF75" s="7" t="s">
        <v>10212</v>
      </c>
      <c r="CG75" s="7"/>
      <c r="CH75" s="7"/>
      <c r="CI75" s="7"/>
      <c r="CJ75" s="7" t="s">
        <v>10233</v>
      </c>
      <c r="CK75" s="7" t="s">
        <v>10253</v>
      </c>
      <c r="CM75" s="7"/>
      <c r="CN75" s="7" t="s">
        <v>9523</v>
      </c>
      <c r="CO75" s="7" t="s">
        <v>10371</v>
      </c>
      <c r="CP75" s="7"/>
      <c r="CQ75" s="7"/>
      <c r="CR75" s="7"/>
      <c r="CS75" s="7"/>
      <c r="CT75" s="7"/>
      <c r="CV75" s="7"/>
      <c r="CW75" s="7" t="s">
        <v>10502</v>
      </c>
      <c r="CX75" s="7"/>
      <c r="CY75" s="7"/>
      <c r="CZ75" s="7"/>
      <c r="DA75" s="7" t="s">
        <v>10516</v>
      </c>
      <c r="DB75" s="7"/>
      <c r="DC75" s="7"/>
    </row>
    <row r="76" spans="1:107" x14ac:dyDescent="0.35">
      <c r="A76" s="2">
        <v>12</v>
      </c>
      <c r="B76" s="5" t="s">
        <v>8586</v>
      </c>
      <c r="C76" s="5" t="s">
        <v>89</v>
      </c>
      <c r="D76" s="5"/>
      <c r="E76" s="5"/>
      <c r="F76" s="5" t="s">
        <v>8938</v>
      </c>
      <c r="G76" s="5" t="s">
        <v>8921</v>
      </c>
      <c r="H76" s="5" t="s">
        <v>8924</v>
      </c>
      <c r="J76" s="2">
        <v>12</v>
      </c>
      <c r="K76" s="5" t="s">
        <v>8586</v>
      </c>
      <c r="L76" s="4"/>
      <c r="M76" s="5"/>
      <c r="N76" s="5"/>
      <c r="O76" s="5"/>
      <c r="P76" s="5"/>
      <c r="Q76" s="5"/>
      <c r="S76" s="2">
        <v>12</v>
      </c>
      <c r="T76" s="5"/>
      <c r="U76" s="5" t="s">
        <v>89</v>
      </c>
      <c r="V76" s="5"/>
      <c r="W76" s="5" t="s">
        <v>9143</v>
      </c>
      <c r="X76" s="4"/>
      <c r="Y76" s="5"/>
      <c r="Z76" s="5"/>
      <c r="AB76" s="2">
        <v>12</v>
      </c>
      <c r="AC76" s="5" t="s">
        <v>8586</v>
      </c>
      <c r="AD76" s="5" t="s">
        <v>89</v>
      </c>
      <c r="AE76" s="5"/>
      <c r="AF76" s="5" t="s">
        <v>9264</v>
      </c>
      <c r="AG76" s="5" t="s">
        <v>8527</v>
      </c>
      <c r="AH76" s="5"/>
      <c r="AI76" s="5"/>
      <c r="AK76" s="2">
        <v>12</v>
      </c>
      <c r="AL76" s="5" t="s">
        <v>8586</v>
      </c>
      <c r="AM76" s="5" t="s">
        <v>89</v>
      </c>
      <c r="AN76" s="5"/>
      <c r="AO76" s="5"/>
      <c r="AP76" s="5"/>
      <c r="AQ76" s="5" t="s">
        <v>9420</v>
      </c>
      <c r="AR76" s="5" t="s">
        <v>9426</v>
      </c>
      <c r="AT76" s="5">
        <v>12</v>
      </c>
      <c r="AU76" s="5"/>
      <c r="AV76" s="5" t="s">
        <v>9280</v>
      </c>
      <c r="AW76" s="5"/>
      <c r="AX76" s="5"/>
      <c r="AY76" s="5"/>
      <c r="AZ76" s="5"/>
      <c r="BA76" s="5"/>
      <c r="BC76" s="5">
        <v>12</v>
      </c>
      <c r="BD76" s="5"/>
      <c r="BE76" s="5"/>
      <c r="BF76" s="5" t="s">
        <v>9703</v>
      </c>
      <c r="BG76" s="5" t="s">
        <v>9709</v>
      </c>
      <c r="BH76" s="5" t="s">
        <v>2116</v>
      </c>
      <c r="BI76" s="5" t="s">
        <v>8775</v>
      </c>
      <c r="BJ76" s="5" t="s">
        <v>9727</v>
      </c>
      <c r="BL76" s="5">
        <v>12</v>
      </c>
      <c r="BM76" s="5" t="s">
        <v>9956</v>
      </c>
      <c r="BN76" s="5" t="s">
        <v>9962</v>
      </c>
      <c r="BO76" s="5"/>
      <c r="BP76" s="5"/>
      <c r="BQ76" s="5"/>
      <c r="BR76" s="5"/>
      <c r="BS76" s="5"/>
      <c r="BU76" s="5">
        <v>12</v>
      </c>
      <c r="BV76" s="5"/>
      <c r="BW76" s="5" t="s">
        <v>89</v>
      </c>
      <c r="BX76" s="5"/>
      <c r="BY76" s="5"/>
      <c r="BZ76" s="5"/>
      <c r="CA76" s="5"/>
      <c r="CB76" s="5"/>
      <c r="CD76" s="5">
        <v>12</v>
      </c>
      <c r="CE76" s="5"/>
      <c r="CF76" s="5" t="s">
        <v>10213</v>
      </c>
      <c r="CG76" s="5"/>
      <c r="CH76" s="5"/>
      <c r="CI76" s="5"/>
      <c r="CJ76" s="5" t="s">
        <v>10234</v>
      </c>
      <c r="CK76" s="5" t="s">
        <v>10242</v>
      </c>
      <c r="CM76" s="5">
        <v>12</v>
      </c>
      <c r="CN76" s="5" t="s">
        <v>10365</v>
      </c>
      <c r="CO76" s="5" t="s">
        <v>89</v>
      </c>
      <c r="CP76" s="5" t="s">
        <v>10374</v>
      </c>
      <c r="CQ76" s="5"/>
      <c r="CR76" s="5"/>
      <c r="CS76" s="5"/>
      <c r="CT76" s="5"/>
      <c r="CV76" s="5">
        <v>12</v>
      </c>
      <c r="CW76" s="5" t="s">
        <v>10503</v>
      </c>
      <c r="CX76" s="5"/>
      <c r="CY76" s="5"/>
      <c r="CZ76" s="5"/>
      <c r="DA76" s="5"/>
      <c r="DB76" s="5"/>
      <c r="DC76" s="5"/>
    </row>
    <row r="77" spans="1:107" x14ac:dyDescent="0.35">
      <c r="A77" s="2"/>
      <c r="B77" s="5"/>
      <c r="C77" s="5"/>
      <c r="D77" s="5"/>
      <c r="E77" s="5"/>
      <c r="F77" s="5" t="s">
        <v>8918</v>
      </c>
      <c r="G77" s="5"/>
      <c r="H77" s="5"/>
      <c r="J77" s="2"/>
      <c r="K77" s="5"/>
      <c r="L77" s="5"/>
      <c r="M77" s="5"/>
      <c r="N77" s="5"/>
      <c r="O77" s="5"/>
      <c r="P77" s="5"/>
      <c r="Q77" s="5"/>
      <c r="S77" s="2"/>
      <c r="T77" s="5"/>
      <c r="U77" s="5" t="s">
        <v>9133</v>
      </c>
      <c r="V77" s="5" t="s">
        <v>8939</v>
      </c>
      <c r="W77" s="5"/>
      <c r="X77" s="5"/>
      <c r="Y77" s="5"/>
      <c r="Z77" s="5"/>
      <c r="AB77" s="2"/>
      <c r="AC77" s="5"/>
      <c r="AD77" s="5"/>
      <c r="AE77" s="5" t="s">
        <v>8694</v>
      </c>
      <c r="AF77" s="5"/>
      <c r="AG77" s="5"/>
      <c r="AH77" s="5" t="s">
        <v>2626</v>
      </c>
      <c r="AI77" s="5"/>
      <c r="AK77" s="2"/>
      <c r="AL77" s="5"/>
      <c r="AM77" s="5" t="s">
        <v>9402</v>
      </c>
      <c r="AN77" s="5"/>
      <c r="AO77" s="5"/>
      <c r="AP77" s="5"/>
      <c r="AQ77" s="5" t="s">
        <v>9421</v>
      </c>
      <c r="AR77" s="5"/>
      <c r="AT77" s="5"/>
      <c r="AU77" s="5"/>
      <c r="AV77" s="5" t="s">
        <v>9580</v>
      </c>
      <c r="AW77" s="5"/>
      <c r="AX77" s="5"/>
      <c r="AY77" s="5"/>
      <c r="AZ77" s="5"/>
      <c r="BA77" s="5"/>
      <c r="BC77" s="5"/>
      <c r="BD77" s="5"/>
      <c r="BE77" s="5"/>
      <c r="BF77" s="5" t="s">
        <v>9704</v>
      </c>
      <c r="BG77" s="5" t="s">
        <v>2116</v>
      </c>
      <c r="BH77" s="5"/>
      <c r="BI77" s="5"/>
      <c r="BJ77" s="5" t="s">
        <v>9728</v>
      </c>
      <c r="BL77" s="5"/>
      <c r="BM77" s="5"/>
      <c r="BN77" s="5" t="s">
        <v>9970</v>
      </c>
      <c r="BO77" s="5" t="s">
        <v>9967</v>
      </c>
      <c r="BP77" s="5"/>
      <c r="BQ77" s="5"/>
      <c r="BR77" s="5"/>
      <c r="BS77" s="5"/>
      <c r="BU77" s="5"/>
      <c r="BV77" s="5"/>
      <c r="BW77" s="5"/>
      <c r="BX77" s="5" t="s">
        <v>10101</v>
      </c>
      <c r="BY77" s="5"/>
      <c r="BZ77" s="5"/>
      <c r="CA77" s="5"/>
      <c r="CB77" s="5"/>
      <c r="CD77" s="5"/>
      <c r="CE77" s="5" t="s">
        <v>10208</v>
      </c>
      <c r="CF77" s="5"/>
      <c r="CG77" s="5" t="s">
        <v>8694</v>
      </c>
      <c r="CH77" s="5" t="s">
        <v>10221</v>
      </c>
      <c r="CI77" s="5" t="s">
        <v>10227</v>
      </c>
      <c r="CJ77" s="5" t="s">
        <v>10235</v>
      </c>
      <c r="CK77" s="5" t="s">
        <v>10243</v>
      </c>
      <c r="CM77" s="5"/>
      <c r="CN77" s="5" t="s">
        <v>1089</v>
      </c>
      <c r="CO77" s="11" t="s">
        <v>10322</v>
      </c>
      <c r="CP77" s="5" t="s">
        <v>8939</v>
      </c>
      <c r="CQ77" s="5"/>
      <c r="CR77" s="5"/>
      <c r="CS77" s="5"/>
      <c r="CT77" s="5"/>
      <c r="CV77" s="5"/>
      <c r="CW77" s="5" t="s">
        <v>10505</v>
      </c>
      <c r="CX77" s="5"/>
      <c r="CY77" s="5"/>
      <c r="CZ77" s="5"/>
      <c r="DA77" s="5"/>
      <c r="DB77" s="5"/>
      <c r="DC77" s="5"/>
    </row>
    <row r="78" spans="1:107" x14ac:dyDescent="0.35">
      <c r="A78" s="3">
        <v>14</v>
      </c>
      <c r="B78" s="4" t="s">
        <v>7401</v>
      </c>
      <c r="C78" s="4" t="s">
        <v>8905</v>
      </c>
      <c r="D78" s="4" t="s">
        <v>8872</v>
      </c>
      <c r="E78" s="4" t="s">
        <v>8913</v>
      </c>
      <c r="F78" s="4"/>
      <c r="G78" s="4"/>
      <c r="H78" s="4"/>
      <c r="J78" s="3">
        <v>14</v>
      </c>
      <c r="K78" s="4" t="s">
        <v>9019</v>
      </c>
      <c r="L78" s="4"/>
      <c r="M78" s="4"/>
      <c r="N78" s="4"/>
      <c r="O78" s="4"/>
      <c r="P78" s="4"/>
      <c r="Q78" s="4"/>
      <c r="S78" s="3">
        <v>14</v>
      </c>
      <c r="T78" s="4"/>
      <c r="U78" s="4" t="s">
        <v>4933</v>
      </c>
      <c r="V78" s="4"/>
      <c r="W78" s="4" t="s">
        <v>9115</v>
      </c>
      <c r="X78" s="4"/>
      <c r="Y78" s="4"/>
      <c r="Z78" s="4"/>
      <c r="AB78" s="3">
        <v>14</v>
      </c>
      <c r="AC78" s="4" t="s">
        <v>9254</v>
      </c>
      <c r="AD78" s="4"/>
      <c r="AE78" s="4" t="s">
        <v>9260</v>
      </c>
      <c r="AF78" s="4" t="s">
        <v>9265</v>
      </c>
      <c r="AG78" s="4" t="s">
        <v>38</v>
      </c>
      <c r="AH78" s="4" t="s">
        <v>430</v>
      </c>
      <c r="AI78" s="4"/>
      <c r="AK78" s="3">
        <v>14</v>
      </c>
      <c r="AL78" s="4"/>
      <c r="AM78" s="4"/>
      <c r="AN78" s="4" t="s">
        <v>9357</v>
      </c>
      <c r="AO78" s="4"/>
      <c r="AP78" s="4" t="s">
        <v>9413</v>
      </c>
      <c r="AQ78" s="4" t="s">
        <v>9417</v>
      </c>
      <c r="AR78" s="4"/>
      <c r="AT78" s="4">
        <v>14</v>
      </c>
      <c r="AU78" s="4" t="s">
        <v>9583</v>
      </c>
      <c r="AV78" s="4"/>
      <c r="AW78" s="4" t="s">
        <v>9589</v>
      </c>
      <c r="AX78" s="4" t="s">
        <v>9591</v>
      </c>
      <c r="AY78" s="4"/>
      <c r="AZ78" s="4"/>
      <c r="BA78" s="4"/>
      <c r="BC78" s="4">
        <v>14</v>
      </c>
      <c r="BD78" s="4" t="s">
        <v>471</v>
      </c>
      <c r="BE78" s="4" t="s">
        <v>437</v>
      </c>
      <c r="BF78" s="4" t="s">
        <v>9707</v>
      </c>
      <c r="BG78" s="4" t="s">
        <v>9711</v>
      </c>
      <c r="BH78" s="4" t="s">
        <v>9714</v>
      </c>
      <c r="BI78" s="4"/>
      <c r="BJ78" s="4"/>
      <c r="BL78" s="4">
        <v>14</v>
      </c>
      <c r="BM78" s="4" t="s">
        <v>9958</v>
      </c>
      <c r="BN78" s="4" t="s">
        <v>9963</v>
      </c>
      <c r="BO78" s="4" t="s">
        <v>9968</v>
      </c>
      <c r="BP78" s="4"/>
      <c r="BQ78" s="4"/>
      <c r="BR78" s="4"/>
      <c r="BS78" s="4"/>
      <c r="BU78" s="4">
        <v>14</v>
      </c>
      <c r="BV78" s="4" t="s">
        <v>10098</v>
      </c>
      <c r="BW78" s="4" t="s">
        <v>829</v>
      </c>
      <c r="BX78" s="4" t="s">
        <v>10102</v>
      </c>
      <c r="BY78" s="4" t="s">
        <v>10108</v>
      </c>
      <c r="BZ78" s="4"/>
      <c r="CA78" s="4"/>
      <c r="CB78" s="4"/>
      <c r="CD78" s="4">
        <v>14</v>
      </c>
      <c r="CE78" s="4" t="s">
        <v>10210</v>
      </c>
      <c r="CF78" s="4" t="s">
        <v>10215</v>
      </c>
      <c r="CG78" s="4" t="s">
        <v>10218</v>
      </c>
      <c r="CH78" s="4"/>
      <c r="CI78" s="4" t="s">
        <v>10228</v>
      </c>
      <c r="CJ78" s="4" t="s">
        <v>2818</v>
      </c>
      <c r="CK78" s="4"/>
      <c r="CM78" s="4">
        <v>14</v>
      </c>
      <c r="CN78" s="4" t="s">
        <v>10366</v>
      </c>
      <c r="CO78" s="4"/>
      <c r="CP78" s="4" t="s">
        <v>10362</v>
      </c>
      <c r="CQ78" s="4"/>
      <c r="CR78" s="4"/>
      <c r="CS78" s="4"/>
      <c r="CT78" s="4"/>
      <c r="CV78" s="4">
        <v>14</v>
      </c>
      <c r="CW78" s="4" t="s">
        <v>10512</v>
      </c>
      <c r="CX78" s="4"/>
      <c r="CY78" s="4" t="s">
        <v>10514</v>
      </c>
      <c r="CZ78" s="4" t="s">
        <v>1001</v>
      </c>
      <c r="DA78" s="4"/>
      <c r="DB78" s="4" t="s">
        <v>38</v>
      </c>
      <c r="DC78" s="4"/>
    </row>
    <row r="79" spans="1:107" x14ac:dyDescent="0.35">
      <c r="A79" s="6"/>
      <c r="B79" s="7" t="s">
        <v>916</v>
      </c>
      <c r="C79" s="7" t="s">
        <v>8903</v>
      </c>
      <c r="D79" s="7" t="s">
        <v>8873</v>
      </c>
      <c r="E79" s="7"/>
      <c r="F79" s="7"/>
      <c r="G79" s="7"/>
      <c r="H79" s="7"/>
      <c r="J79" s="6"/>
      <c r="K79" s="7" t="s">
        <v>349</v>
      </c>
      <c r="L79" s="7"/>
      <c r="M79" s="7"/>
      <c r="N79" s="7"/>
      <c r="O79" s="7"/>
      <c r="P79" s="7"/>
      <c r="Q79" s="7"/>
      <c r="S79" s="6"/>
      <c r="T79" s="7" t="s">
        <v>9131</v>
      </c>
      <c r="U79" s="7" t="s">
        <v>9134</v>
      </c>
      <c r="V79" s="7" t="s">
        <v>1607</v>
      </c>
      <c r="W79" s="7"/>
      <c r="X79" s="7"/>
      <c r="Y79" s="7"/>
      <c r="Z79" s="7"/>
      <c r="AB79" s="6"/>
      <c r="AC79" s="7" t="s">
        <v>1324</v>
      </c>
      <c r="AD79" s="7"/>
      <c r="AE79" s="7" t="s">
        <v>9259</v>
      </c>
      <c r="AF79" s="7" t="s">
        <v>8472</v>
      </c>
      <c r="AG79" s="7" t="s">
        <v>9270</v>
      </c>
      <c r="AH79" s="7" t="s">
        <v>9274</v>
      </c>
      <c r="AI79" s="7"/>
      <c r="AK79" s="6"/>
      <c r="AL79" s="7" t="s">
        <v>8475</v>
      </c>
      <c r="AM79" s="7"/>
      <c r="AN79" s="7" t="s">
        <v>504</v>
      </c>
      <c r="AO79" s="7" t="s">
        <v>121</v>
      </c>
      <c r="AP79" s="7" t="s">
        <v>9414</v>
      </c>
      <c r="AQ79" s="7" t="s">
        <v>9422</v>
      </c>
      <c r="AR79" s="7" t="s">
        <v>9427</v>
      </c>
      <c r="AT79" s="7"/>
      <c r="AU79" s="7"/>
      <c r="AV79" s="7"/>
      <c r="AW79" s="7"/>
      <c r="AX79" s="7"/>
      <c r="AY79" s="7"/>
      <c r="AZ79" s="7"/>
      <c r="BA79" s="7"/>
      <c r="BC79" s="7"/>
      <c r="BD79" s="7" t="s">
        <v>9700</v>
      </c>
      <c r="BE79" s="7"/>
      <c r="BF79" s="7"/>
      <c r="BG79" s="7" t="s">
        <v>7236</v>
      </c>
      <c r="BH79" s="7" t="s">
        <v>9718</v>
      </c>
      <c r="BI79" s="7" t="s">
        <v>9721</v>
      </c>
      <c r="BJ79" s="7"/>
      <c r="BL79" s="7"/>
      <c r="BM79" s="7" t="s">
        <v>9959</v>
      </c>
      <c r="BN79" s="7"/>
      <c r="BO79" s="7" t="s">
        <v>9969</v>
      </c>
      <c r="BP79" s="7"/>
      <c r="BQ79" s="7"/>
      <c r="BR79" s="7"/>
      <c r="BS79" s="7"/>
      <c r="BU79" s="7"/>
      <c r="BV79" s="7" t="s">
        <v>10096</v>
      </c>
      <c r="BW79" s="7"/>
      <c r="BX79" s="7"/>
      <c r="BY79" s="7" t="s">
        <v>10109</v>
      </c>
      <c r="BZ79" s="7" t="s">
        <v>1588</v>
      </c>
      <c r="CA79" s="7"/>
      <c r="CB79" s="7"/>
      <c r="CD79" s="7"/>
      <c r="CE79" s="7" t="s">
        <v>10193</v>
      </c>
      <c r="CF79" s="7" t="s">
        <v>38</v>
      </c>
      <c r="CG79" s="7"/>
      <c r="CH79" s="7" t="s">
        <v>10222</v>
      </c>
      <c r="CI79" s="7" t="s">
        <v>10229</v>
      </c>
      <c r="CJ79" s="7" t="s">
        <v>10236</v>
      </c>
      <c r="CK79" s="7" t="s">
        <v>10244</v>
      </c>
      <c r="CM79" s="7"/>
      <c r="CN79" s="7" t="s">
        <v>10367</v>
      </c>
      <c r="CO79" s="7"/>
      <c r="CP79" s="7" t="s">
        <v>3203</v>
      </c>
      <c r="CQ79" s="7"/>
      <c r="CR79" s="7"/>
      <c r="CS79" s="7"/>
      <c r="CT79" s="7"/>
      <c r="CV79" s="7"/>
      <c r="CW79" s="7" t="s">
        <v>10504</v>
      </c>
      <c r="CX79" s="7" t="s">
        <v>38</v>
      </c>
      <c r="CY79" s="7"/>
      <c r="CZ79" s="7" t="s">
        <v>38</v>
      </c>
      <c r="DA79" s="7" t="s">
        <v>8475</v>
      </c>
      <c r="DB79" s="7"/>
      <c r="DC79" s="7"/>
    </row>
    <row r="80" spans="1:107" x14ac:dyDescent="0.35">
      <c r="A80" s="2">
        <v>16</v>
      </c>
      <c r="B80" s="5" t="s">
        <v>8882</v>
      </c>
      <c r="C80" s="5"/>
      <c r="D80" s="5" t="s">
        <v>8914</v>
      </c>
      <c r="E80" s="5" t="s">
        <v>566</v>
      </c>
      <c r="F80" s="5"/>
      <c r="G80" s="5" t="s">
        <v>8922</v>
      </c>
      <c r="H80" s="5" t="s">
        <v>8929</v>
      </c>
      <c r="J80" s="2">
        <v>16</v>
      </c>
      <c r="K80" s="5" t="s">
        <v>38</v>
      </c>
      <c r="L80" s="5"/>
      <c r="M80" s="5"/>
      <c r="N80" s="5"/>
      <c r="O80" s="5"/>
      <c r="P80" s="5"/>
      <c r="Q80" s="5"/>
      <c r="S80" s="1">
        <v>16</v>
      </c>
      <c r="T80" s="9" t="s">
        <v>9130</v>
      </c>
      <c r="U80" s="5" t="s">
        <v>9136</v>
      </c>
      <c r="V80" s="5" t="s">
        <v>8464</v>
      </c>
      <c r="W80" s="5" t="s">
        <v>9142</v>
      </c>
      <c r="X80" s="5"/>
      <c r="Y80" s="5"/>
      <c r="Z80" s="5"/>
      <c r="AB80" s="2">
        <v>16</v>
      </c>
      <c r="AC80" s="5" t="s">
        <v>38</v>
      </c>
      <c r="AD80" s="5" t="s">
        <v>8301</v>
      </c>
      <c r="AE80" s="5" t="s">
        <v>9253</v>
      </c>
      <c r="AF80" s="5"/>
      <c r="AG80" s="5"/>
      <c r="AH80" s="5"/>
      <c r="AI80" s="5"/>
      <c r="AK80" s="2">
        <v>16</v>
      </c>
      <c r="AL80" s="5" t="s">
        <v>9374</v>
      </c>
      <c r="AM80" s="5" t="s">
        <v>9404</v>
      </c>
      <c r="AN80" s="5" t="s">
        <v>9408</v>
      </c>
      <c r="AO80" s="5"/>
      <c r="AP80" s="5" t="s">
        <v>1236</v>
      </c>
      <c r="AQ80" s="5"/>
      <c r="AR80" s="5" t="s">
        <v>9428</v>
      </c>
      <c r="AT80" s="5">
        <v>16</v>
      </c>
      <c r="AU80" s="5" t="s">
        <v>9533</v>
      </c>
      <c r="AV80" s="5" t="s">
        <v>9581</v>
      </c>
      <c r="AW80" s="5" t="s">
        <v>9590</v>
      </c>
      <c r="AX80" s="5" t="s">
        <v>9593</v>
      </c>
      <c r="AY80" s="5"/>
      <c r="AZ80" s="5"/>
      <c r="BA80" s="5"/>
      <c r="BC80" s="5">
        <v>16</v>
      </c>
      <c r="BD80" s="5" t="s">
        <v>474</v>
      </c>
      <c r="BE80" s="5"/>
      <c r="BF80" s="5" t="s">
        <v>9705</v>
      </c>
      <c r="BG80" s="5"/>
      <c r="BH80" s="5"/>
      <c r="BI80" s="5"/>
      <c r="BJ80" s="5" t="s">
        <v>2820</v>
      </c>
      <c r="BL80" s="5">
        <v>16</v>
      </c>
      <c r="BM80" s="5" t="s">
        <v>9960</v>
      </c>
      <c r="BN80" s="5"/>
      <c r="BO80" s="5"/>
      <c r="BP80" s="5"/>
      <c r="BQ80" s="5"/>
      <c r="BR80" s="5"/>
      <c r="BS80" s="5"/>
      <c r="BU80" s="5">
        <v>16</v>
      </c>
      <c r="BV80" s="5" t="s">
        <v>10097</v>
      </c>
      <c r="BW80" s="5"/>
      <c r="BX80" s="5" t="s">
        <v>10103</v>
      </c>
      <c r="BY80" s="5"/>
      <c r="BZ80" s="5"/>
      <c r="CA80" s="5"/>
      <c r="CB80" s="5"/>
      <c r="CD80" s="5">
        <v>16</v>
      </c>
      <c r="CE80" s="5" t="s">
        <v>10209</v>
      </c>
      <c r="CF80" s="5"/>
      <c r="CG80" s="5"/>
      <c r="CH80" s="5" t="s">
        <v>10223</v>
      </c>
      <c r="CI80" s="5" t="s">
        <v>10230</v>
      </c>
      <c r="CJ80" s="5"/>
      <c r="CK80" s="5"/>
      <c r="CM80" s="5">
        <v>16</v>
      </c>
      <c r="CN80" s="5" t="s">
        <v>10368</v>
      </c>
      <c r="CO80" s="5"/>
      <c r="CP80" s="5" t="s">
        <v>38</v>
      </c>
      <c r="CQ80" s="5"/>
      <c r="CR80" s="5"/>
      <c r="CS80" s="5"/>
      <c r="CT80" s="5"/>
      <c r="CV80" s="5">
        <v>16</v>
      </c>
      <c r="CW80" s="5" t="s">
        <v>10510</v>
      </c>
      <c r="CX80" s="5" t="s">
        <v>197</v>
      </c>
      <c r="CY80" s="5"/>
      <c r="CZ80" s="5" t="s">
        <v>39</v>
      </c>
      <c r="DA80" s="5" t="s">
        <v>10517</v>
      </c>
      <c r="DB80" s="5"/>
      <c r="DC80" s="5"/>
    </row>
    <row r="81" spans="1:107" x14ac:dyDescent="0.35">
      <c r="A81" s="2"/>
      <c r="B81" s="5" t="s">
        <v>8901</v>
      </c>
      <c r="C81" s="5"/>
      <c r="D81" s="5" t="s">
        <v>8907</v>
      </c>
      <c r="E81" s="5"/>
      <c r="F81" s="5" t="s">
        <v>8919</v>
      </c>
      <c r="G81" s="5"/>
      <c r="H81" s="5" t="s">
        <v>8930</v>
      </c>
      <c r="J81" s="2"/>
      <c r="K81" s="5" t="s">
        <v>9020</v>
      </c>
      <c r="L81" s="5"/>
      <c r="M81" s="5"/>
      <c r="N81" s="5"/>
      <c r="O81" s="5"/>
      <c r="P81" s="5"/>
      <c r="Q81" s="5"/>
      <c r="S81" s="2"/>
      <c r="T81" s="5"/>
      <c r="U81" s="5" t="s">
        <v>9137</v>
      </c>
      <c r="V81" s="5" t="s">
        <v>9073</v>
      </c>
      <c r="W81" s="5"/>
      <c r="X81" s="5"/>
      <c r="Y81" s="5"/>
      <c r="Z81" s="5"/>
      <c r="AB81" s="2"/>
      <c r="AC81" s="5" t="s">
        <v>9026</v>
      </c>
      <c r="AD81" s="5" t="s">
        <v>9202</v>
      </c>
      <c r="AE81" s="5" t="s">
        <v>9261</v>
      </c>
      <c r="AF81" s="5" t="s">
        <v>9262</v>
      </c>
      <c r="AG81" s="5" t="s">
        <v>9271</v>
      </c>
      <c r="AH81" s="5" t="s">
        <v>9275</v>
      </c>
      <c r="AI81" s="5"/>
      <c r="AK81" s="2"/>
      <c r="AL81" s="5" t="s">
        <v>9400</v>
      </c>
      <c r="AM81" s="5"/>
      <c r="AN81" s="5" t="s">
        <v>1273</v>
      </c>
      <c r="AO81" s="5"/>
      <c r="AP81" s="5"/>
      <c r="AQ81" s="5"/>
      <c r="AR81" s="5"/>
      <c r="AT81" s="5"/>
      <c r="AU81" s="5"/>
      <c r="AV81" s="5" t="s">
        <v>9582</v>
      </c>
      <c r="AW81" s="5"/>
      <c r="AX81" s="5" t="s">
        <v>38</v>
      </c>
      <c r="AY81" s="5"/>
      <c r="AZ81" s="5"/>
      <c r="BA81" s="5"/>
      <c r="BC81" s="5"/>
      <c r="BD81" s="5"/>
      <c r="BE81" s="5"/>
      <c r="BF81" s="5"/>
      <c r="BG81" s="5" t="s">
        <v>9710</v>
      </c>
      <c r="BH81" s="5" t="s">
        <v>9717</v>
      </c>
      <c r="BI81" s="5"/>
      <c r="BJ81" s="5"/>
      <c r="BL81" s="5"/>
      <c r="BM81" s="5"/>
      <c r="BN81" s="5" t="s">
        <v>9964</v>
      </c>
      <c r="BO81" s="5" t="s">
        <v>7763</v>
      </c>
      <c r="BP81" s="5"/>
      <c r="BQ81" s="5"/>
      <c r="BR81" s="5"/>
      <c r="BS81" s="5"/>
      <c r="BU81" s="5"/>
      <c r="BV81" s="5" t="s">
        <v>10072</v>
      </c>
      <c r="BW81" s="5" t="s">
        <v>10095</v>
      </c>
      <c r="BX81" s="5" t="s">
        <v>10104</v>
      </c>
      <c r="BY81" s="5" t="s">
        <v>10044</v>
      </c>
      <c r="BZ81" s="5" t="s">
        <v>10113</v>
      </c>
      <c r="CA81" s="5"/>
      <c r="CB81" s="5"/>
      <c r="CD81" s="5"/>
      <c r="CE81" s="5"/>
      <c r="CF81" s="5"/>
      <c r="CG81" s="5"/>
      <c r="CH81" s="5"/>
      <c r="CI81" s="5" t="s">
        <v>1877</v>
      </c>
      <c r="CJ81" s="5" t="s">
        <v>10238</v>
      </c>
      <c r="CK81" s="5" t="s">
        <v>10245</v>
      </c>
      <c r="CM81" s="5"/>
      <c r="CN81" s="5" t="s">
        <v>10361</v>
      </c>
      <c r="CO81" s="5" t="s">
        <v>10369</v>
      </c>
      <c r="CP81" s="5" t="s">
        <v>10376</v>
      </c>
      <c r="CQ81" s="5"/>
      <c r="CR81" s="5"/>
      <c r="CS81" s="5"/>
      <c r="CT81" s="5"/>
      <c r="CV81" s="5"/>
      <c r="CW81" s="5"/>
      <c r="CX81" s="5"/>
      <c r="CY81" s="5" t="s">
        <v>10513</v>
      </c>
      <c r="CZ81" s="5" t="s">
        <v>10515</v>
      </c>
      <c r="DA81" s="5" t="s">
        <v>10523</v>
      </c>
      <c r="DB81" s="5" t="s">
        <v>10524</v>
      </c>
      <c r="DC81" s="5"/>
    </row>
    <row r="82" spans="1:107" x14ac:dyDescent="0.35">
      <c r="A82" s="3">
        <v>18</v>
      </c>
      <c r="B82" s="4"/>
      <c r="C82" s="4"/>
      <c r="D82" s="4" t="s">
        <v>223</v>
      </c>
      <c r="E82" s="4" t="s">
        <v>8899</v>
      </c>
      <c r="F82" s="4" t="s">
        <v>8920</v>
      </c>
      <c r="G82" s="4" t="s">
        <v>8925</v>
      </c>
      <c r="H82" s="4"/>
      <c r="J82" s="3">
        <v>18</v>
      </c>
      <c r="K82" s="4" t="s">
        <v>9021</v>
      </c>
      <c r="L82" s="4"/>
      <c r="M82" s="4"/>
      <c r="N82" s="4"/>
      <c r="O82" s="4"/>
      <c r="P82" s="4"/>
      <c r="Q82" s="4"/>
      <c r="S82" s="3">
        <v>18</v>
      </c>
      <c r="T82" s="4" t="s">
        <v>38</v>
      </c>
      <c r="U82" s="4"/>
      <c r="V82" s="4"/>
      <c r="W82" s="4" t="s">
        <v>9141</v>
      </c>
      <c r="X82" s="4"/>
      <c r="Y82" s="4"/>
      <c r="Z82" s="4"/>
      <c r="AB82" s="3">
        <v>18</v>
      </c>
      <c r="AC82" s="4"/>
      <c r="AD82" s="4" t="s">
        <v>9169</v>
      </c>
      <c r="AE82" s="4" t="s">
        <v>223</v>
      </c>
      <c r="AF82" s="4"/>
      <c r="AG82" s="4">
        <v>0</v>
      </c>
      <c r="AH82" s="4"/>
      <c r="AI82" s="4"/>
      <c r="AK82" s="3">
        <v>18</v>
      </c>
      <c r="AL82" s="4" t="s">
        <v>9401</v>
      </c>
      <c r="AM82" s="4"/>
      <c r="AN82" s="4" t="s">
        <v>223</v>
      </c>
      <c r="AO82" s="4" t="s">
        <v>9411</v>
      </c>
      <c r="AP82" s="4"/>
      <c r="AQ82" s="4"/>
      <c r="AR82" s="4" t="s">
        <v>9429</v>
      </c>
      <c r="AT82" s="4">
        <v>18</v>
      </c>
      <c r="AU82" s="4" t="s">
        <v>9575</v>
      </c>
      <c r="AV82" s="4"/>
      <c r="AW82" s="4" t="s">
        <v>223</v>
      </c>
      <c r="AX82" s="4"/>
      <c r="AY82" s="4"/>
      <c r="AZ82" s="4"/>
      <c r="BA82" s="4"/>
      <c r="BC82" s="4">
        <v>18</v>
      </c>
      <c r="BD82" s="4"/>
      <c r="BE82" s="4"/>
      <c r="BF82" s="4"/>
      <c r="BG82" s="4" t="s">
        <v>9712</v>
      </c>
      <c r="BH82" s="4"/>
      <c r="BI82" s="4" t="s">
        <v>9722</v>
      </c>
      <c r="BJ82" s="4"/>
      <c r="BL82" s="4">
        <v>18</v>
      </c>
      <c r="BM82" s="4" t="s">
        <v>9961</v>
      </c>
      <c r="BN82" s="4" t="s">
        <v>8769</v>
      </c>
      <c r="BO82" s="4" t="s">
        <v>7275</v>
      </c>
      <c r="BP82" s="4"/>
      <c r="BQ82" s="4"/>
      <c r="BR82" s="4"/>
      <c r="BS82" s="4"/>
      <c r="BU82" s="4">
        <v>18</v>
      </c>
      <c r="BV82" s="4" t="s">
        <v>10054</v>
      </c>
      <c r="BW82" s="4" t="s">
        <v>10100</v>
      </c>
      <c r="BX82" s="4" t="s">
        <v>223</v>
      </c>
      <c r="BY82" s="4" t="s">
        <v>10110</v>
      </c>
      <c r="BZ82" s="4" t="s">
        <v>10099</v>
      </c>
      <c r="CA82" s="4"/>
      <c r="CB82" s="4"/>
      <c r="CD82" s="4">
        <v>18</v>
      </c>
      <c r="CE82" s="4" t="s">
        <v>10207</v>
      </c>
      <c r="CF82" s="4" t="s">
        <v>10216</v>
      </c>
      <c r="CG82" s="4" t="s">
        <v>10219</v>
      </c>
      <c r="CH82" s="4" t="s">
        <v>8527</v>
      </c>
      <c r="CI82" s="4"/>
      <c r="CJ82" s="4" t="s">
        <v>10239</v>
      </c>
      <c r="CK82" s="4"/>
      <c r="CM82" s="4">
        <v>18</v>
      </c>
      <c r="CN82" s="4"/>
      <c r="CO82" s="4"/>
      <c r="CP82" s="4" t="s">
        <v>223</v>
      </c>
      <c r="CQ82" s="4"/>
      <c r="CR82" s="4"/>
      <c r="CS82" s="4"/>
      <c r="CT82" s="4"/>
      <c r="CV82" s="4">
        <v>18</v>
      </c>
      <c r="CW82" s="4" t="s">
        <v>10509</v>
      </c>
      <c r="CX82" s="4"/>
      <c r="CY82" s="4"/>
      <c r="CZ82" s="4"/>
      <c r="DA82" s="4" t="s">
        <v>10518</v>
      </c>
      <c r="DB82" s="4" t="s">
        <v>10525</v>
      </c>
      <c r="DC82" s="4"/>
    </row>
    <row r="83" spans="1:107" x14ac:dyDescent="0.35">
      <c r="A83" s="6"/>
      <c r="B83" s="7" t="s">
        <v>654</v>
      </c>
      <c r="C83" s="7" t="s">
        <v>8435</v>
      </c>
      <c r="D83" s="7" t="s">
        <v>8908</v>
      </c>
      <c r="E83" s="7" t="s">
        <v>8915</v>
      </c>
      <c r="F83" s="7"/>
      <c r="G83" s="7" t="s">
        <v>8923</v>
      </c>
      <c r="H83" s="7"/>
      <c r="J83" s="6"/>
      <c r="K83" s="7"/>
      <c r="L83" s="7"/>
      <c r="M83" s="7"/>
      <c r="N83" s="7"/>
      <c r="O83" s="7"/>
      <c r="P83" s="7"/>
      <c r="Q83" s="7"/>
      <c r="S83" s="6"/>
      <c r="T83" s="7"/>
      <c r="U83" s="7" t="s">
        <v>8435</v>
      </c>
      <c r="V83" s="7"/>
      <c r="W83" s="7"/>
      <c r="X83" s="7"/>
      <c r="Y83" s="7"/>
      <c r="Z83" s="7"/>
      <c r="AB83" s="6"/>
      <c r="AC83" s="7" t="s">
        <v>654</v>
      </c>
      <c r="AD83" s="7"/>
      <c r="AE83" s="7"/>
      <c r="AF83" s="7"/>
      <c r="AG83" s="7"/>
      <c r="AH83" s="7" t="s">
        <v>9272</v>
      </c>
      <c r="AI83" s="7"/>
      <c r="AK83" s="6"/>
      <c r="AL83" s="7" t="s">
        <v>654</v>
      </c>
      <c r="AM83" s="7" t="s">
        <v>8435</v>
      </c>
      <c r="AN83" s="7"/>
      <c r="AO83" s="7" t="s">
        <v>9398</v>
      </c>
      <c r="AP83" s="7" t="s">
        <v>9407</v>
      </c>
      <c r="AQ83" s="7"/>
      <c r="AR83" s="7" t="s">
        <v>9516</v>
      </c>
      <c r="AT83" s="7"/>
      <c r="AU83" s="7" t="s">
        <v>654</v>
      </c>
      <c r="AV83" s="7"/>
      <c r="AW83" s="7" t="s">
        <v>9501</v>
      </c>
      <c r="AX83" s="7"/>
      <c r="AY83" s="7"/>
      <c r="AZ83" s="7"/>
      <c r="BA83" s="7"/>
      <c r="BC83" s="7"/>
      <c r="BD83" s="7"/>
      <c r="BE83" s="7"/>
      <c r="BF83" s="7" t="s">
        <v>9706</v>
      </c>
      <c r="BG83" s="7"/>
      <c r="BH83" s="7" t="s">
        <v>9715</v>
      </c>
      <c r="BI83" s="7" t="s">
        <v>9720</v>
      </c>
      <c r="BJ83" s="7"/>
      <c r="BL83" s="7"/>
      <c r="BM83" s="7"/>
      <c r="BN83" s="7"/>
      <c r="BO83" s="7" t="s">
        <v>7763</v>
      </c>
      <c r="BP83" s="7"/>
      <c r="BQ83" s="7"/>
      <c r="BR83" s="7"/>
      <c r="BS83" s="7"/>
      <c r="BU83" s="7"/>
      <c r="BV83" s="7" t="s">
        <v>10055</v>
      </c>
      <c r="BW83" s="7" t="s">
        <v>654</v>
      </c>
      <c r="BX83" s="7" t="s">
        <v>10081</v>
      </c>
      <c r="BY83" s="7" t="s">
        <v>10112</v>
      </c>
      <c r="BZ83" s="7"/>
      <c r="CA83" s="7"/>
      <c r="CB83" s="7"/>
      <c r="CD83" s="7"/>
      <c r="CE83" s="7" t="s">
        <v>10211</v>
      </c>
      <c r="CF83" s="7"/>
      <c r="CG83" s="7" t="s">
        <v>7763</v>
      </c>
      <c r="CH83" s="7" t="s">
        <v>10224</v>
      </c>
      <c r="CI83" s="7" t="s">
        <v>10220</v>
      </c>
      <c r="CJ83" s="7" t="s">
        <v>10220</v>
      </c>
      <c r="CK83" s="7" t="s">
        <v>10237</v>
      </c>
      <c r="CM83" s="7"/>
      <c r="CN83" s="7" t="s">
        <v>10375</v>
      </c>
      <c r="CO83" s="7" t="s">
        <v>654</v>
      </c>
      <c r="CP83" s="7"/>
      <c r="CQ83" s="7"/>
      <c r="CR83" s="7"/>
      <c r="CS83" s="7"/>
      <c r="CT83" s="7"/>
      <c r="CV83" s="7"/>
      <c r="CW83" s="7" t="s">
        <v>10508</v>
      </c>
      <c r="CX83" s="7"/>
      <c r="CY83" s="7"/>
      <c r="CZ83" s="7"/>
      <c r="DA83" s="7"/>
      <c r="DB83" s="7"/>
      <c r="DC83" s="7"/>
    </row>
    <row r="84" spans="1:107" x14ac:dyDescent="0.35">
      <c r="A84" s="2">
        <v>20</v>
      </c>
      <c r="B84" s="5"/>
      <c r="C84" s="5"/>
      <c r="D84" s="5" t="s">
        <v>8909</v>
      </c>
      <c r="E84" s="5" t="s">
        <v>8909</v>
      </c>
      <c r="F84" s="5"/>
      <c r="G84" s="5" t="s">
        <v>8927</v>
      </c>
      <c r="H84" s="5"/>
      <c r="J84" s="2">
        <v>20</v>
      </c>
      <c r="K84" s="5"/>
      <c r="L84" s="5"/>
      <c r="M84" s="5"/>
      <c r="N84" s="5"/>
      <c r="O84" s="5"/>
      <c r="P84" s="5"/>
      <c r="Q84" s="5"/>
      <c r="S84" s="2">
        <v>20</v>
      </c>
      <c r="T84" s="5" t="s">
        <v>9132</v>
      </c>
      <c r="U84" s="5"/>
      <c r="V84" s="5"/>
      <c r="W84" s="5"/>
      <c r="X84" s="5"/>
      <c r="Y84" s="5"/>
      <c r="Z84" s="5"/>
      <c r="AB84" s="2">
        <v>20</v>
      </c>
      <c r="AC84" s="5"/>
      <c r="AD84" s="5" t="s">
        <v>9257</v>
      </c>
      <c r="AE84" s="5"/>
      <c r="AF84" s="5" t="s">
        <v>9267</v>
      </c>
      <c r="AG84" s="5" t="s">
        <v>1039</v>
      </c>
      <c r="AH84" s="5"/>
      <c r="AI84" s="5"/>
      <c r="AK84" s="2">
        <v>20</v>
      </c>
      <c r="AL84" s="5" t="s">
        <v>9290</v>
      </c>
      <c r="AM84" s="5" t="s">
        <v>9399</v>
      </c>
      <c r="AN84" s="5"/>
      <c r="AO84" s="5" t="s">
        <v>9397</v>
      </c>
      <c r="AP84" s="5" t="s">
        <v>9416</v>
      </c>
      <c r="AQ84" s="5" t="s">
        <v>9423</v>
      </c>
      <c r="AR84" s="5"/>
      <c r="AT84" s="5">
        <v>20</v>
      </c>
      <c r="AU84" s="5"/>
      <c r="AV84" s="5"/>
      <c r="AW84" s="5"/>
      <c r="AX84" s="5" t="s">
        <v>9585</v>
      </c>
      <c r="AY84" s="5"/>
      <c r="AZ84" s="5"/>
      <c r="BA84" s="5"/>
      <c r="BC84" s="5">
        <v>20</v>
      </c>
      <c r="BD84" s="5" t="s">
        <v>9494</v>
      </c>
      <c r="BE84" s="5"/>
      <c r="BF84" s="5" t="s">
        <v>9128</v>
      </c>
      <c r="BG84" s="5" t="s">
        <v>9651</v>
      </c>
      <c r="BH84" s="5" t="s">
        <v>9716</v>
      </c>
      <c r="BI84" s="5" t="s">
        <v>9723</v>
      </c>
      <c r="BJ84" s="5" t="s">
        <v>9729</v>
      </c>
      <c r="BL84" s="5">
        <v>20</v>
      </c>
      <c r="BM84" s="5" t="s">
        <v>86</v>
      </c>
      <c r="BN84" s="5" t="s">
        <v>1039</v>
      </c>
      <c r="BO84" s="5"/>
      <c r="BP84" s="5"/>
      <c r="BQ84" s="5"/>
      <c r="BR84" s="5"/>
      <c r="BS84" s="5"/>
      <c r="BU84" s="5">
        <v>20</v>
      </c>
      <c r="BV84" s="5"/>
      <c r="BW84" s="5"/>
      <c r="BX84" s="5" t="s">
        <v>10105</v>
      </c>
      <c r="BY84" s="5" t="s">
        <v>10111</v>
      </c>
      <c r="BZ84" s="5"/>
      <c r="CA84" s="5"/>
      <c r="CB84" s="5"/>
      <c r="CD84" s="5">
        <v>20</v>
      </c>
      <c r="CE84" s="5"/>
      <c r="CF84" s="5" t="s">
        <v>10217</v>
      </c>
      <c r="CG84" s="5" t="s">
        <v>3350</v>
      </c>
      <c r="CH84" s="5"/>
      <c r="CI84" s="5" t="s">
        <v>10231</v>
      </c>
      <c r="CJ84" s="5" t="s">
        <v>10240</v>
      </c>
      <c r="CK84" s="5" t="s">
        <v>10246</v>
      </c>
      <c r="CM84" s="5">
        <v>20</v>
      </c>
      <c r="CN84" s="5"/>
      <c r="CO84" s="5"/>
      <c r="CP84" s="5" t="s">
        <v>10370</v>
      </c>
      <c r="CQ84" s="5"/>
      <c r="CR84" s="5"/>
      <c r="CS84" s="5"/>
      <c r="CT84" s="5"/>
      <c r="CV84" s="5">
        <v>20</v>
      </c>
      <c r="CW84" s="5" t="s">
        <v>1414</v>
      </c>
      <c r="CX84" s="5"/>
      <c r="CY84" s="5"/>
      <c r="CZ84" s="5"/>
      <c r="DA84" s="5"/>
      <c r="DB84" s="5" t="s">
        <v>10526</v>
      </c>
      <c r="DC84" s="5"/>
    </row>
    <row r="85" spans="1:107" x14ac:dyDescent="0.35">
      <c r="A85" s="6"/>
      <c r="B85" s="7"/>
      <c r="C85" s="7"/>
      <c r="D85" s="7"/>
      <c r="E85" s="7"/>
      <c r="F85" s="7"/>
      <c r="G85" s="7"/>
      <c r="H85" s="7"/>
      <c r="J85" s="6"/>
      <c r="K85" s="7"/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/>
      <c r="Z85" s="7"/>
      <c r="AB85" s="6"/>
      <c r="AC85" s="7"/>
      <c r="AD85" s="7"/>
      <c r="AE85" s="7"/>
      <c r="AF85" s="7"/>
      <c r="AG85" s="7"/>
      <c r="AH85" s="7"/>
      <c r="AI85" s="7"/>
      <c r="AK85" s="6"/>
      <c r="AL85" s="7" t="s">
        <v>9396</v>
      </c>
      <c r="AM85" s="7" t="s">
        <v>9405</v>
      </c>
      <c r="AN85" s="7"/>
      <c r="AO85" s="7"/>
      <c r="AP85" s="7" t="s">
        <v>9417</v>
      </c>
      <c r="AQ85" s="7" t="s">
        <v>9424</v>
      </c>
      <c r="AR85" s="7"/>
      <c r="AT85" s="7"/>
      <c r="AU85" s="7"/>
      <c r="AV85" s="7"/>
      <c r="AW85" s="7"/>
      <c r="AX85" s="7" t="s">
        <v>9594</v>
      </c>
      <c r="AY85" s="7"/>
      <c r="AZ85" s="7"/>
      <c r="BA85" s="7"/>
      <c r="BC85" s="7"/>
      <c r="BD85" s="7"/>
      <c r="BE85" s="7"/>
      <c r="BF85" s="7"/>
      <c r="BG85" s="7"/>
      <c r="BH85" s="7" t="s">
        <v>9719</v>
      </c>
      <c r="BI85" s="7" t="s">
        <v>9724</v>
      </c>
      <c r="BJ85" s="7"/>
      <c r="BL85" s="7"/>
      <c r="BM85" s="7"/>
      <c r="BN85" s="7"/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/>
      <c r="CH85" s="7"/>
      <c r="CI85" s="7"/>
      <c r="CJ85" s="7" t="s">
        <v>9126</v>
      </c>
      <c r="CK85" s="7"/>
      <c r="CM85" s="7"/>
      <c r="CN85" s="7"/>
      <c r="CO85" s="7"/>
      <c r="CP85" s="7" t="s">
        <v>10378</v>
      </c>
      <c r="CQ85" s="7"/>
      <c r="CR85" s="7"/>
      <c r="CS85" s="7"/>
      <c r="CT85" s="7"/>
      <c r="CV85" s="7"/>
      <c r="CW85" s="7"/>
      <c r="CX85" s="7"/>
      <c r="CY85" s="7"/>
      <c r="CZ85" s="7"/>
      <c r="DA85" s="7"/>
      <c r="DB85" s="7"/>
      <c r="DC85" s="7"/>
    </row>
    <row r="87" spans="1:107" x14ac:dyDescent="0.35">
      <c r="A87" s="12" t="s">
        <v>9952</v>
      </c>
      <c r="B87" s="1"/>
      <c r="C87" s="1"/>
      <c r="D87" s="1"/>
      <c r="E87" s="1"/>
      <c r="F87" s="1"/>
      <c r="G87" s="1"/>
      <c r="H87" s="1"/>
      <c r="J87" s="12"/>
      <c r="K87" s="1"/>
      <c r="L87" s="1"/>
      <c r="M87" s="1"/>
      <c r="N87" s="1"/>
      <c r="O87" s="1"/>
      <c r="P87" s="1"/>
      <c r="Q87" s="1"/>
      <c r="R87" s="1"/>
      <c r="T87" s="1"/>
      <c r="U87" s="1"/>
      <c r="V87" s="1"/>
      <c r="W87" s="1"/>
      <c r="X87" s="1"/>
      <c r="Y87" s="1"/>
      <c r="Z87" s="1"/>
      <c r="AC87" s="1"/>
      <c r="AD87" s="1"/>
      <c r="AE87" s="1"/>
      <c r="AF87" s="1"/>
      <c r="AG87" s="1"/>
      <c r="AH87" s="1"/>
      <c r="AI87" s="1"/>
      <c r="AL87" s="3" t="s">
        <v>12</v>
      </c>
      <c r="AM87" s="3" t="s">
        <v>13</v>
      </c>
      <c r="AN87" s="3"/>
      <c r="AO87" s="3"/>
      <c r="AP87" s="3"/>
      <c r="AQ87" s="3"/>
      <c r="AR87" s="3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K87" s="38" t="s">
        <v>9918</v>
      </c>
      <c r="BO87" s="1"/>
      <c r="BP87" s="1"/>
      <c r="BQ87" s="1"/>
      <c r="BR87" s="1"/>
      <c r="BS87" s="1"/>
      <c r="CD87" s="3"/>
      <c r="CE87" s="3" t="s">
        <v>12</v>
      </c>
      <c r="CF87" s="3"/>
      <c r="CG87" s="3"/>
      <c r="CH87" s="3"/>
      <c r="CI87" s="3"/>
      <c r="CJ87" s="4"/>
      <c r="CK87" s="4"/>
      <c r="CL87" s="1"/>
      <c r="CM87" s="1"/>
      <c r="CN87" s="1"/>
      <c r="CO87" s="1"/>
      <c r="CP87" s="13"/>
      <c r="CQ87" s="13" t="s">
        <v>10444</v>
      </c>
      <c r="CR87" s="13" t="s">
        <v>10445</v>
      </c>
      <c r="CS87" s="13" t="s">
        <v>10446</v>
      </c>
      <c r="CT87" s="13" t="s">
        <v>10447</v>
      </c>
      <c r="CU87" s="13" t="s">
        <v>10448</v>
      </c>
      <c r="CV87" s="13" t="s">
        <v>10449</v>
      </c>
      <c r="CW87" s="13" t="s">
        <v>10450</v>
      </c>
      <c r="CX87" s="13" t="s">
        <v>10451</v>
      </c>
      <c r="CY87" s="13" t="s">
        <v>10453</v>
      </c>
      <c r="CZ87" s="13" t="s">
        <v>10452</v>
      </c>
      <c r="DA87" s="13" t="s">
        <v>9916</v>
      </c>
    </row>
    <row r="88" spans="1:107" x14ac:dyDescent="0.3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33"/>
      <c r="K88" s="1"/>
      <c r="L88" s="1"/>
      <c r="M88" s="1"/>
      <c r="N88" s="1"/>
      <c r="O88" s="1"/>
      <c r="P88" s="1"/>
      <c r="Q88" s="1"/>
      <c r="R88" s="1"/>
      <c r="T88" s="1"/>
      <c r="U88" s="1"/>
      <c r="V88" s="1"/>
      <c r="W88" s="1"/>
      <c r="X88" s="1"/>
      <c r="Y88" s="1"/>
      <c r="Z88" s="1"/>
      <c r="AC88" s="1"/>
      <c r="AD88" s="1"/>
      <c r="AE88" s="1"/>
      <c r="AF88" s="1"/>
      <c r="AG88" s="1"/>
      <c r="AH88" s="1"/>
      <c r="AI88" s="1"/>
      <c r="AL88" s="2">
        <f>AR71+1</f>
        <v>30</v>
      </c>
      <c r="AM88" s="2">
        <f>AL88+1</f>
        <v>31</v>
      </c>
      <c r="AN88" s="2"/>
      <c r="AO88" s="2"/>
      <c r="AP88" s="2"/>
      <c r="AQ88" s="2"/>
      <c r="AR88" s="2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K88" s="38" t="s">
        <v>9925</v>
      </c>
      <c r="BM88" s="1" t="s">
        <v>9917</v>
      </c>
      <c r="BN88" s="1" t="s">
        <v>9941</v>
      </c>
      <c r="BO88" s="1" t="s">
        <v>9942</v>
      </c>
      <c r="BP88" s="1" t="s">
        <v>9916</v>
      </c>
      <c r="BQ88" s="1"/>
      <c r="BR88" s="1"/>
      <c r="BS88" s="1"/>
      <c r="BT88" s="1"/>
      <c r="BU88" s="1"/>
      <c r="CD88" s="7"/>
      <c r="CE88" s="2">
        <f>CK71+1</f>
        <v>31</v>
      </c>
      <c r="CF88" s="2"/>
      <c r="CG88" s="2"/>
      <c r="CH88" s="2"/>
      <c r="CI88" s="2"/>
      <c r="CJ88" s="2"/>
      <c r="CK88" s="2"/>
      <c r="CN88" s="1"/>
      <c r="CO88" s="1"/>
      <c r="CP88" s="40" t="s">
        <v>10443</v>
      </c>
      <c r="CQ88" s="13">
        <v>2</v>
      </c>
      <c r="CR88" s="13">
        <v>2</v>
      </c>
      <c r="CS88" s="13">
        <v>3</v>
      </c>
      <c r="CT88" s="13">
        <v>2</v>
      </c>
      <c r="CU88" s="13">
        <v>4</v>
      </c>
      <c r="CV88" s="13">
        <v>2</v>
      </c>
      <c r="CW88" s="13">
        <v>4</v>
      </c>
      <c r="CX88" s="13">
        <v>2</v>
      </c>
      <c r="CY88" s="13">
        <v>3</v>
      </c>
      <c r="CZ88" s="13">
        <v>3</v>
      </c>
      <c r="DA88" s="13">
        <f t="shared" ref="DA88:DA93" si="43">SUM(CQ88:CZ88)</f>
        <v>27</v>
      </c>
    </row>
    <row r="89" spans="1:107" ht="15" customHeight="1" x14ac:dyDescent="0.35">
      <c r="A89" s="216" t="s">
        <v>1705</v>
      </c>
      <c r="B89" s="14">
        <v>40422</v>
      </c>
      <c r="C89" s="14">
        <v>41566</v>
      </c>
      <c r="D89" s="14">
        <v>41625</v>
      </c>
      <c r="E89" s="14">
        <v>42418</v>
      </c>
      <c r="F89" s="14">
        <v>42475</v>
      </c>
      <c r="G89" s="14">
        <v>40367</v>
      </c>
      <c r="H89" s="34"/>
      <c r="J89" s="204"/>
      <c r="K89" s="17"/>
      <c r="L89" s="17"/>
      <c r="M89" s="17"/>
      <c r="N89" s="17"/>
      <c r="O89" s="17"/>
      <c r="P89" s="17"/>
      <c r="Q89" s="17"/>
      <c r="R89" s="17"/>
      <c r="AK89" s="3">
        <v>8</v>
      </c>
      <c r="AL89" s="4" t="s">
        <v>9430</v>
      </c>
      <c r="AM89" s="4" t="s">
        <v>9436</v>
      </c>
      <c r="AN89" s="4"/>
      <c r="AO89" s="4"/>
      <c r="AP89" s="4"/>
      <c r="AQ89" s="4"/>
      <c r="AR89" s="4"/>
      <c r="BK89" s="1">
        <v>1</v>
      </c>
      <c r="BL89" t="s">
        <v>9837</v>
      </c>
      <c r="BM89" s="1">
        <v>46</v>
      </c>
      <c r="BN89" s="1">
        <v>37</v>
      </c>
      <c r="BO89" s="1">
        <v>38</v>
      </c>
      <c r="BP89" s="1">
        <f t="shared" ref="BP89:BP94" si="44">SUM(BM89:BO89)</f>
        <v>121</v>
      </c>
      <c r="CD89" s="4">
        <v>8</v>
      </c>
      <c r="CE89" s="4"/>
      <c r="CF89" s="4"/>
      <c r="CG89" s="4"/>
      <c r="CH89" s="4"/>
      <c r="CI89" s="4"/>
      <c r="CJ89" s="4"/>
      <c r="CK89" s="4"/>
      <c r="CP89" s="40" t="s">
        <v>10439</v>
      </c>
      <c r="CQ89" s="13">
        <v>2</v>
      </c>
      <c r="CR89" s="13">
        <v>2</v>
      </c>
      <c r="CS89" s="13">
        <v>3</v>
      </c>
      <c r="CT89" s="13">
        <v>2</v>
      </c>
      <c r="CU89" s="13">
        <v>5</v>
      </c>
      <c r="CV89" s="13">
        <v>2</v>
      </c>
      <c r="CW89" s="13">
        <v>4</v>
      </c>
      <c r="CX89" s="13">
        <v>2</v>
      </c>
      <c r="CY89" s="13">
        <v>5</v>
      </c>
      <c r="CZ89" s="13">
        <v>4</v>
      </c>
      <c r="DA89" s="13">
        <f t="shared" si="43"/>
        <v>31</v>
      </c>
    </row>
    <row r="90" spans="1:107" x14ac:dyDescent="0.35">
      <c r="A90" s="217"/>
      <c r="B90" s="15"/>
      <c r="C90" s="15">
        <v>41581</v>
      </c>
      <c r="D90" s="15">
        <v>41642</v>
      </c>
      <c r="E90" s="15">
        <v>42435</v>
      </c>
      <c r="F90" s="15">
        <v>42492</v>
      </c>
      <c r="G90" s="15"/>
      <c r="H90" s="34"/>
      <c r="J90" s="204"/>
      <c r="K90" s="17"/>
      <c r="L90" s="17"/>
      <c r="M90" s="17"/>
      <c r="N90" s="17"/>
      <c r="O90" s="17"/>
      <c r="P90" s="17"/>
      <c r="Q90" s="17"/>
      <c r="R90" s="17"/>
      <c r="AK90" s="2"/>
      <c r="AL90" s="5"/>
      <c r="AM90" s="5" t="s">
        <v>9437</v>
      </c>
      <c r="AN90" s="5"/>
      <c r="AO90" s="5"/>
      <c r="AP90" s="5"/>
      <c r="AQ90" s="5"/>
      <c r="AR90" s="5"/>
      <c r="BK90" s="1">
        <f>BK89+1</f>
        <v>2</v>
      </c>
      <c r="BL90" t="s">
        <v>9838</v>
      </c>
      <c r="BM90" s="1">
        <v>27</v>
      </c>
      <c r="BN90" s="1">
        <v>23</v>
      </c>
      <c r="BO90" s="1">
        <v>17</v>
      </c>
      <c r="BP90" s="1">
        <f t="shared" si="44"/>
        <v>67</v>
      </c>
      <c r="CD90" s="5"/>
      <c r="CE90" s="5" t="s">
        <v>10247</v>
      </c>
      <c r="CF90" s="5"/>
      <c r="CG90" s="5"/>
      <c r="CH90" s="5"/>
      <c r="CI90" s="5"/>
      <c r="CJ90" s="5"/>
      <c r="CK90" s="5"/>
      <c r="CP90" s="40" t="s">
        <v>10438</v>
      </c>
      <c r="CQ90" s="13">
        <v>2</v>
      </c>
      <c r="CR90" s="13">
        <v>2</v>
      </c>
      <c r="CS90" s="13">
        <v>3</v>
      </c>
      <c r="CT90" s="13">
        <v>2</v>
      </c>
      <c r="CU90" s="13">
        <v>4</v>
      </c>
      <c r="CV90" s="13">
        <v>3</v>
      </c>
      <c r="CW90" s="13">
        <v>4</v>
      </c>
      <c r="CX90" s="13">
        <v>2</v>
      </c>
      <c r="CY90" s="13">
        <v>5</v>
      </c>
      <c r="CZ90" s="13">
        <v>4</v>
      </c>
      <c r="DA90" s="13">
        <f t="shared" si="43"/>
        <v>31</v>
      </c>
    </row>
    <row r="91" spans="1:107" ht="15" customHeight="1" x14ac:dyDescent="0.35">
      <c r="A91" s="216" t="s">
        <v>1709</v>
      </c>
      <c r="B91" s="14">
        <v>40422</v>
      </c>
      <c r="C91" s="14">
        <v>41566</v>
      </c>
      <c r="D91" s="14">
        <v>41625</v>
      </c>
      <c r="E91" s="14">
        <v>42411</v>
      </c>
      <c r="F91" s="14">
        <v>42468</v>
      </c>
      <c r="G91" s="14">
        <v>40367</v>
      </c>
      <c r="H91" s="34"/>
      <c r="J91" s="204"/>
      <c r="K91" s="17"/>
      <c r="L91" s="17"/>
      <c r="M91" s="17"/>
      <c r="N91" s="17"/>
      <c r="O91" s="17"/>
      <c r="P91" s="17"/>
      <c r="Q91" s="17"/>
      <c r="R91" s="17"/>
      <c r="AK91" s="3">
        <v>10</v>
      </c>
      <c r="AL91" s="4" t="s">
        <v>9431</v>
      </c>
      <c r="AM91" s="4" t="s">
        <v>9438</v>
      </c>
      <c r="AN91" s="4"/>
      <c r="AO91" s="4"/>
      <c r="AP91" s="4"/>
      <c r="AQ91" s="4"/>
      <c r="AR91" s="4"/>
      <c r="BK91" s="1">
        <f t="shared" ref="BK91:BK154" si="45">BK90+1</f>
        <v>3</v>
      </c>
      <c r="BL91" t="s">
        <v>8502</v>
      </c>
      <c r="BM91" s="1">
        <v>26</v>
      </c>
      <c r="BN91" s="1">
        <v>18</v>
      </c>
      <c r="BO91" s="1">
        <v>26</v>
      </c>
      <c r="BP91" s="1">
        <f t="shared" si="44"/>
        <v>70</v>
      </c>
      <c r="CD91" s="4">
        <v>10</v>
      </c>
      <c r="CE91" s="10" t="s">
        <v>10248</v>
      </c>
      <c r="CF91" s="4"/>
      <c r="CG91" s="4"/>
      <c r="CH91" s="4"/>
      <c r="CI91" s="4"/>
      <c r="CJ91" s="4"/>
      <c r="CK91" s="4"/>
      <c r="CP91" s="40" t="s">
        <v>10440</v>
      </c>
      <c r="CQ91" s="13">
        <v>2</v>
      </c>
      <c r="CR91" s="13">
        <v>2</v>
      </c>
      <c r="CS91" s="13">
        <v>4</v>
      </c>
      <c r="CT91" s="13">
        <v>3</v>
      </c>
      <c r="CU91" s="13">
        <v>4</v>
      </c>
      <c r="CV91" s="13">
        <v>3</v>
      </c>
      <c r="CW91" s="13">
        <v>4</v>
      </c>
      <c r="CX91" s="13">
        <v>2</v>
      </c>
      <c r="CY91" s="13">
        <v>3</v>
      </c>
      <c r="CZ91" s="13">
        <v>5</v>
      </c>
      <c r="DA91" s="13">
        <f t="shared" si="43"/>
        <v>32</v>
      </c>
    </row>
    <row r="92" spans="1:107" x14ac:dyDescent="0.35">
      <c r="A92" s="217"/>
      <c r="B92" s="15"/>
      <c r="C92" s="15">
        <v>41581</v>
      </c>
      <c r="D92" s="15">
        <v>41642</v>
      </c>
      <c r="E92" s="15">
        <v>42427</v>
      </c>
      <c r="F92" s="15">
        <v>42484</v>
      </c>
      <c r="G92" s="15"/>
      <c r="H92" s="34"/>
      <c r="J92" s="204"/>
      <c r="K92" s="17"/>
      <c r="L92" s="17"/>
      <c r="M92" s="17"/>
      <c r="N92" s="17"/>
      <c r="O92" s="17"/>
      <c r="P92" s="17"/>
      <c r="Q92" s="17"/>
      <c r="R92" s="17"/>
      <c r="AK92" s="6"/>
      <c r="AL92" s="7"/>
      <c r="AM92" s="7" t="s">
        <v>9439</v>
      </c>
      <c r="AN92" s="7"/>
      <c r="AO92" s="7"/>
      <c r="AP92" s="7"/>
      <c r="AQ92" s="7"/>
      <c r="AR92" s="7"/>
      <c r="BK92" s="1">
        <f t="shared" si="45"/>
        <v>4</v>
      </c>
      <c r="BL92" t="s">
        <v>6626</v>
      </c>
      <c r="BM92" s="1">
        <v>19</v>
      </c>
      <c r="BN92" s="1">
        <v>18</v>
      </c>
      <c r="BO92" s="1">
        <v>18</v>
      </c>
      <c r="BP92" s="1">
        <f t="shared" si="44"/>
        <v>55</v>
      </c>
      <c r="CD92" s="7"/>
      <c r="CE92" s="7" t="s">
        <v>10249</v>
      </c>
      <c r="CF92" s="7"/>
      <c r="CG92" s="7"/>
      <c r="CH92" s="7"/>
      <c r="CI92" s="7"/>
      <c r="CJ92" s="7"/>
      <c r="CK92" s="7"/>
      <c r="CP92" s="40" t="s">
        <v>10441</v>
      </c>
      <c r="CQ92" s="13">
        <v>2</v>
      </c>
      <c r="CR92" s="13">
        <v>2</v>
      </c>
      <c r="CS92" s="13">
        <v>3</v>
      </c>
      <c r="CT92" s="13">
        <v>3</v>
      </c>
      <c r="CU92" s="13">
        <v>4</v>
      </c>
      <c r="CV92" s="13">
        <v>3</v>
      </c>
      <c r="CW92" s="13">
        <v>4</v>
      </c>
      <c r="CX92" s="13">
        <v>2</v>
      </c>
      <c r="CY92" s="13">
        <v>4</v>
      </c>
      <c r="CZ92" s="13">
        <v>5</v>
      </c>
      <c r="DA92" s="13">
        <f t="shared" si="43"/>
        <v>32</v>
      </c>
    </row>
    <row r="93" spans="1:107" ht="15" customHeight="1" x14ac:dyDescent="0.35">
      <c r="A93" s="216" t="s">
        <v>1713</v>
      </c>
      <c r="B93" s="14">
        <v>40422</v>
      </c>
      <c r="C93" s="14">
        <v>41566</v>
      </c>
      <c r="D93" s="14">
        <v>41625</v>
      </c>
      <c r="E93" s="14">
        <v>42404</v>
      </c>
      <c r="F93" s="14">
        <v>42461</v>
      </c>
      <c r="G93" s="14">
        <v>40367</v>
      </c>
      <c r="H93" s="34"/>
      <c r="J93" s="204"/>
      <c r="K93" s="17"/>
      <c r="L93" s="17"/>
      <c r="M93" s="17"/>
      <c r="N93" s="17"/>
      <c r="O93" s="17"/>
      <c r="P93" s="17"/>
      <c r="Q93" s="17"/>
      <c r="R93" s="17"/>
      <c r="AK93" s="2">
        <v>12</v>
      </c>
      <c r="AL93" s="5" t="s">
        <v>9432</v>
      </c>
      <c r="AM93" s="5" t="s">
        <v>9440</v>
      </c>
      <c r="AN93" s="5"/>
      <c r="AO93" s="5"/>
      <c r="AP93" s="5"/>
      <c r="AQ93" s="5"/>
      <c r="AR93" s="5"/>
      <c r="BK93" s="1">
        <f t="shared" si="45"/>
        <v>5</v>
      </c>
      <c r="BL93" t="s">
        <v>9839</v>
      </c>
      <c r="BM93" s="1">
        <v>17</v>
      </c>
      <c r="BN93" s="1">
        <v>10</v>
      </c>
      <c r="BO93" s="1">
        <v>15</v>
      </c>
      <c r="BP93" s="1">
        <f t="shared" si="44"/>
        <v>42</v>
      </c>
      <c r="CD93" s="5">
        <v>12</v>
      </c>
      <c r="CE93" s="5" t="s">
        <v>10250</v>
      </c>
      <c r="CF93" s="5"/>
      <c r="CG93" s="5"/>
      <c r="CH93" s="5"/>
      <c r="CI93" s="5"/>
      <c r="CJ93" s="5"/>
      <c r="CK93" s="5"/>
      <c r="CP93" s="40" t="s">
        <v>10442</v>
      </c>
      <c r="CQ93" s="13">
        <v>2</v>
      </c>
      <c r="CR93" s="13">
        <v>2</v>
      </c>
      <c r="CS93" s="13">
        <v>4</v>
      </c>
      <c r="CT93" s="13">
        <v>3</v>
      </c>
      <c r="CU93" s="13">
        <v>4</v>
      </c>
      <c r="CV93" s="13">
        <v>3</v>
      </c>
      <c r="CW93" s="13">
        <v>3</v>
      </c>
      <c r="CX93" s="13">
        <v>3</v>
      </c>
      <c r="CY93" s="13">
        <v>4</v>
      </c>
      <c r="CZ93" s="13">
        <v>4</v>
      </c>
      <c r="DA93" s="13">
        <f t="shared" si="43"/>
        <v>32</v>
      </c>
    </row>
    <row r="94" spans="1:107" x14ac:dyDescent="0.35">
      <c r="A94" s="217"/>
      <c r="B94" s="6"/>
      <c r="C94" s="15">
        <v>41581</v>
      </c>
      <c r="D94" s="15">
        <v>41642</v>
      </c>
      <c r="E94" s="15">
        <v>42420</v>
      </c>
      <c r="F94" s="15">
        <v>42112</v>
      </c>
      <c r="G94" s="15"/>
      <c r="H94" s="34"/>
      <c r="J94" s="204"/>
      <c r="K94" s="1"/>
      <c r="L94" s="17"/>
      <c r="M94" s="17"/>
      <c r="N94" s="17"/>
      <c r="O94" s="17"/>
      <c r="P94" s="17"/>
      <c r="Q94" s="17"/>
      <c r="R94" s="17"/>
      <c r="AK94" s="2"/>
      <c r="AL94" s="5"/>
      <c r="AM94" s="5" t="s">
        <v>539</v>
      </c>
      <c r="AN94" s="5"/>
      <c r="AO94" s="5"/>
      <c r="AP94" s="5"/>
      <c r="AQ94" s="5"/>
      <c r="AR94" s="5"/>
      <c r="BK94" s="1">
        <f t="shared" si="45"/>
        <v>6</v>
      </c>
      <c r="BL94" t="s">
        <v>9840</v>
      </c>
      <c r="BM94" s="1">
        <v>12</v>
      </c>
      <c r="BN94" s="1">
        <v>8</v>
      </c>
      <c r="BO94" s="1">
        <v>21</v>
      </c>
      <c r="BP94" s="1">
        <f t="shared" si="44"/>
        <v>41</v>
      </c>
      <c r="CD94" s="5"/>
      <c r="CE94" s="5"/>
      <c r="CF94" s="5"/>
      <c r="CG94" s="5"/>
      <c r="CH94" s="5"/>
      <c r="CI94" s="5"/>
      <c r="CJ94" s="5"/>
      <c r="CK94" s="5"/>
      <c r="CO94" s="35"/>
      <c r="CP94" s="4" t="s">
        <v>10458</v>
      </c>
      <c r="CQ94" s="3"/>
      <c r="CR94" s="3"/>
      <c r="CS94" s="3"/>
      <c r="CT94" s="3"/>
      <c r="CU94" s="3" t="s">
        <v>10457</v>
      </c>
      <c r="CV94" s="3"/>
      <c r="CW94" s="3"/>
      <c r="CX94" s="3"/>
      <c r="CY94" s="3" t="s">
        <v>10454</v>
      </c>
      <c r="CZ94" s="3" t="s">
        <v>10456</v>
      </c>
      <c r="DA94" s="3"/>
    </row>
    <row r="95" spans="1:107" x14ac:dyDescent="0.35">
      <c r="A95"/>
      <c r="B95" s="1"/>
      <c r="L95" s="1"/>
      <c r="AK95" s="3">
        <v>14</v>
      </c>
      <c r="AL95" s="4"/>
      <c r="AM95" s="4" t="s">
        <v>9441</v>
      </c>
      <c r="AN95" s="4"/>
      <c r="AO95" s="4"/>
      <c r="AP95" s="4"/>
      <c r="AQ95" s="4"/>
      <c r="AR95" s="4"/>
      <c r="BK95" s="1">
        <f>BK94+1</f>
        <v>7</v>
      </c>
      <c r="BL95" t="s">
        <v>9841</v>
      </c>
      <c r="BM95" s="1">
        <v>10</v>
      </c>
      <c r="BN95" s="1">
        <v>18</v>
      </c>
      <c r="BO95" s="1">
        <v>14</v>
      </c>
      <c r="BP95" s="1">
        <f>SUM(BM95:BO95)</f>
        <v>42</v>
      </c>
      <c r="CD95" s="4">
        <v>14</v>
      </c>
      <c r="CE95" s="4"/>
      <c r="CF95" s="4"/>
      <c r="CG95" s="4"/>
      <c r="CH95" s="4"/>
      <c r="CI95" s="4"/>
      <c r="CJ95" s="4"/>
      <c r="CK95" s="4"/>
      <c r="CP95" s="7"/>
      <c r="CQ95" s="7"/>
      <c r="CR95" s="7"/>
      <c r="CS95" s="7"/>
      <c r="CT95" s="7"/>
      <c r="CU95" s="7"/>
      <c r="CV95" s="7"/>
      <c r="CW95" s="7"/>
      <c r="CX95" s="7"/>
      <c r="CY95" s="6" t="s">
        <v>10455</v>
      </c>
      <c r="CZ95" s="7"/>
      <c r="DA95" s="7"/>
    </row>
    <row r="96" spans="1:107" x14ac:dyDescent="0.35">
      <c r="A96" s="16" t="s">
        <v>8383</v>
      </c>
      <c r="B96" s="16"/>
      <c r="K96" s="16"/>
      <c r="L96" s="16"/>
      <c r="AK96" s="6"/>
      <c r="AL96" s="7" t="s">
        <v>9435</v>
      </c>
      <c r="AM96" s="7" t="s">
        <v>9442</v>
      </c>
      <c r="AN96" s="7"/>
      <c r="AO96" s="7"/>
      <c r="AP96" s="7"/>
      <c r="AQ96" s="7"/>
      <c r="AR96" s="7"/>
      <c r="BK96" s="1">
        <f t="shared" si="45"/>
        <v>8</v>
      </c>
      <c r="BL96" t="s">
        <v>9842</v>
      </c>
      <c r="BM96" s="1">
        <v>9</v>
      </c>
      <c r="BN96" s="1">
        <v>3</v>
      </c>
      <c r="BO96" s="1">
        <v>9</v>
      </c>
      <c r="BP96" s="1">
        <f t="shared" ref="BP96:BP123" si="46">SUM(BM96:BO96)</f>
        <v>21</v>
      </c>
      <c r="CD96" s="7"/>
      <c r="CE96" s="7" t="s">
        <v>10251</v>
      </c>
      <c r="CF96" s="7"/>
      <c r="CG96" s="7"/>
      <c r="CH96" s="7"/>
      <c r="CI96" s="7"/>
      <c r="CJ96" s="7"/>
      <c r="CK96" s="7"/>
    </row>
    <row r="97" spans="1:93" x14ac:dyDescent="0.35">
      <c r="A97" s="16" t="s">
        <v>8384</v>
      </c>
      <c r="B97" s="16"/>
      <c r="K97" s="16"/>
      <c r="L97" s="16"/>
      <c r="AK97" s="2">
        <v>16</v>
      </c>
      <c r="AL97" s="5"/>
      <c r="AM97" s="5" t="s">
        <v>9443</v>
      </c>
      <c r="AN97" s="5"/>
      <c r="AO97" s="5"/>
      <c r="AP97" s="5"/>
      <c r="AQ97" s="5"/>
      <c r="AR97" s="5"/>
      <c r="BK97" s="1">
        <f t="shared" si="45"/>
        <v>9</v>
      </c>
      <c r="BL97" t="s">
        <v>9843</v>
      </c>
      <c r="BM97" s="1">
        <v>8</v>
      </c>
      <c r="BN97" s="1">
        <v>12</v>
      </c>
      <c r="BO97" s="1">
        <v>8</v>
      </c>
      <c r="BP97" s="1">
        <f t="shared" si="46"/>
        <v>28</v>
      </c>
      <c r="CD97" s="5">
        <v>16</v>
      </c>
      <c r="CE97" s="5" t="s">
        <v>10252</v>
      </c>
      <c r="CF97" s="5"/>
      <c r="CG97" s="5"/>
      <c r="CH97" s="5"/>
      <c r="CI97" s="5"/>
      <c r="CJ97" s="5"/>
      <c r="CK97" s="5"/>
    </row>
    <row r="98" spans="1:93" x14ac:dyDescent="0.35">
      <c r="A98" s="16" t="s">
        <v>8385</v>
      </c>
      <c r="B98" s="16"/>
      <c r="K98" s="16"/>
      <c r="L98" s="16"/>
      <c r="AK98" s="2"/>
      <c r="AL98" s="5"/>
      <c r="AM98" s="5" t="s">
        <v>9444</v>
      </c>
      <c r="AN98" s="5"/>
      <c r="AO98" s="5"/>
      <c r="AP98" s="5"/>
      <c r="AQ98" s="5"/>
      <c r="AR98" s="5"/>
      <c r="BK98" s="1">
        <f t="shared" si="45"/>
        <v>10</v>
      </c>
      <c r="BL98" t="s">
        <v>9844</v>
      </c>
      <c r="BM98" s="1">
        <v>8</v>
      </c>
      <c r="BN98" s="1">
        <v>11</v>
      </c>
      <c r="BO98" s="1">
        <v>10</v>
      </c>
      <c r="BP98" s="1">
        <f t="shared" si="46"/>
        <v>29</v>
      </c>
      <c r="CD98" s="5"/>
      <c r="CE98" s="5"/>
      <c r="CF98" s="5"/>
      <c r="CG98" s="5"/>
      <c r="CH98" s="5"/>
      <c r="CI98" s="5"/>
      <c r="CJ98" s="5"/>
      <c r="CK98" s="5"/>
    </row>
    <row r="99" spans="1:93" x14ac:dyDescent="0.35">
      <c r="AK99" s="3">
        <v>18</v>
      </c>
      <c r="AL99" s="4" t="s">
        <v>9433</v>
      </c>
      <c r="AM99" s="4"/>
      <c r="AN99" s="4"/>
      <c r="AO99" s="4"/>
      <c r="AP99" s="4"/>
      <c r="AQ99" s="4"/>
      <c r="AR99" s="4"/>
      <c r="BK99" s="1">
        <f t="shared" si="45"/>
        <v>11</v>
      </c>
      <c r="BL99" t="s">
        <v>9845</v>
      </c>
      <c r="BM99" s="1">
        <v>8</v>
      </c>
      <c r="BN99" s="1">
        <v>7</v>
      </c>
      <c r="BO99" s="1">
        <v>4</v>
      </c>
      <c r="BP99" s="1">
        <f t="shared" si="46"/>
        <v>19</v>
      </c>
      <c r="CD99" s="4">
        <v>18</v>
      </c>
      <c r="CE99" s="4" t="s">
        <v>3274</v>
      </c>
      <c r="CF99" s="4"/>
      <c r="CG99" s="4"/>
      <c r="CH99" s="4"/>
      <c r="CI99" s="4"/>
      <c r="CJ99" s="4"/>
      <c r="CK99" s="4"/>
    </row>
    <row r="100" spans="1:93" x14ac:dyDescent="0.35">
      <c r="AK100" s="6"/>
      <c r="AL100" s="7" t="s">
        <v>9415</v>
      </c>
      <c r="AM100" s="7" t="s">
        <v>9445</v>
      </c>
      <c r="AN100" s="7"/>
      <c r="AO100" s="7"/>
      <c r="AP100" s="7"/>
      <c r="AQ100" s="7"/>
      <c r="AR100" s="7"/>
      <c r="BK100" s="1">
        <f t="shared" si="45"/>
        <v>12</v>
      </c>
      <c r="BL100" t="s">
        <v>9846</v>
      </c>
      <c r="BM100" s="1">
        <v>8</v>
      </c>
      <c r="BN100" s="1">
        <v>3</v>
      </c>
      <c r="BO100" s="1">
        <v>4</v>
      </c>
      <c r="BP100" s="1">
        <f t="shared" si="46"/>
        <v>15</v>
      </c>
      <c r="CD100" s="7"/>
      <c r="CE100" s="7"/>
      <c r="CF100" s="7"/>
      <c r="CG100" s="7"/>
      <c r="CH100" s="7"/>
      <c r="CI100" s="7"/>
      <c r="CJ100" s="7"/>
      <c r="CK100" s="7"/>
    </row>
    <row r="101" spans="1:93" x14ac:dyDescent="0.35">
      <c r="AK101" s="2">
        <v>20</v>
      </c>
      <c r="AL101" s="5" t="s">
        <v>9434</v>
      </c>
      <c r="AM101" s="5" t="s">
        <v>9446</v>
      </c>
      <c r="AN101" s="5"/>
      <c r="AO101" s="5"/>
      <c r="AP101" s="5"/>
      <c r="AQ101" s="5"/>
      <c r="AR101" s="5"/>
      <c r="BK101" s="1">
        <f t="shared" si="45"/>
        <v>13</v>
      </c>
      <c r="BL101" t="s">
        <v>9847</v>
      </c>
      <c r="BM101" s="1">
        <v>7</v>
      </c>
      <c r="BN101" s="1">
        <v>6</v>
      </c>
      <c r="BO101" s="1">
        <v>6</v>
      </c>
      <c r="BP101" s="1">
        <f t="shared" si="46"/>
        <v>19</v>
      </c>
      <c r="CD101" s="5">
        <v>20</v>
      </c>
      <c r="CE101" s="5"/>
      <c r="CF101" s="5"/>
      <c r="CG101" s="5"/>
      <c r="CH101" s="5"/>
      <c r="CI101" s="5"/>
      <c r="CJ101" s="5"/>
      <c r="CK101" s="5"/>
    </row>
    <row r="102" spans="1:93" x14ac:dyDescent="0.35">
      <c r="AK102" s="6"/>
      <c r="AL102" s="7"/>
      <c r="AM102" s="7"/>
      <c r="AN102" s="7"/>
      <c r="AO102" s="7"/>
      <c r="AP102" s="7"/>
      <c r="AQ102" s="7"/>
      <c r="AR102" s="7"/>
      <c r="BK102" s="1">
        <f t="shared" si="45"/>
        <v>14</v>
      </c>
      <c r="BL102" t="s">
        <v>9848</v>
      </c>
      <c r="BM102" s="1">
        <v>7</v>
      </c>
      <c r="BN102" s="1">
        <v>4</v>
      </c>
      <c r="BO102" s="1">
        <v>6</v>
      </c>
      <c r="BP102" s="1">
        <f t="shared" si="46"/>
        <v>17</v>
      </c>
      <c r="CD102" s="7"/>
      <c r="CE102" s="7"/>
      <c r="CF102" s="7"/>
      <c r="CG102" s="7"/>
      <c r="CH102" s="7"/>
      <c r="CI102" s="7"/>
      <c r="CJ102" s="7"/>
      <c r="CK102" s="7"/>
    </row>
    <row r="103" spans="1:93" x14ac:dyDescent="0.35">
      <c r="BK103" s="1">
        <f>BK102+1</f>
        <v>15</v>
      </c>
      <c r="BL103" t="s">
        <v>9849</v>
      </c>
      <c r="BM103" s="1">
        <v>6</v>
      </c>
      <c r="BN103" s="1">
        <v>6</v>
      </c>
      <c r="BO103" s="1">
        <v>1</v>
      </c>
      <c r="BP103" s="1">
        <f t="shared" si="46"/>
        <v>13</v>
      </c>
    </row>
    <row r="104" spans="1:93" x14ac:dyDescent="0.35">
      <c r="BK104" s="1">
        <f t="shared" si="45"/>
        <v>16</v>
      </c>
      <c r="BL104" t="s">
        <v>9850</v>
      </c>
      <c r="BM104" s="1">
        <v>6</v>
      </c>
      <c r="BN104" s="1">
        <v>3</v>
      </c>
      <c r="BO104" s="1">
        <v>2</v>
      </c>
      <c r="BP104" s="1">
        <f t="shared" si="46"/>
        <v>11</v>
      </c>
      <c r="BX104">
        <v>1.58</v>
      </c>
    </row>
    <row r="105" spans="1:93" x14ac:dyDescent="0.35">
      <c r="B105" s="1"/>
      <c r="C105" s="1"/>
      <c r="D105" s="1"/>
      <c r="E105" s="1"/>
      <c r="F105" s="1"/>
      <c r="G105" s="1"/>
      <c r="H105" s="1"/>
      <c r="BK105" s="1">
        <f t="shared" si="45"/>
        <v>17</v>
      </c>
      <c r="BL105" t="s">
        <v>9851</v>
      </c>
      <c r="BM105" s="1">
        <v>5</v>
      </c>
      <c r="BN105" s="1">
        <v>3</v>
      </c>
      <c r="BO105" s="1">
        <v>2</v>
      </c>
      <c r="BP105" s="1">
        <f t="shared" si="46"/>
        <v>10</v>
      </c>
      <c r="BX105">
        <v>3.06</v>
      </c>
      <c r="CO105" t="s">
        <v>8478</v>
      </c>
    </row>
    <row r="106" spans="1:93" x14ac:dyDescent="0.35">
      <c r="A106" s="12"/>
      <c r="H106" s="1"/>
      <c r="BK106" s="1">
        <f t="shared" si="45"/>
        <v>18</v>
      </c>
      <c r="BL106" t="s">
        <v>9852</v>
      </c>
      <c r="BM106" s="1">
        <v>5</v>
      </c>
      <c r="BN106" s="1">
        <v>2</v>
      </c>
      <c r="BO106" s="1">
        <v>4</v>
      </c>
      <c r="BP106" s="1">
        <f t="shared" si="46"/>
        <v>11</v>
      </c>
      <c r="BX106">
        <v>2.95</v>
      </c>
    </row>
    <row r="107" spans="1:93" x14ac:dyDescent="0.35">
      <c r="B107" s="1"/>
      <c r="C107" s="1"/>
      <c r="D107" s="1"/>
      <c r="E107" s="1"/>
      <c r="F107" s="1"/>
      <c r="G107" s="1"/>
      <c r="H107" s="1"/>
      <c r="T107" t="s">
        <v>7597</v>
      </c>
      <c r="BK107" s="1">
        <f t="shared" si="45"/>
        <v>19</v>
      </c>
      <c r="BL107" t="s">
        <v>9853</v>
      </c>
      <c r="BM107" s="1">
        <v>4</v>
      </c>
      <c r="BN107" s="1">
        <v>9</v>
      </c>
      <c r="BO107" s="1">
        <v>5</v>
      </c>
      <c r="BP107" s="1">
        <f t="shared" si="46"/>
        <v>18</v>
      </c>
      <c r="BX107">
        <v>3.52</v>
      </c>
    </row>
    <row r="108" spans="1:93" x14ac:dyDescent="0.35">
      <c r="A108" s="204"/>
      <c r="B108" s="17"/>
      <c r="C108" s="17"/>
      <c r="D108" s="17"/>
      <c r="E108" s="17"/>
      <c r="F108" s="17"/>
      <c r="G108" s="17"/>
      <c r="H108" s="1"/>
      <c r="T108">
        <f>7*3600*24*365/1000</f>
        <v>220752</v>
      </c>
      <c r="U108" s="28">
        <f>10%*30%</f>
        <v>0.03</v>
      </c>
      <c r="V108" s="29">
        <f>U108*T108</f>
        <v>6622.5599999999995</v>
      </c>
      <c r="BK108" s="1">
        <f t="shared" si="45"/>
        <v>20</v>
      </c>
      <c r="BL108" t="s">
        <v>9854</v>
      </c>
      <c r="BM108" s="1">
        <v>4</v>
      </c>
      <c r="BN108" s="1">
        <v>3</v>
      </c>
      <c r="BO108" s="1">
        <v>15</v>
      </c>
      <c r="BP108" s="1">
        <f t="shared" si="46"/>
        <v>22</v>
      </c>
      <c r="BX108">
        <v>-1.41</v>
      </c>
    </row>
    <row r="109" spans="1:93" x14ac:dyDescent="0.35">
      <c r="A109" s="204"/>
      <c r="B109" s="17"/>
      <c r="C109" s="17"/>
      <c r="D109" s="17"/>
      <c r="E109" s="17"/>
      <c r="F109" s="17"/>
      <c r="G109" s="17"/>
      <c r="H109" s="1"/>
      <c r="BK109" s="1">
        <f t="shared" si="45"/>
        <v>21</v>
      </c>
      <c r="BL109" t="s">
        <v>9855</v>
      </c>
      <c r="BM109" s="1">
        <v>4</v>
      </c>
      <c r="BN109" s="1">
        <v>2</v>
      </c>
      <c r="BO109" s="1">
        <v>7</v>
      </c>
      <c r="BP109" s="1">
        <f t="shared" si="46"/>
        <v>13</v>
      </c>
      <c r="BX109">
        <v>2.8</v>
      </c>
    </row>
    <row r="110" spans="1:93" x14ac:dyDescent="0.35">
      <c r="A110" s="204"/>
      <c r="B110" s="17"/>
      <c r="C110" s="17"/>
      <c r="D110" s="17"/>
      <c r="E110" s="17"/>
      <c r="F110" s="17"/>
      <c r="G110" s="17"/>
      <c r="T110" t="s">
        <v>7598</v>
      </c>
      <c r="U110" s="28"/>
      <c r="BK110" s="1">
        <f t="shared" si="45"/>
        <v>22</v>
      </c>
      <c r="BL110" t="s">
        <v>9856</v>
      </c>
      <c r="BM110" s="1">
        <v>3</v>
      </c>
      <c r="BN110" s="1">
        <v>5</v>
      </c>
      <c r="BO110" s="1">
        <v>9</v>
      </c>
      <c r="BP110" s="1">
        <f t="shared" si="46"/>
        <v>17</v>
      </c>
      <c r="BX110">
        <v>3.8</v>
      </c>
    </row>
    <row r="111" spans="1:93" x14ac:dyDescent="0.35">
      <c r="A111" s="204"/>
      <c r="B111" s="17"/>
      <c r="C111" s="17"/>
      <c r="D111" s="17"/>
      <c r="E111" s="17"/>
      <c r="F111" s="17"/>
      <c r="G111" s="17"/>
      <c r="T111">
        <f>7*3600*24*365/1000</f>
        <v>220752</v>
      </c>
      <c r="U111" s="28">
        <f>30%*90%</f>
        <v>0.27</v>
      </c>
      <c r="V111" s="29">
        <f>T111*U111</f>
        <v>59603.040000000001</v>
      </c>
      <c r="BK111" s="1">
        <f t="shared" si="45"/>
        <v>23</v>
      </c>
      <c r="BL111" t="s">
        <v>8418</v>
      </c>
      <c r="BM111" s="1">
        <v>3</v>
      </c>
      <c r="BN111" s="1">
        <v>2</v>
      </c>
      <c r="BO111" s="1">
        <v>3</v>
      </c>
      <c r="BP111" s="1">
        <f t="shared" si="46"/>
        <v>8</v>
      </c>
      <c r="BX111">
        <v>1.19</v>
      </c>
    </row>
    <row r="112" spans="1:93" x14ac:dyDescent="0.35">
      <c r="A112" s="204"/>
      <c r="B112" s="17"/>
      <c r="C112" s="17"/>
      <c r="D112" s="17"/>
      <c r="E112" s="17"/>
      <c r="F112" s="17"/>
      <c r="G112" s="17"/>
      <c r="BK112" s="1">
        <f t="shared" si="45"/>
        <v>24</v>
      </c>
      <c r="BL112" t="s">
        <v>9857</v>
      </c>
      <c r="BM112" s="1">
        <v>3</v>
      </c>
      <c r="BN112" s="1">
        <v>2</v>
      </c>
      <c r="BO112" s="1">
        <v>2</v>
      </c>
      <c r="BP112" s="1">
        <f t="shared" si="46"/>
        <v>7</v>
      </c>
      <c r="BX112">
        <v>2.61</v>
      </c>
    </row>
    <row r="113" spans="1:76" x14ac:dyDescent="0.35">
      <c r="A113" s="204"/>
      <c r="B113" s="1"/>
      <c r="C113" s="17"/>
      <c r="D113" s="17"/>
      <c r="E113" s="17"/>
      <c r="F113" s="17"/>
      <c r="G113" s="17"/>
      <c r="BK113" s="1">
        <f t="shared" si="45"/>
        <v>25</v>
      </c>
      <c r="BL113" t="s">
        <v>9858</v>
      </c>
      <c r="BM113" s="1">
        <v>3</v>
      </c>
      <c r="BN113" s="1">
        <v>1</v>
      </c>
      <c r="BO113" s="1">
        <v>4</v>
      </c>
      <c r="BP113" s="1">
        <f t="shared" si="46"/>
        <v>8</v>
      </c>
      <c r="BX113">
        <v>1.7</v>
      </c>
    </row>
    <row r="114" spans="1:76" x14ac:dyDescent="0.35">
      <c r="BK114" s="1">
        <f t="shared" si="45"/>
        <v>26</v>
      </c>
      <c r="BL114" t="s">
        <v>9859</v>
      </c>
      <c r="BM114" s="1">
        <v>3</v>
      </c>
      <c r="BN114" s="1">
        <v>1</v>
      </c>
      <c r="BO114" s="1">
        <v>2</v>
      </c>
      <c r="BP114" s="1">
        <f t="shared" si="46"/>
        <v>6</v>
      </c>
      <c r="BX114">
        <v>0.91</v>
      </c>
    </row>
    <row r="115" spans="1:76" x14ac:dyDescent="0.35">
      <c r="A115" s="16"/>
      <c r="BK115" s="1">
        <f t="shared" si="45"/>
        <v>27</v>
      </c>
      <c r="BL115" t="s">
        <v>9860</v>
      </c>
      <c r="BM115" s="1">
        <v>3</v>
      </c>
      <c r="BN115" s="1">
        <v>1</v>
      </c>
      <c r="BO115" s="1">
        <v>0</v>
      </c>
      <c r="BP115" s="1">
        <f t="shared" si="46"/>
        <v>4</v>
      </c>
      <c r="BX115">
        <v>2.2599999999999998</v>
      </c>
    </row>
    <row r="116" spans="1:76" x14ac:dyDescent="0.35">
      <c r="A116" s="16"/>
      <c r="BK116" s="1">
        <f t="shared" si="45"/>
        <v>28</v>
      </c>
      <c r="BL116" t="s">
        <v>9861</v>
      </c>
      <c r="BM116" s="1">
        <v>2</v>
      </c>
      <c r="BN116" s="1">
        <v>6</v>
      </c>
      <c r="BO116" s="1">
        <v>7</v>
      </c>
      <c r="BP116" s="1">
        <f t="shared" si="46"/>
        <v>15</v>
      </c>
      <c r="BX116">
        <v>2.2400000000000002</v>
      </c>
    </row>
    <row r="117" spans="1:76" x14ac:dyDescent="0.35">
      <c r="A117" s="16"/>
      <c r="BK117" s="1">
        <f t="shared" si="45"/>
        <v>29</v>
      </c>
      <c r="BL117" t="s">
        <v>9862</v>
      </c>
      <c r="BM117" s="1">
        <v>2</v>
      </c>
      <c r="BN117" s="1">
        <v>6</v>
      </c>
      <c r="BO117" s="1">
        <v>3</v>
      </c>
      <c r="BP117" s="1">
        <f t="shared" si="46"/>
        <v>11</v>
      </c>
      <c r="BX117">
        <f>SUM(BX104:BX116)</f>
        <v>27.21</v>
      </c>
    </row>
    <row r="118" spans="1:76" x14ac:dyDescent="0.35">
      <c r="BK118" s="1">
        <f t="shared" si="45"/>
        <v>30</v>
      </c>
      <c r="BL118" t="s">
        <v>9863</v>
      </c>
      <c r="BM118" s="1">
        <v>2</v>
      </c>
      <c r="BN118" s="1">
        <v>6</v>
      </c>
      <c r="BO118" s="1">
        <v>2</v>
      </c>
      <c r="BP118" s="1">
        <f t="shared" si="46"/>
        <v>10</v>
      </c>
    </row>
    <row r="119" spans="1:76" x14ac:dyDescent="0.35">
      <c r="BK119" s="1">
        <f t="shared" si="45"/>
        <v>31</v>
      </c>
      <c r="BL119" t="s">
        <v>9864</v>
      </c>
      <c r="BM119" s="1">
        <v>2</v>
      </c>
      <c r="BN119" s="1">
        <v>5</v>
      </c>
      <c r="BO119" s="1">
        <v>4</v>
      </c>
      <c r="BP119" s="1">
        <f t="shared" si="46"/>
        <v>11</v>
      </c>
    </row>
    <row r="120" spans="1:76" x14ac:dyDescent="0.35">
      <c r="BK120" s="1">
        <f t="shared" si="45"/>
        <v>32</v>
      </c>
      <c r="BL120" t="s">
        <v>9865</v>
      </c>
      <c r="BM120" s="1">
        <v>2</v>
      </c>
      <c r="BN120" s="1">
        <v>4</v>
      </c>
      <c r="BO120" s="1">
        <v>2</v>
      </c>
      <c r="BP120" s="1">
        <f t="shared" si="46"/>
        <v>8</v>
      </c>
    </row>
    <row r="121" spans="1:76" x14ac:dyDescent="0.35">
      <c r="BK121" s="1">
        <f t="shared" si="45"/>
        <v>33</v>
      </c>
      <c r="BL121" t="s">
        <v>9866</v>
      </c>
      <c r="BM121" s="1">
        <v>2</v>
      </c>
      <c r="BN121" s="1">
        <v>3</v>
      </c>
      <c r="BO121" s="1">
        <v>6</v>
      </c>
      <c r="BP121" s="1">
        <f t="shared" si="46"/>
        <v>11</v>
      </c>
    </row>
    <row r="122" spans="1:76" x14ac:dyDescent="0.35">
      <c r="BK122" s="1">
        <f t="shared" si="45"/>
        <v>34</v>
      </c>
      <c r="BL122" t="s">
        <v>9867</v>
      </c>
      <c r="BM122" s="1">
        <v>2</v>
      </c>
      <c r="BN122" s="1">
        <v>3</v>
      </c>
      <c r="BO122" s="1">
        <v>2</v>
      </c>
      <c r="BP122" s="1">
        <f t="shared" si="46"/>
        <v>7</v>
      </c>
    </row>
    <row r="123" spans="1:76" x14ac:dyDescent="0.35">
      <c r="BK123" s="1">
        <f t="shared" si="45"/>
        <v>35</v>
      </c>
      <c r="BL123" t="s">
        <v>9868</v>
      </c>
      <c r="BM123" s="1">
        <v>2</v>
      </c>
      <c r="BN123" s="1">
        <v>2</v>
      </c>
      <c r="BO123" s="1">
        <v>2</v>
      </c>
      <c r="BP123" s="1">
        <f t="shared" si="46"/>
        <v>6</v>
      </c>
    </row>
    <row r="124" spans="1:76" x14ac:dyDescent="0.35">
      <c r="BK124" s="1">
        <f t="shared" si="45"/>
        <v>36</v>
      </c>
      <c r="BL124" t="s">
        <v>9943</v>
      </c>
      <c r="BM124" s="1">
        <v>2</v>
      </c>
      <c r="BN124" s="1"/>
      <c r="BO124" s="1"/>
      <c r="BP124" s="1">
        <v>6</v>
      </c>
    </row>
    <row r="125" spans="1:76" x14ac:dyDescent="0.35">
      <c r="BK125" s="1">
        <f t="shared" si="45"/>
        <v>37</v>
      </c>
      <c r="BL125" t="s">
        <v>9944</v>
      </c>
      <c r="BM125" s="1">
        <v>2</v>
      </c>
      <c r="BN125" s="1"/>
      <c r="BO125" s="1"/>
      <c r="BP125" s="1">
        <v>4</v>
      </c>
    </row>
    <row r="126" spans="1:76" x14ac:dyDescent="0.35">
      <c r="BK126" s="1">
        <f t="shared" si="45"/>
        <v>38</v>
      </c>
      <c r="BL126" t="s">
        <v>9869</v>
      </c>
      <c r="BM126" s="1">
        <v>2</v>
      </c>
      <c r="BN126" s="1"/>
      <c r="BO126" s="1"/>
      <c r="BP126" s="1">
        <v>7</v>
      </c>
    </row>
    <row r="127" spans="1:76" x14ac:dyDescent="0.35">
      <c r="BK127" s="1">
        <f t="shared" si="45"/>
        <v>39</v>
      </c>
      <c r="BL127" t="s">
        <v>9870</v>
      </c>
      <c r="BM127" s="1">
        <v>1</v>
      </c>
      <c r="BN127" s="1"/>
      <c r="BO127" s="1"/>
      <c r="BP127" s="1">
        <v>9</v>
      </c>
    </row>
    <row r="128" spans="1:76" x14ac:dyDescent="0.35">
      <c r="BK128" s="1">
        <f t="shared" si="45"/>
        <v>40</v>
      </c>
      <c r="BL128" t="s">
        <v>9871</v>
      </c>
      <c r="BM128" s="1">
        <v>1</v>
      </c>
      <c r="BN128" s="1"/>
      <c r="BO128" s="1"/>
      <c r="BP128" s="1">
        <v>9</v>
      </c>
    </row>
    <row r="129" spans="63:68" x14ac:dyDescent="0.35">
      <c r="BK129" s="1">
        <f t="shared" si="45"/>
        <v>41</v>
      </c>
      <c r="BL129" t="s">
        <v>9872</v>
      </c>
      <c r="BM129" s="1">
        <v>1</v>
      </c>
      <c r="BN129" s="1"/>
      <c r="BO129" s="1"/>
      <c r="BP129" s="1">
        <v>8</v>
      </c>
    </row>
    <row r="130" spans="63:68" x14ac:dyDescent="0.35">
      <c r="BK130" s="1">
        <f t="shared" si="45"/>
        <v>42</v>
      </c>
      <c r="BL130" t="s">
        <v>9873</v>
      </c>
      <c r="BM130" s="1">
        <v>1</v>
      </c>
      <c r="BN130" s="1"/>
      <c r="BO130" s="1"/>
      <c r="BP130" s="1">
        <v>4</v>
      </c>
    </row>
    <row r="131" spans="63:68" x14ac:dyDescent="0.35">
      <c r="BK131" s="1">
        <f t="shared" si="45"/>
        <v>43</v>
      </c>
      <c r="BL131" t="s">
        <v>9874</v>
      </c>
      <c r="BM131" s="1">
        <v>1</v>
      </c>
      <c r="BN131" s="1"/>
      <c r="BO131" s="1"/>
      <c r="BP131" s="1">
        <v>10</v>
      </c>
    </row>
    <row r="132" spans="63:68" x14ac:dyDescent="0.35">
      <c r="BK132" s="1">
        <f t="shared" si="45"/>
        <v>44</v>
      </c>
      <c r="BL132" t="s">
        <v>9875</v>
      </c>
      <c r="BM132" s="1">
        <v>1</v>
      </c>
      <c r="BN132" s="1"/>
      <c r="BO132" s="1"/>
      <c r="BP132" s="1">
        <v>8</v>
      </c>
    </row>
    <row r="133" spans="63:68" x14ac:dyDescent="0.35">
      <c r="BK133" s="1">
        <f t="shared" si="45"/>
        <v>45</v>
      </c>
      <c r="BL133" t="s">
        <v>9876</v>
      </c>
      <c r="BM133" s="1">
        <v>1</v>
      </c>
      <c r="BN133" s="1"/>
      <c r="BO133" s="1"/>
      <c r="BP133" s="1">
        <v>4</v>
      </c>
    </row>
    <row r="134" spans="63:68" x14ac:dyDescent="0.35">
      <c r="BK134" s="1">
        <f t="shared" si="45"/>
        <v>46</v>
      </c>
      <c r="BL134" t="s">
        <v>9877</v>
      </c>
      <c r="BM134" s="1">
        <v>1</v>
      </c>
      <c r="BN134" s="1"/>
      <c r="BO134" s="1"/>
      <c r="BP134" s="1">
        <v>3</v>
      </c>
    </row>
    <row r="135" spans="63:68" x14ac:dyDescent="0.35">
      <c r="BK135" s="1">
        <f t="shared" si="45"/>
        <v>47</v>
      </c>
      <c r="BL135" t="s">
        <v>9878</v>
      </c>
      <c r="BM135" s="1">
        <v>1</v>
      </c>
      <c r="BN135" s="1"/>
      <c r="BO135" s="1"/>
      <c r="BP135" s="1">
        <v>5</v>
      </c>
    </row>
    <row r="136" spans="63:68" x14ac:dyDescent="0.35">
      <c r="BK136" s="1">
        <f t="shared" si="45"/>
        <v>48</v>
      </c>
      <c r="BL136" t="s">
        <v>9879</v>
      </c>
      <c r="BM136" s="1">
        <v>1</v>
      </c>
      <c r="BN136" s="1"/>
      <c r="BO136" s="1"/>
      <c r="BP136" s="1">
        <v>2</v>
      </c>
    </row>
    <row r="137" spans="63:68" x14ac:dyDescent="0.35">
      <c r="BK137" s="1">
        <f t="shared" si="45"/>
        <v>49</v>
      </c>
      <c r="BL137" t="s">
        <v>8500</v>
      </c>
      <c r="BM137" s="1">
        <v>1</v>
      </c>
      <c r="BN137" s="1"/>
      <c r="BO137" s="1"/>
      <c r="BP137" s="1">
        <v>2</v>
      </c>
    </row>
    <row r="138" spans="63:68" x14ac:dyDescent="0.35">
      <c r="BK138" s="1">
        <f t="shared" si="45"/>
        <v>50</v>
      </c>
      <c r="BL138" t="s">
        <v>9880</v>
      </c>
      <c r="BM138" s="1">
        <v>1</v>
      </c>
      <c r="BN138" s="1"/>
      <c r="BO138" s="1"/>
      <c r="BP138" s="1">
        <v>3</v>
      </c>
    </row>
    <row r="139" spans="63:68" x14ac:dyDescent="0.35">
      <c r="BK139" s="1">
        <f t="shared" si="45"/>
        <v>51</v>
      </c>
      <c r="BL139" t="s">
        <v>9881</v>
      </c>
      <c r="BM139" s="1">
        <v>1</v>
      </c>
      <c r="BN139" s="1"/>
      <c r="BO139" s="1"/>
      <c r="BP139" s="1">
        <v>2</v>
      </c>
    </row>
    <row r="140" spans="63:68" x14ac:dyDescent="0.35">
      <c r="BK140" s="1">
        <f t="shared" si="45"/>
        <v>52</v>
      </c>
      <c r="BL140" t="s">
        <v>9882</v>
      </c>
      <c r="BM140" s="1">
        <v>1</v>
      </c>
      <c r="BN140" s="1"/>
      <c r="BO140" s="1"/>
      <c r="BP140" s="1">
        <v>2</v>
      </c>
    </row>
    <row r="141" spans="63:68" x14ac:dyDescent="0.35">
      <c r="BK141" s="1">
        <f t="shared" si="45"/>
        <v>53</v>
      </c>
      <c r="BL141" t="s">
        <v>9883</v>
      </c>
      <c r="BM141" s="1">
        <v>1</v>
      </c>
      <c r="BN141" s="1"/>
      <c r="BO141" s="1"/>
      <c r="BP141" s="1">
        <v>2</v>
      </c>
    </row>
    <row r="142" spans="63:68" x14ac:dyDescent="0.35">
      <c r="BK142" s="1">
        <f t="shared" si="45"/>
        <v>54</v>
      </c>
      <c r="BL142" t="s">
        <v>9884</v>
      </c>
      <c r="BM142" s="1">
        <v>1</v>
      </c>
      <c r="BN142" s="1"/>
      <c r="BO142" s="1"/>
      <c r="BP142" s="1">
        <v>1</v>
      </c>
    </row>
    <row r="143" spans="63:68" x14ac:dyDescent="0.35">
      <c r="BK143" s="1">
        <f t="shared" si="45"/>
        <v>55</v>
      </c>
      <c r="BL143" t="s">
        <v>9885</v>
      </c>
      <c r="BM143" s="1">
        <v>1</v>
      </c>
      <c r="BN143" s="1"/>
      <c r="BO143" s="1"/>
      <c r="BP143" s="1">
        <v>1</v>
      </c>
    </row>
    <row r="144" spans="63:68" x14ac:dyDescent="0.35">
      <c r="BK144" s="1">
        <f t="shared" si="45"/>
        <v>56</v>
      </c>
      <c r="BL144" t="s">
        <v>9886</v>
      </c>
      <c r="BM144" s="1">
        <v>1</v>
      </c>
      <c r="BN144" s="1"/>
      <c r="BO144" s="1"/>
      <c r="BP144" s="1">
        <v>1</v>
      </c>
    </row>
    <row r="145" spans="63:68" x14ac:dyDescent="0.35">
      <c r="BK145" s="1">
        <f t="shared" si="45"/>
        <v>57</v>
      </c>
      <c r="BL145" t="s">
        <v>9887</v>
      </c>
      <c r="BM145" s="1">
        <v>1</v>
      </c>
      <c r="BN145" s="1"/>
      <c r="BO145" s="1"/>
      <c r="BP145" s="1">
        <v>1</v>
      </c>
    </row>
    <row r="146" spans="63:68" x14ac:dyDescent="0.35">
      <c r="BK146" s="1">
        <f t="shared" si="45"/>
        <v>58</v>
      </c>
      <c r="BL146" t="s">
        <v>9888</v>
      </c>
      <c r="BM146" s="1">
        <v>1</v>
      </c>
      <c r="BN146" s="1"/>
      <c r="BO146" s="1"/>
      <c r="BP146" s="1">
        <v>1</v>
      </c>
    </row>
    <row r="147" spans="63:68" x14ac:dyDescent="0.35">
      <c r="BK147" s="1">
        <f t="shared" si="45"/>
        <v>59</v>
      </c>
      <c r="BL147" t="s">
        <v>9889</v>
      </c>
      <c r="BM147" s="1">
        <v>1</v>
      </c>
      <c r="BN147" s="1"/>
      <c r="BO147" s="1"/>
      <c r="BP147" s="1">
        <v>1</v>
      </c>
    </row>
    <row r="148" spans="63:68" x14ac:dyDescent="0.35">
      <c r="BK148" s="1">
        <f t="shared" si="45"/>
        <v>60</v>
      </c>
      <c r="BL148" t="s">
        <v>9890</v>
      </c>
      <c r="BM148" s="1">
        <v>0</v>
      </c>
      <c r="BN148" s="1"/>
      <c r="BO148" s="1"/>
      <c r="BP148" s="1">
        <v>5</v>
      </c>
    </row>
    <row r="149" spans="63:68" x14ac:dyDescent="0.35">
      <c r="BK149" s="1">
        <f t="shared" si="45"/>
        <v>61</v>
      </c>
      <c r="BL149" t="s">
        <v>9891</v>
      </c>
      <c r="BM149" s="1">
        <v>0</v>
      </c>
      <c r="BN149" s="1"/>
      <c r="BO149" s="1"/>
      <c r="BP149" s="1">
        <v>5</v>
      </c>
    </row>
    <row r="150" spans="63:68" x14ac:dyDescent="0.35">
      <c r="BK150" s="1">
        <f t="shared" si="45"/>
        <v>62</v>
      </c>
      <c r="BL150" t="s">
        <v>9892</v>
      </c>
      <c r="BM150" s="1">
        <v>0</v>
      </c>
      <c r="BN150" s="1"/>
      <c r="BO150" s="1"/>
      <c r="BP150" s="1">
        <v>2</v>
      </c>
    </row>
    <row r="151" spans="63:68" x14ac:dyDescent="0.35">
      <c r="BK151" s="1">
        <f t="shared" si="45"/>
        <v>63</v>
      </c>
      <c r="BL151" t="s">
        <v>4116</v>
      </c>
      <c r="BM151" s="1">
        <v>0</v>
      </c>
      <c r="BN151" s="1"/>
      <c r="BO151" s="1"/>
      <c r="BP151" s="1">
        <v>2</v>
      </c>
    </row>
    <row r="152" spans="63:68" x14ac:dyDescent="0.35">
      <c r="BK152" s="1">
        <f t="shared" si="45"/>
        <v>64</v>
      </c>
      <c r="BL152" t="s">
        <v>9893</v>
      </c>
      <c r="BM152" s="1">
        <v>0</v>
      </c>
      <c r="BN152" s="1"/>
      <c r="BO152" s="1"/>
      <c r="BP152" s="1">
        <v>4</v>
      </c>
    </row>
    <row r="153" spans="63:68" x14ac:dyDescent="0.35">
      <c r="BK153" s="1">
        <f t="shared" si="45"/>
        <v>65</v>
      </c>
      <c r="BL153" t="s">
        <v>9894</v>
      </c>
      <c r="BM153" s="1">
        <v>0</v>
      </c>
      <c r="BN153" s="1"/>
      <c r="BO153" s="1"/>
      <c r="BP153" s="1">
        <v>3</v>
      </c>
    </row>
    <row r="154" spans="63:68" x14ac:dyDescent="0.35">
      <c r="BK154" s="1">
        <f t="shared" si="45"/>
        <v>66</v>
      </c>
      <c r="BL154" t="s">
        <v>9895</v>
      </c>
      <c r="BM154" s="1">
        <v>0</v>
      </c>
      <c r="BN154" s="1"/>
      <c r="BO154" s="1"/>
      <c r="BP154" s="1">
        <v>3</v>
      </c>
    </row>
    <row r="155" spans="63:68" x14ac:dyDescent="0.35">
      <c r="BK155" s="1">
        <f t="shared" ref="BK155:BK175" si="47">BK154+1</f>
        <v>67</v>
      </c>
      <c r="BL155" t="s">
        <v>9896</v>
      </c>
      <c r="BM155" s="1">
        <v>0</v>
      </c>
      <c r="BN155" s="1"/>
      <c r="BO155" s="1"/>
      <c r="BP155" s="1">
        <v>2</v>
      </c>
    </row>
    <row r="156" spans="63:68" x14ac:dyDescent="0.35">
      <c r="BK156" s="1">
        <f t="shared" si="47"/>
        <v>68</v>
      </c>
      <c r="BL156" t="s">
        <v>9897</v>
      </c>
      <c r="BM156" s="1">
        <v>0</v>
      </c>
      <c r="BN156" s="1"/>
      <c r="BO156" s="1"/>
      <c r="BP156" s="1">
        <v>2</v>
      </c>
    </row>
    <row r="157" spans="63:68" x14ac:dyDescent="0.35">
      <c r="BK157" s="1">
        <f t="shared" si="47"/>
        <v>69</v>
      </c>
      <c r="BL157" t="s">
        <v>9898</v>
      </c>
      <c r="BM157" s="1">
        <v>0</v>
      </c>
      <c r="BN157" s="1"/>
      <c r="BO157" s="1"/>
      <c r="BP157" s="1">
        <v>1</v>
      </c>
    </row>
    <row r="158" spans="63:68" x14ac:dyDescent="0.35">
      <c r="BK158" s="1">
        <f t="shared" si="47"/>
        <v>70</v>
      </c>
      <c r="BL158" t="s">
        <v>9899</v>
      </c>
      <c r="BM158" s="1">
        <v>0</v>
      </c>
      <c r="BN158" s="1"/>
      <c r="BO158" s="1"/>
      <c r="BP158" s="1">
        <v>1</v>
      </c>
    </row>
    <row r="159" spans="63:68" x14ac:dyDescent="0.35">
      <c r="BK159" s="1">
        <f t="shared" si="47"/>
        <v>71</v>
      </c>
      <c r="BL159" t="s">
        <v>9900</v>
      </c>
      <c r="BM159" s="1">
        <v>0</v>
      </c>
      <c r="BN159" s="1"/>
      <c r="BO159" s="1"/>
      <c r="BP159" s="1">
        <v>1</v>
      </c>
    </row>
    <row r="160" spans="63:68" x14ac:dyDescent="0.35">
      <c r="BK160" s="1">
        <f t="shared" si="47"/>
        <v>72</v>
      </c>
      <c r="BL160" t="s">
        <v>9901</v>
      </c>
      <c r="BM160" s="1">
        <v>0</v>
      </c>
      <c r="BN160" s="1"/>
      <c r="BO160" s="1"/>
      <c r="BP160" s="1">
        <v>1</v>
      </c>
    </row>
    <row r="161" spans="63:68" x14ac:dyDescent="0.35">
      <c r="BK161" s="1">
        <f t="shared" si="47"/>
        <v>73</v>
      </c>
      <c r="BL161" t="s">
        <v>9902</v>
      </c>
      <c r="BM161" s="1">
        <v>0</v>
      </c>
      <c r="BN161" s="1"/>
      <c r="BO161" s="1"/>
      <c r="BP161" s="1">
        <v>1</v>
      </c>
    </row>
    <row r="162" spans="63:68" x14ac:dyDescent="0.35">
      <c r="BK162" s="1">
        <f t="shared" si="47"/>
        <v>74</v>
      </c>
      <c r="BL162" t="s">
        <v>6767</v>
      </c>
      <c r="BM162" s="1">
        <v>0</v>
      </c>
      <c r="BN162" s="1"/>
      <c r="BO162" s="1"/>
      <c r="BP162" s="1">
        <v>4</v>
      </c>
    </row>
    <row r="163" spans="63:68" x14ac:dyDescent="0.35">
      <c r="BK163" s="1">
        <f t="shared" si="47"/>
        <v>75</v>
      </c>
      <c r="BL163" t="s">
        <v>9903</v>
      </c>
      <c r="BM163" s="1">
        <v>0</v>
      </c>
      <c r="BN163" s="1"/>
      <c r="BO163" s="1"/>
      <c r="BP163" s="1">
        <v>3</v>
      </c>
    </row>
    <row r="164" spans="63:68" x14ac:dyDescent="0.35">
      <c r="BK164" s="1">
        <f t="shared" si="47"/>
        <v>76</v>
      </c>
      <c r="BL164" t="s">
        <v>9904</v>
      </c>
      <c r="BM164" s="1">
        <v>0</v>
      </c>
      <c r="BN164" s="1"/>
      <c r="BO164" s="1"/>
      <c r="BP164" s="1">
        <v>3</v>
      </c>
    </row>
    <row r="165" spans="63:68" x14ac:dyDescent="0.35">
      <c r="BK165" s="1">
        <f t="shared" si="47"/>
        <v>77</v>
      </c>
      <c r="BL165" t="s">
        <v>9905</v>
      </c>
      <c r="BM165" s="1">
        <v>0</v>
      </c>
      <c r="BN165" s="1"/>
      <c r="BO165" s="1"/>
      <c r="BP165" s="1">
        <v>2</v>
      </c>
    </row>
    <row r="166" spans="63:68" x14ac:dyDescent="0.35">
      <c r="BK166" s="1">
        <f t="shared" si="47"/>
        <v>78</v>
      </c>
      <c r="BL166" t="s">
        <v>9906</v>
      </c>
      <c r="BM166" s="1">
        <v>0</v>
      </c>
      <c r="BN166" s="1"/>
      <c r="BO166" s="1"/>
      <c r="BP166" s="1">
        <v>1</v>
      </c>
    </row>
    <row r="167" spans="63:68" x14ac:dyDescent="0.35">
      <c r="BK167" s="1">
        <f t="shared" si="47"/>
        <v>79</v>
      </c>
      <c r="BL167" t="s">
        <v>9907</v>
      </c>
      <c r="BM167" s="1">
        <v>0</v>
      </c>
      <c r="BN167" s="1"/>
      <c r="BO167" s="1"/>
      <c r="BP167" s="1">
        <v>1</v>
      </c>
    </row>
    <row r="168" spans="63:68" x14ac:dyDescent="0.35">
      <c r="BK168" s="1">
        <f t="shared" si="47"/>
        <v>80</v>
      </c>
      <c r="BL168" t="s">
        <v>9908</v>
      </c>
      <c r="BM168" s="1">
        <v>0</v>
      </c>
      <c r="BN168" s="1"/>
      <c r="BO168" s="1"/>
      <c r="BP168" s="1">
        <v>1</v>
      </c>
    </row>
    <row r="169" spans="63:68" x14ac:dyDescent="0.35">
      <c r="BK169" s="1">
        <f t="shared" si="47"/>
        <v>81</v>
      </c>
      <c r="BL169" t="s">
        <v>9909</v>
      </c>
      <c r="BM169" s="1">
        <v>0</v>
      </c>
      <c r="BN169" s="1"/>
      <c r="BO169" s="1"/>
      <c r="BP169" s="1">
        <v>1</v>
      </c>
    </row>
    <row r="170" spans="63:68" x14ac:dyDescent="0.35">
      <c r="BK170" s="1">
        <f t="shared" si="47"/>
        <v>82</v>
      </c>
      <c r="BL170" t="s">
        <v>9910</v>
      </c>
      <c r="BM170" s="1">
        <v>0</v>
      </c>
      <c r="BN170" s="1"/>
      <c r="BO170" s="1"/>
      <c r="BP170" s="1">
        <v>1</v>
      </c>
    </row>
    <row r="171" spans="63:68" x14ac:dyDescent="0.35">
      <c r="BK171" s="1">
        <f t="shared" si="47"/>
        <v>83</v>
      </c>
      <c r="BL171" t="s">
        <v>9911</v>
      </c>
      <c r="BM171" s="1">
        <v>0</v>
      </c>
      <c r="BN171" s="1"/>
      <c r="BO171" s="1"/>
      <c r="BP171" s="1">
        <v>1</v>
      </c>
    </row>
    <row r="172" spans="63:68" x14ac:dyDescent="0.35">
      <c r="BK172" s="1">
        <f t="shared" si="47"/>
        <v>84</v>
      </c>
      <c r="BL172" t="s">
        <v>9912</v>
      </c>
      <c r="BM172" s="1">
        <v>0</v>
      </c>
      <c r="BN172" s="1"/>
      <c r="BO172" s="1"/>
      <c r="BP172" s="1">
        <v>1</v>
      </c>
    </row>
    <row r="173" spans="63:68" x14ac:dyDescent="0.35">
      <c r="BK173" s="1">
        <f t="shared" si="47"/>
        <v>85</v>
      </c>
      <c r="BL173" t="s">
        <v>9913</v>
      </c>
      <c r="BM173" s="1">
        <v>0</v>
      </c>
      <c r="BN173" s="1"/>
      <c r="BO173" s="1"/>
      <c r="BP173" s="1">
        <v>1</v>
      </c>
    </row>
    <row r="174" spans="63:68" x14ac:dyDescent="0.35">
      <c r="BK174" s="1">
        <f t="shared" si="47"/>
        <v>86</v>
      </c>
      <c r="BL174" t="s">
        <v>9914</v>
      </c>
      <c r="BM174" s="1">
        <v>0</v>
      </c>
      <c r="BN174" s="1"/>
      <c r="BO174" s="1"/>
      <c r="BP174" s="1">
        <v>1</v>
      </c>
    </row>
    <row r="175" spans="63:68" x14ac:dyDescent="0.35">
      <c r="BK175" s="1">
        <f t="shared" si="47"/>
        <v>87</v>
      </c>
      <c r="BL175" t="s">
        <v>9915</v>
      </c>
      <c r="BM175" s="1">
        <v>0</v>
      </c>
      <c r="BN175" s="1"/>
      <c r="BO175" s="1"/>
      <c r="BP175" s="1">
        <v>1</v>
      </c>
    </row>
    <row r="176" spans="63:68" x14ac:dyDescent="0.35">
      <c r="BK176" t="s">
        <v>9916</v>
      </c>
      <c r="BM176" s="1">
        <f>SUM(BM89:BM175)</f>
        <v>307</v>
      </c>
      <c r="BN176" s="1">
        <f>SUM(BN89:BN175)</f>
        <v>253</v>
      </c>
      <c r="BO176" s="1">
        <f>SUM(BO89:BO175)</f>
        <v>280</v>
      </c>
      <c r="BP176" s="1">
        <f>SUM(BP89:BP175)</f>
        <v>964</v>
      </c>
    </row>
  </sheetData>
  <mergeCells count="21">
    <mergeCell ref="A112:A113"/>
    <mergeCell ref="BC1:BJ1"/>
    <mergeCell ref="BL1:BS1"/>
    <mergeCell ref="BU1:CB1"/>
    <mergeCell ref="CD1:CK1"/>
    <mergeCell ref="A108:A109"/>
    <mergeCell ref="A110:A111"/>
    <mergeCell ref="A89:A90"/>
    <mergeCell ref="A91:A92"/>
    <mergeCell ref="A93:A94"/>
    <mergeCell ref="J89:J90"/>
    <mergeCell ref="J91:J92"/>
    <mergeCell ref="J93:J94"/>
    <mergeCell ref="A1:H1"/>
    <mergeCell ref="CM1:CT1"/>
    <mergeCell ref="CV1:DC1"/>
    <mergeCell ref="J1:Q1"/>
    <mergeCell ref="S1:Z1"/>
    <mergeCell ref="AB1:AI1"/>
    <mergeCell ref="AK1:AR1"/>
    <mergeCell ref="AT1:BA1"/>
  </mergeCells>
  <pageMargins left="0.31496062992125984" right="0.31496062992125984" top="0.55118110236220474" bottom="0.35433070866141736" header="0.31496062992125984" footer="0.31496062992125984"/>
  <pageSetup paperSize="9" scale="12" orientation="landscape" r:id="rId1"/>
  <headerFooter>
    <oddFooter>&amp;L&amp;D&amp;C&amp;F&amp;R&amp;A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117"/>
  <sheetViews>
    <sheetView topLeftCell="BJ17" zoomScale="94" zoomScaleNormal="96" workbookViewId="0">
      <selection activeCell="BR28" sqref="BR28"/>
    </sheetView>
  </sheetViews>
  <sheetFormatPr baseColWidth="10" defaultColWidth="10.6328125" defaultRowHeight="14.5" x14ac:dyDescent="0.35"/>
  <cols>
    <col min="1" max="1" width="5.36328125" style="1" customWidth="1"/>
    <col min="9" max="9" width="5.90625" customWidth="1"/>
    <col min="10" max="10" width="4.54296875" style="1" customWidth="1"/>
    <col min="18" max="18" width="5.90625" customWidth="1"/>
    <col min="19" max="19" width="5.08984375" style="1" customWidth="1"/>
    <col min="27" max="27" width="5.90625" customWidth="1"/>
    <col min="28" max="28" width="5.453125" style="1" customWidth="1"/>
    <col min="36" max="36" width="5.90625" customWidth="1"/>
    <col min="37" max="37" width="5" style="1" customWidth="1"/>
    <col min="45" max="45" width="5.08984375" customWidth="1"/>
    <col min="54" max="54" width="5.36328125" customWidth="1"/>
    <col min="63" max="63" width="5.36328125" customWidth="1"/>
    <col min="72" max="72" width="5.453125" customWidth="1"/>
    <col min="81" max="81" width="5.54296875" customWidth="1"/>
    <col min="90" max="90" width="5" customWidth="1"/>
    <col min="99" max="99" width="7" customWidth="1"/>
  </cols>
  <sheetData>
    <row r="1" spans="1:107" x14ac:dyDescent="0.35">
      <c r="A1" s="213" t="s">
        <v>7055</v>
      </c>
      <c r="B1" s="214"/>
      <c r="C1" s="214"/>
      <c r="D1" s="214"/>
      <c r="E1" s="214"/>
      <c r="F1" s="214"/>
      <c r="G1" s="214"/>
      <c r="H1" s="215"/>
      <c r="J1" s="213" t="s">
        <v>7066</v>
      </c>
      <c r="K1" s="214"/>
      <c r="L1" s="214"/>
      <c r="M1" s="214"/>
      <c r="N1" s="214"/>
      <c r="O1" s="214"/>
      <c r="P1" s="214"/>
      <c r="Q1" s="215"/>
      <c r="S1" s="213" t="s">
        <v>7065</v>
      </c>
      <c r="T1" s="214"/>
      <c r="U1" s="214"/>
      <c r="V1" s="214"/>
      <c r="W1" s="214"/>
      <c r="X1" s="214"/>
      <c r="Y1" s="214"/>
      <c r="Z1" s="215"/>
      <c r="AB1" s="213" t="s">
        <v>7064</v>
      </c>
      <c r="AC1" s="214"/>
      <c r="AD1" s="214"/>
      <c r="AE1" s="214"/>
      <c r="AF1" s="214"/>
      <c r="AG1" s="214"/>
      <c r="AH1" s="214"/>
      <c r="AI1" s="215"/>
      <c r="AK1" s="213" t="s">
        <v>7063</v>
      </c>
      <c r="AL1" s="214"/>
      <c r="AM1" s="214"/>
      <c r="AN1" s="214"/>
      <c r="AO1" s="214"/>
      <c r="AP1" s="214"/>
      <c r="AQ1" s="214"/>
      <c r="AR1" s="215"/>
      <c r="AT1" s="213" t="s">
        <v>7062</v>
      </c>
      <c r="AU1" s="214"/>
      <c r="AV1" s="214"/>
      <c r="AW1" s="214"/>
      <c r="AX1" s="214"/>
      <c r="AY1" s="214"/>
      <c r="AZ1" s="214"/>
      <c r="BA1" s="215"/>
      <c r="BC1" s="213" t="s">
        <v>7061</v>
      </c>
      <c r="BD1" s="214"/>
      <c r="BE1" s="214"/>
      <c r="BF1" s="214"/>
      <c r="BG1" s="214"/>
      <c r="BH1" s="214"/>
      <c r="BI1" s="214"/>
      <c r="BJ1" s="215"/>
      <c r="BL1" s="213" t="s">
        <v>7060</v>
      </c>
      <c r="BM1" s="214"/>
      <c r="BN1" s="214"/>
      <c r="BO1" s="214"/>
      <c r="BP1" s="214"/>
      <c r="BQ1" s="214"/>
      <c r="BR1" s="214"/>
      <c r="BS1" s="215"/>
      <c r="BU1" s="213" t="s">
        <v>7059</v>
      </c>
      <c r="BV1" s="214"/>
      <c r="BW1" s="214"/>
      <c r="BX1" s="214"/>
      <c r="BY1" s="214"/>
      <c r="BZ1" s="214"/>
      <c r="CA1" s="214"/>
      <c r="CB1" s="215"/>
      <c r="CD1" s="213" t="s">
        <v>7058</v>
      </c>
      <c r="CE1" s="214"/>
      <c r="CF1" s="214"/>
      <c r="CG1" s="214"/>
      <c r="CH1" s="214"/>
      <c r="CI1" s="214"/>
      <c r="CJ1" s="214"/>
      <c r="CK1" s="215"/>
      <c r="CM1" s="213" t="s">
        <v>7056</v>
      </c>
      <c r="CN1" s="214"/>
      <c r="CO1" s="214"/>
      <c r="CP1" s="214"/>
      <c r="CQ1" s="214"/>
      <c r="CR1" s="214"/>
      <c r="CS1" s="214"/>
      <c r="CT1" s="215"/>
      <c r="CV1" s="213" t="s">
        <v>7057</v>
      </c>
      <c r="CW1" s="214"/>
      <c r="CX1" s="214"/>
      <c r="CY1" s="214"/>
      <c r="CZ1" s="214"/>
      <c r="DA1" s="214"/>
      <c r="DB1" s="214"/>
      <c r="DC1" s="215"/>
    </row>
    <row r="2" spans="1:107" x14ac:dyDescent="0.35">
      <c r="B2" s="2"/>
      <c r="C2" s="2"/>
      <c r="D2" s="2"/>
      <c r="E2" s="2" t="s">
        <v>15</v>
      </c>
      <c r="F2" s="2" t="s">
        <v>16</v>
      </c>
      <c r="G2" s="2" t="s">
        <v>17</v>
      </c>
      <c r="H2" s="2" t="s">
        <v>18</v>
      </c>
      <c r="K2" s="2"/>
      <c r="L2" s="3"/>
      <c r="M2" s="3"/>
      <c r="N2" s="3"/>
      <c r="O2" s="3"/>
      <c r="P2" s="3"/>
      <c r="Q2" s="3" t="s">
        <v>18</v>
      </c>
      <c r="T2" s="2"/>
      <c r="U2" s="2"/>
      <c r="V2" s="3"/>
      <c r="W2" s="3"/>
      <c r="X2" s="2"/>
      <c r="Y2" s="2"/>
      <c r="Z2" s="2" t="s">
        <v>18</v>
      </c>
      <c r="AC2" s="3"/>
      <c r="AD2" s="3"/>
      <c r="AE2" s="3" t="s">
        <v>14</v>
      </c>
      <c r="AF2" s="3" t="s">
        <v>15</v>
      </c>
      <c r="AG2" s="3" t="s">
        <v>16</v>
      </c>
      <c r="AH2" s="3" t="s">
        <v>17</v>
      </c>
      <c r="AI2" s="3" t="s">
        <v>18</v>
      </c>
      <c r="AL2" s="2"/>
      <c r="AM2" s="3"/>
      <c r="AN2" s="3"/>
      <c r="AO2" s="3"/>
      <c r="AP2" s="3" t="s">
        <v>16</v>
      </c>
      <c r="AQ2" s="3" t="s">
        <v>17</v>
      </c>
      <c r="AR2" s="2" t="s">
        <v>18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D2" s="3"/>
      <c r="BE2" s="3"/>
      <c r="BF2" s="3" t="s">
        <v>14</v>
      </c>
      <c r="BG2" s="3" t="s">
        <v>15</v>
      </c>
      <c r="BH2" s="3" t="s">
        <v>16</v>
      </c>
      <c r="BI2" s="3" t="s">
        <v>17</v>
      </c>
      <c r="BJ2" s="3" t="s">
        <v>18</v>
      </c>
      <c r="BM2" s="3"/>
      <c r="BN2" s="3"/>
      <c r="BO2" s="3"/>
      <c r="BP2" s="3"/>
      <c r="BQ2" s="2"/>
      <c r="BR2" s="2" t="s">
        <v>17</v>
      </c>
      <c r="BS2" s="2" t="s">
        <v>18</v>
      </c>
      <c r="BV2" s="3"/>
      <c r="BW2" s="3" t="s">
        <v>13</v>
      </c>
      <c r="BX2" s="3" t="s">
        <v>14</v>
      </c>
      <c r="BY2" s="3" t="s">
        <v>15</v>
      </c>
      <c r="BZ2" s="3" t="s">
        <v>16</v>
      </c>
      <c r="CA2" s="3" t="s">
        <v>17</v>
      </c>
      <c r="CB2" s="3" t="s">
        <v>18</v>
      </c>
      <c r="CE2" s="3"/>
      <c r="CF2" s="3"/>
      <c r="CG2" s="3"/>
      <c r="CH2" s="3" t="s">
        <v>15</v>
      </c>
      <c r="CI2" s="3" t="s">
        <v>16</v>
      </c>
      <c r="CJ2" s="3" t="s">
        <v>17</v>
      </c>
      <c r="CK2" s="3" t="s">
        <v>18</v>
      </c>
      <c r="CN2" s="3"/>
      <c r="CO2" s="3"/>
      <c r="CP2" s="3"/>
      <c r="CQ2" s="3"/>
      <c r="CR2" s="3"/>
      <c r="CS2" s="3"/>
      <c r="CT2" s="2" t="s">
        <v>18</v>
      </c>
      <c r="CW2" s="3"/>
      <c r="CX2" s="3" t="s">
        <v>13</v>
      </c>
      <c r="CY2" s="3" t="s">
        <v>14</v>
      </c>
      <c r="CZ2" s="3" t="s">
        <v>15</v>
      </c>
      <c r="DA2" s="3" t="s">
        <v>16</v>
      </c>
      <c r="DB2" s="3" t="s">
        <v>17</v>
      </c>
      <c r="DC2" s="3" t="s">
        <v>18</v>
      </c>
    </row>
    <row r="3" spans="1:107" x14ac:dyDescent="0.35">
      <c r="B3" s="2"/>
      <c r="C3" s="2"/>
      <c r="D3" s="2"/>
      <c r="E3" s="2">
        <v>1</v>
      </c>
      <c r="F3" s="2">
        <f>E3+1</f>
        <v>2</v>
      </c>
      <c r="G3" s="2">
        <f>F3+1</f>
        <v>3</v>
      </c>
      <c r="H3" s="2">
        <f>G3+1</f>
        <v>4</v>
      </c>
      <c r="K3" s="2"/>
      <c r="L3" s="2"/>
      <c r="M3" s="2"/>
      <c r="N3" s="2"/>
      <c r="O3" s="2"/>
      <c r="P3" s="2"/>
      <c r="Q3" s="2">
        <v>1</v>
      </c>
      <c r="T3" s="2"/>
      <c r="U3" s="2"/>
      <c r="V3" s="2"/>
      <c r="W3" s="2"/>
      <c r="X3" s="2"/>
      <c r="Y3" s="2"/>
      <c r="Z3" s="2">
        <v>1</v>
      </c>
      <c r="AC3" s="2"/>
      <c r="AD3" s="2"/>
      <c r="AE3" s="2">
        <v>1</v>
      </c>
      <c r="AF3" s="2">
        <f>AE3+1</f>
        <v>2</v>
      </c>
      <c r="AG3" s="2">
        <f>AF3+1</f>
        <v>3</v>
      </c>
      <c r="AH3" s="2">
        <f>AG3+1</f>
        <v>4</v>
      </c>
      <c r="AI3" s="2">
        <f>AH3+1</f>
        <v>5</v>
      </c>
      <c r="AL3" s="2"/>
      <c r="AM3" s="2"/>
      <c r="AN3" s="2"/>
      <c r="AO3" s="2"/>
      <c r="AP3" s="2">
        <v>1</v>
      </c>
      <c r="AQ3" s="2">
        <f>AP3+1</f>
        <v>2</v>
      </c>
      <c r="AR3" s="2">
        <f>AQ3+1</f>
        <v>3</v>
      </c>
      <c r="AU3" s="2">
        <v>1</v>
      </c>
      <c r="AV3" s="2">
        <f t="shared" ref="AV3:BA3" si="0">AU3+1</f>
        <v>2</v>
      </c>
      <c r="AW3" s="2">
        <f t="shared" si="0"/>
        <v>3</v>
      </c>
      <c r="AX3" s="2">
        <f t="shared" si="0"/>
        <v>4</v>
      </c>
      <c r="AY3" s="2">
        <f t="shared" si="0"/>
        <v>5</v>
      </c>
      <c r="AZ3" s="2">
        <f t="shared" si="0"/>
        <v>6</v>
      </c>
      <c r="BA3" s="2">
        <f t="shared" si="0"/>
        <v>7</v>
      </c>
      <c r="BD3" s="2"/>
      <c r="BE3" s="2"/>
      <c r="BF3" s="2">
        <v>1</v>
      </c>
      <c r="BG3" s="2">
        <f>BF3+1</f>
        <v>2</v>
      </c>
      <c r="BH3" s="2">
        <f>BG3+1</f>
        <v>3</v>
      </c>
      <c r="BI3" s="2">
        <f>BH3+1</f>
        <v>4</v>
      </c>
      <c r="BJ3" s="2">
        <f>BI3+1</f>
        <v>5</v>
      </c>
      <c r="BM3" s="2"/>
      <c r="BN3" s="2"/>
      <c r="BO3" s="2"/>
      <c r="BP3" s="2"/>
      <c r="BQ3" s="2"/>
      <c r="BR3" s="2">
        <f>BQ3+1</f>
        <v>1</v>
      </c>
      <c r="BS3" s="2">
        <f>BR3+1</f>
        <v>2</v>
      </c>
      <c r="BV3" s="2"/>
      <c r="BW3" s="2">
        <f t="shared" ref="BW3:CB3" si="1">BV3+1</f>
        <v>1</v>
      </c>
      <c r="BX3" s="2">
        <f t="shared" si="1"/>
        <v>2</v>
      </c>
      <c r="BY3" s="2">
        <f t="shared" si="1"/>
        <v>3</v>
      </c>
      <c r="BZ3" s="2">
        <f t="shared" si="1"/>
        <v>4</v>
      </c>
      <c r="CA3" s="2">
        <f t="shared" si="1"/>
        <v>5</v>
      </c>
      <c r="CB3" s="2">
        <f t="shared" si="1"/>
        <v>6</v>
      </c>
      <c r="CE3" s="2"/>
      <c r="CF3" s="2"/>
      <c r="CG3" s="2"/>
      <c r="CH3" s="2">
        <f>CG3+1</f>
        <v>1</v>
      </c>
      <c r="CI3" s="2">
        <f>CH3+1</f>
        <v>2</v>
      </c>
      <c r="CJ3" s="2">
        <f>CI3+1</f>
        <v>3</v>
      </c>
      <c r="CK3" s="2">
        <f>CJ3+1</f>
        <v>4</v>
      </c>
      <c r="CN3" s="2"/>
      <c r="CO3" s="2"/>
      <c r="CP3" s="2"/>
      <c r="CQ3" s="2"/>
      <c r="CR3" s="2"/>
      <c r="CS3" s="2"/>
      <c r="CT3" s="2">
        <f>CS3+1</f>
        <v>1</v>
      </c>
      <c r="CW3" s="2"/>
      <c r="CX3" s="2">
        <f t="shared" ref="CX3:DC3" si="2">CW3+1</f>
        <v>1</v>
      </c>
      <c r="CY3" s="2">
        <f t="shared" si="2"/>
        <v>2</v>
      </c>
      <c r="CZ3" s="2">
        <f t="shared" si="2"/>
        <v>3</v>
      </c>
      <c r="DA3" s="2">
        <f t="shared" si="2"/>
        <v>4</v>
      </c>
      <c r="DB3" s="2">
        <f t="shared" si="2"/>
        <v>5</v>
      </c>
      <c r="DC3" s="2">
        <f t="shared" si="2"/>
        <v>6</v>
      </c>
    </row>
    <row r="4" spans="1:107" x14ac:dyDescent="0.35">
      <c r="A4" s="3">
        <v>8</v>
      </c>
      <c r="B4" s="4"/>
      <c r="C4" s="4"/>
      <c r="D4" s="4"/>
      <c r="E4" s="4" t="s">
        <v>7285</v>
      </c>
      <c r="F4" s="4" t="s">
        <v>25</v>
      </c>
      <c r="G4" s="4" t="s">
        <v>7294</v>
      </c>
      <c r="H4" s="4"/>
      <c r="J4" s="3">
        <v>8</v>
      </c>
      <c r="K4" s="4"/>
      <c r="L4" s="4"/>
      <c r="M4" s="4"/>
      <c r="N4" s="4"/>
      <c r="O4" s="4"/>
      <c r="P4" s="4"/>
      <c r="Q4" s="4"/>
      <c r="S4" s="3">
        <v>8</v>
      </c>
      <c r="T4" s="4"/>
      <c r="U4" s="4"/>
      <c r="V4" s="4"/>
      <c r="W4" s="4"/>
      <c r="X4" s="4"/>
      <c r="Y4" s="4"/>
      <c r="Z4" s="4"/>
      <c r="AB4" s="3">
        <v>8</v>
      </c>
      <c r="AC4" s="4"/>
      <c r="AD4" s="4"/>
      <c r="AE4" s="4"/>
      <c r="AF4" s="4"/>
      <c r="AG4" s="4" t="s">
        <v>25</v>
      </c>
      <c r="AH4" s="4" t="s">
        <v>7688</v>
      </c>
      <c r="AI4" s="4"/>
      <c r="AK4" s="3">
        <v>8</v>
      </c>
      <c r="AL4" s="4"/>
      <c r="AM4" s="4"/>
      <c r="AN4" s="4"/>
      <c r="AO4" s="4"/>
      <c r="AP4" s="4"/>
      <c r="AQ4" s="4"/>
      <c r="AR4" s="4"/>
      <c r="AT4" s="4">
        <v>8</v>
      </c>
      <c r="AU4" s="4"/>
      <c r="AV4" s="4" t="s">
        <v>7901</v>
      </c>
      <c r="AW4" s="4"/>
      <c r="AX4" s="4" t="s">
        <v>7682</v>
      </c>
      <c r="AY4" s="4"/>
      <c r="AZ4" s="4" t="s">
        <v>7929</v>
      </c>
      <c r="BA4" s="4"/>
      <c r="BC4" s="4">
        <v>8</v>
      </c>
      <c r="BD4" s="4"/>
      <c r="BE4" s="4"/>
      <c r="BF4" s="4"/>
      <c r="BG4" s="4"/>
      <c r="BH4" s="4" t="s">
        <v>25</v>
      </c>
      <c r="BI4" s="4"/>
      <c r="BJ4" s="4"/>
      <c r="BL4" s="4">
        <v>8</v>
      </c>
      <c r="BM4" s="4"/>
      <c r="BN4" s="4"/>
      <c r="BO4" s="4"/>
      <c r="BP4" s="4"/>
      <c r="BQ4" s="4"/>
      <c r="BR4" s="4"/>
      <c r="BS4" s="4" t="s">
        <v>8276</v>
      </c>
      <c r="BU4" s="4">
        <v>8</v>
      </c>
      <c r="BV4" s="4"/>
      <c r="BW4" s="4"/>
      <c r="BX4" s="4"/>
      <c r="BY4" s="4"/>
      <c r="BZ4" s="4" t="s">
        <v>25</v>
      </c>
      <c r="CA4" s="4"/>
      <c r="CB4" s="4"/>
      <c r="CD4" s="4">
        <v>8</v>
      </c>
      <c r="CE4" s="4"/>
      <c r="CF4" s="4"/>
      <c r="CG4" s="4"/>
      <c r="CH4" s="4"/>
      <c r="CI4" s="4"/>
      <c r="CJ4" s="4"/>
      <c r="CK4" s="4"/>
      <c r="CM4" s="4">
        <v>8</v>
      </c>
      <c r="CN4" s="4"/>
      <c r="CO4" s="4"/>
      <c r="CP4" s="4"/>
      <c r="CQ4" s="4"/>
      <c r="CR4" s="4"/>
      <c r="CS4" s="4"/>
      <c r="CT4" s="4"/>
      <c r="CV4" s="4">
        <v>8</v>
      </c>
      <c r="CW4" s="4"/>
      <c r="CX4" s="4" t="s">
        <v>8556</v>
      </c>
      <c r="CY4" s="4" t="s">
        <v>8556</v>
      </c>
      <c r="CZ4" s="4" t="s">
        <v>8556</v>
      </c>
      <c r="DA4" s="4" t="s">
        <v>25</v>
      </c>
      <c r="DB4" s="4"/>
      <c r="DC4" s="4"/>
    </row>
    <row r="5" spans="1:107" x14ac:dyDescent="0.35">
      <c r="A5" s="2"/>
      <c r="B5" s="5"/>
      <c r="C5" s="5"/>
      <c r="D5" s="5"/>
      <c r="E5" s="5"/>
      <c r="F5" s="5"/>
      <c r="G5" s="5"/>
      <c r="H5" s="5"/>
      <c r="J5" s="2"/>
      <c r="K5" s="5"/>
      <c r="L5" s="5"/>
      <c r="M5" s="5"/>
      <c r="N5" s="5"/>
      <c r="O5" s="5"/>
      <c r="P5" s="5"/>
      <c r="Q5" s="5" t="s">
        <v>7429</v>
      </c>
      <c r="S5" s="2"/>
      <c r="T5" s="5"/>
      <c r="U5" s="5"/>
      <c r="V5" s="5"/>
      <c r="W5" s="5"/>
      <c r="X5" s="5"/>
      <c r="Y5" s="5"/>
      <c r="Z5" s="5"/>
      <c r="AB5" s="2"/>
      <c r="AC5" s="5"/>
      <c r="AD5" s="5"/>
      <c r="AE5" s="5"/>
      <c r="AF5" s="5" t="s">
        <v>7822</v>
      </c>
      <c r="AG5" s="5" t="s">
        <v>7684</v>
      </c>
      <c r="AH5" s="5"/>
      <c r="AI5" s="5"/>
      <c r="AK5" s="2"/>
      <c r="AL5" s="5"/>
      <c r="AM5" s="5"/>
      <c r="AN5" s="5"/>
      <c r="AO5" s="5"/>
      <c r="AP5" s="5"/>
      <c r="AQ5" s="5" t="s">
        <v>7779</v>
      </c>
      <c r="AR5" s="5"/>
      <c r="AT5" s="5"/>
      <c r="AU5" s="5" t="s">
        <v>7901</v>
      </c>
      <c r="AV5" s="5" t="s">
        <v>7907</v>
      </c>
      <c r="AW5" s="5" t="s">
        <v>7901</v>
      </c>
      <c r="AX5" s="5" t="s">
        <v>7901</v>
      </c>
      <c r="AY5" s="5" t="s">
        <v>7901</v>
      </c>
      <c r="AZ5" s="5" t="s">
        <v>25</v>
      </c>
      <c r="BA5" s="5"/>
      <c r="BC5" s="5"/>
      <c r="BD5" s="5"/>
      <c r="BE5" s="5"/>
      <c r="BF5" s="5"/>
      <c r="BG5" s="5" t="s">
        <v>8097</v>
      </c>
      <c r="BH5" s="5"/>
      <c r="BI5" s="5"/>
      <c r="BJ5" s="5"/>
      <c r="BL5" s="5"/>
      <c r="BM5" s="5"/>
      <c r="BN5" s="5"/>
      <c r="BO5" s="5"/>
      <c r="BP5" s="5"/>
      <c r="BQ5" s="5"/>
      <c r="BR5" s="5"/>
      <c r="BS5" s="5"/>
      <c r="BU5" s="5"/>
      <c r="BV5" s="5"/>
      <c r="BW5" s="5"/>
      <c r="BX5" s="5"/>
      <c r="BY5" s="5"/>
      <c r="BZ5" s="5"/>
      <c r="CA5" s="5" t="s">
        <v>16818</v>
      </c>
      <c r="CB5" s="5"/>
      <c r="CD5" s="5"/>
      <c r="CE5" s="5"/>
      <c r="CF5" s="5"/>
      <c r="CG5" s="5"/>
      <c r="CH5" s="5" t="s">
        <v>8408</v>
      </c>
      <c r="CI5" s="5" t="s">
        <v>8288</v>
      </c>
      <c r="CJ5" s="5"/>
      <c r="CK5" s="5"/>
      <c r="CM5" s="5"/>
      <c r="CN5" s="5"/>
      <c r="CO5" s="5"/>
      <c r="CP5" s="5"/>
      <c r="CQ5" s="5"/>
      <c r="CR5" s="5"/>
      <c r="CS5" s="5"/>
      <c r="CT5" s="5" t="s">
        <v>7692</v>
      </c>
      <c r="CV5" s="5"/>
      <c r="CW5" s="5"/>
      <c r="CX5" s="5"/>
      <c r="CY5" s="5"/>
      <c r="CZ5" s="5" t="s">
        <v>8678</v>
      </c>
      <c r="DA5" s="5" t="s">
        <v>8684</v>
      </c>
      <c r="DB5" s="5"/>
      <c r="DC5" s="5"/>
    </row>
    <row r="6" spans="1:107" x14ac:dyDescent="0.35">
      <c r="A6" s="3">
        <v>10</v>
      </c>
      <c r="B6" s="4"/>
      <c r="C6" s="4"/>
      <c r="D6" s="4"/>
      <c r="E6" s="4" t="s">
        <v>7287</v>
      </c>
      <c r="F6" s="4"/>
      <c r="G6" s="4" t="s">
        <v>7304</v>
      </c>
      <c r="H6" s="4" t="s">
        <v>7303</v>
      </c>
      <c r="J6" s="3">
        <v>10</v>
      </c>
      <c r="K6" s="4"/>
      <c r="L6" s="4"/>
      <c r="M6" s="4"/>
      <c r="N6" s="4"/>
      <c r="O6" s="4"/>
      <c r="P6" s="4"/>
      <c r="Q6" s="4" t="s">
        <v>7430</v>
      </c>
      <c r="S6" s="3">
        <v>10</v>
      </c>
      <c r="T6" s="4"/>
      <c r="U6" s="4"/>
      <c r="V6" s="4"/>
      <c r="W6" s="4"/>
      <c r="X6" s="4"/>
      <c r="Y6" s="4"/>
      <c r="Z6" s="4"/>
      <c r="AB6" s="3">
        <v>10</v>
      </c>
      <c r="AC6" s="4"/>
      <c r="AD6" s="4"/>
      <c r="AE6" s="4" t="s">
        <v>7678</v>
      </c>
      <c r="AF6" s="4" t="s">
        <v>347</v>
      </c>
      <c r="AG6" s="4" t="s">
        <v>7687</v>
      </c>
      <c r="AH6" s="4" t="s">
        <v>67</v>
      </c>
      <c r="AI6" s="4" t="s">
        <v>7692</v>
      </c>
      <c r="AK6" s="3">
        <v>10</v>
      </c>
      <c r="AL6" s="4"/>
      <c r="AM6" s="4"/>
      <c r="AN6" s="4"/>
      <c r="AO6" s="4"/>
      <c r="AP6" s="4"/>
      <c r="AQ6" s="4" t="s">
        <v>7778</v>
      </c>
      <c r="AR6" s="4"/>
      <c r="AT6" s="4">
        <v>10</v>
      </c>
      <c r="AU6" s="4"/>
      <c r="AV6" s="4" t="s">
        <v>7908</v>
      </c>
      <c r="AW6" s="4"/>
      <c r="AX6" s="4"/>
      <c r="AY6" s="4" t="s">
        <v>7920</v>
      </c>
      <c r="AZ6" s="4" t="s">
        <v>7718</v>
      </c>
      <c r="BA6" s="4"/>
      <c r="BC6" s="4">
        <v>10</v>
      </c>
      <c r="BD6" s="4"/>
      <c r="BE6" s="4"/>
      <c r="BF6" s="4" t="s">
        <v>156</v>
      </c>
      <c r="BG6" s="4"/>
      <c r="BH6" s="4"/>
      <c r="BI6" s="4"/>
      <c r="BJ6" s="4"/>
      <c r="BL6" s="4">
        <v>10</v>
      </c>
      <c r="BM6" s="4"/>
      <c r="BN6" s="4"/>
      <c r="BO6" s="4"/>
      <c r="BP6" s="4"/>
      <c r="BQ6" s="4"/>
      <c r="BR6" s="4" t="s">
        <v>8165</v>
      </c>
      <c r="BS6" s="4" t="s">
        <v>8170</v>
      </c>
      <c r="BU6" s="4">
        <v>10</v>
      </c>
      <c r="BV6" s="4"/>
      <c r="BW6" s="4" t="s">
        <v>38</v>
      </c>
      <c r="BX6" s="4"/>
      <c r="BY6" s="4"/>
      <c r="BZ6" s="4"/>
      <c r="CA6" s="4" t="s">
        <v>652</v>
      </c>
      <c r="CB6" s="4"/>
      <c r="CD6" s="4">
        <v>10</v>
      </c>
      <c r="CE6" s="4"/>
      <c r="CF6" s="4"/>
      <c r="CG6" s="4"/>
      <c r="CH6" s="4" t="s">
        <v>8409</v>
      </c>
      <c r="CI6" s="4" t="s">
        <v>8411</v>
      </c>
      <c r="CJ6" s="4" t="s">
        <v>8422</v>
      </c>
      <c r="CK6" s="4"/>
      <c r="CM6" s="4">
        <v>10</v>
      </c>
      <c r="CN6" s="4"/>
      <c r="CO6" s="4"/>
      <c r="CP6" s="4"/>
      <c r="CQ6" s="4"/>
      <c r="CR6" s="4"/>
      <c r="CS6" s="4"/>
      <c r="CT6" s="4"/>
      <c r="CV6" s="4">
        <v>10</v>
      </c>
      <c r="CW6" s="4"/>
      <c r="CX6" s="4" t="s">
        <v>8668</v>
      </c>
      <c r="CY6" s="4" t="s">
        <v>8675</v>
      </c>
      <c r="CZ6" s="4" t="s">
        <v>347</v>
      </c>
      <c r="DA6" s="4"/>
      <c r="DB6" s="4" t="s">
        <v>8685</v>
      </c>
      <c r="DC6" s="4"/>
    </row>
    <row r="7" spans="1:107" x14ac:dyDescent="0.35">
      <c r="A7" s="6"/>
      <c r="B7" s="7"/>
      <c r="C7" s="7"/>
      <c r="D7" s="7"/>
      <c r="E7" s="7"/>
      <c r="F7" s="7" t="s">
        <v>7291</v>
      </c>
      <c r="G7" s="7" t="s">
        <v>7301</v>
      </c>
      <c r="H7" s="7"/>
      <c r="J7" s="6"/>
      <c r="K7" s="7"/>
      <c r="L7" s="7"/>
      <c r="M7" s="7"/>
      <c r="N7" s="7"/>
      <c r="O7" s="7"/>
      <c r="P7" s="7"/>
      <c r="Q7" s="7"/>
      <c r="S7" s="6"/>
      <c r="T7" s="7"/>
      <c r="U7" s="7"/>
      <c r="V7" s="7"/>
      <c r="W7" s="7"/>
      <c r="X7" s="7"/>
      <c r="Y7" s="7"/>
      <c r="Z7" s="7"/>
      <c r="AB7" s="6"/>
      <c r="AC7" s="7"/>
      <c r="AD7" s="7"/>
      <c r="AE7" s="7"/>
      <c r="AF7" s="7" t="s">
        <v>7669</v>
      </c>
      <c r="AG7" s="7" t="s">
        <v>7686</v>
      </c>
      <c r="AH7" s="7" t="s">
        <v>353</v>
      </c>
      <c r="AI7" s="7"/>
      <c r="AK7" s="6"/>
      <c r="AL7" s="7"/>
      <c r="AM7" s="7"/>
      <c r="AN7" s="7"/>
      <c r="AO7" s="7"/>
      <c r="AP7" s="7" t="s">
        <v>7776</v>
      </c>
      <c r="AQ7" s="7"/>
      <c r="AR7" s="7"/>
      <c r="AT7" s="7"/>
      <c r="AU7" s="7" t="s">
        <v>7902</v>
      </c>
      <c r="AV7" s="7" t="s">
        <v>7919</v>
      </c>
      <c r="AW7" s="7"/>
      <c r="AX7" s="7" t="s">
        <v>7924</v>
      </c>
      <c r="AY7" s="7" t="s">
        <v>58</v>
      </c>
      <c r="AZ7" s="7"/>
      <c r="BA7" s="7" t="s">
        <v>7941</v>
      </c>
      <c r="BC7" s="7"/>
      <c r="BD7" s="7"/>
      <c r="BE7" s="7"/>
      <c r="BF7" s="7" t="s">
        <v>8040</v>
      </c>
      <c r="BG7" s="7"/>
      <c r="BH7" s="7" t="s">
        <v>7733</v>
      </c>
      <c r="BI7" s="7"/>
      <c r="BJ7" s="7"/>
      <c r="BL7" s="7"/>
      <c r="BM7" s="7"/>
      <c r="BN7" s="7"/>
      <c r="BO7" s="7"/>
      <c r="BP7" s="7"/>
      <c r="BQ7" s="7"/>
      <c r="BR7" s="7" t="s">
        <v>8166</v>
      </c>
      <c r="BS7" s="7"/>
      <c r="BU7" s="7"/>
      <c r="BV7" s="7"/>
      <c r="BW7" s="7" t="s">
        <v>8284</v>
      </c>
      <c r="BX7" s="7"/>
      <c r="BY7" s="7"/>
      <c r="BZ7" s="7" t="s">
        <v>8293</v>
      </c>
      <c r="CA7" s="7" t="s">
        <v>8295</v>
      </c>
      <c r="CB7" s="7" t="s">
        <v>8300</v>
      </c>
      <c r="CD7" s="7"/>
      <c r="CE7" s="7"/>
      <c r="CF7" s="7"/>
      <c r="CG7" s="7"/>
      <c r="CH7" s="7"/>
      <c r="CI7" s="7" t="s">
        <v>8412</v>
      </c>
      <c r="CJ7" s="7" t="s">
        <v>8424</v>
      </c>
      <c r="CK7" s="7"/>
      <c r="CM7" s="7"/>
      <c r="CN7" s="7"/>
      <c r="CO7" s="7"/>
      <c r="CP7" s="7"/>
      <c r="CQ7" s="7"/>
      <c r="CR7" s="7"/>
      <c r="CS7" s="7"/>
      <c r="CT7" s="7"/>
      <c r="CV7" s="7"/>
      <c r="CW7" s="7"/>
      <c r="CX7" s="7" t="s">
        <v>615</v>
      </c>
      <c r="CY7" s="7"/>
      <c r="CZ7" s="7"/>
      <c r="DA7" s="7" t="s">
        <v>8681</v>
      </c>
      <c r="DB7" s="7" t="s">
        <v>8686</v>
      </c>
      <c r="DC7" s="7"/>
    </row>
    <row r="8" spans="1:107" x14ac:dyDescent="0.35">
      <c r="A8" s="2">
        <v>12</v>
      </c>
      <c r="B8" s="5"/>
      <c r="C8" s="5"/>
      <c r="D8" s="5"/>
      <c r="E8" s="5" t="s">
        <v>7286</v>
      </c>
      <c r="F8" s="5"/>
      <c r="G8" s="5"/>
      <c r="H8" s="5"/>
      <c r="J8" s="2">
        <v>12</v>
      </c>
      <c r="K8" s="5"/>
      <c r="L8" s="5"/>
      <c r="M8" s="5"/>
      <c r="N8" s="5"/>
      <c r="O8" s="5"/>
      <c r="P8" s="5"/>
      <c r="Q8" s="5"/>
      <c r="S8" s="2">
        <v>12</v>
      </c>
      <c r="T8" s="5"/>
      <c r="U8" s="5"/>
      <c r="V8" s="5"/>
      <c r="W8" s="5"/>
      <c r="X8" s="5"/>
      <c r="Y8" s="5"/>
      <c r="Z8" s="4"/>
      <c r="AB8" s="2">
        <v>12</v>
      </c>
      <c r="AC8" s="5"/>
      <c r="AD8" s="5"/>
      <c r="AE8" s="5"/>
      <c r="AF8" s="5"/>
      <c r="AG8" s="4"/>
      <c r="AH8" s="5" t="s">
        <v>784</v>
      </c>
      <c r="AI8" s="5" t="s">
        <v>7695</v>
      </c>
      <c r="AK8" s="2">
        <v>12</v>
      </c>
      <c r="AL8" s="5"/>
      <c r="AM8" s="5"/>
      <c r="AN8" s="5"/>
      <c r="AO8" s="5"/>
      <c r="AP8" s="5"/>
      <c r="AQ8" s="5" t="s">
        <v>7780</v>
      </c>
      <c r="AR8" s="5" t="s">
        <v>7782</v>
      </c>
      <c r="AT8" s="5">
        <v>12</v>
      </c>
      <c r="AU8" s="5" t="s">
        <v>379</v>
      </c>
      <c r="AV8" s="5" t="s">
        <v>89</v>
      </c>
      <c r="AW8" s="5"/>
      <c r="AX8" s="5"/>
      <c r="AY8" s="5" t="s">
        <v>7928</v>
      </c>
      <c r="AZ8" s="5" t="s">
        <v>7933</v>
      </c>
      <c r="BA8" s="5"/>
      <c r="BC8" s="5">
        <v>12</v>
      </c>
      <c r="BD8" s="5"/>
      <c r="BE8" s="5"/>
      <c r="BF8" s="5"/>
      <c r="BG8" s="5"/>
      <c r="BH8" s="5"/>
      <c r="BI8" s="5" t="s">
        <v>784</v>
      </c>
      <c r="BJ8" s="5"/>
      <c r="BL8" s="5">
        <v>12</v>
      </c>
      <c r="BM8" s="5"/>
      <c r="BN8" s="5"/>
      <c r="BO8" s="5"/>
      <c r="BP8" s="5"/>
      <c r="BQ8" s="5"/>
      <c r="BR8" s="5"/>
      <c r="BS8" s="5"/>
      <c r="BU8" s="5">
        <v>12</v>
      </c>
      <c r="BV8" s="5"/>
      <c r="BW8" s="5" t="s">
        <v>89</v>
      </c>
      <c r="BX8" s="5" t="s">
        <v>8285</v>
      </c>
      <c r="BY8" s="5"/>
      <c r="BZ8" s="5" t="s">
        <v>8294</v>
      </c>
      <c r="CA8" s="5"/>
      <c r="CB8" s="5"/>
      <c r="CD8" s="5">
        <v>12</v>
      </c>
      <c r="CE8" s="5"/>
      <c r="CF8" s="5"/>
      <c r="CG8" s="5"/>
      <c r="CH8" s="4"/>
      <c r="CI8" s="5" t="s">
        <v>8413</v>
      </c>
      <c r="CJ8" s="5"/>
      <c r="CK8" s="5"/>
      <c r="CM8" s="5">
        <v>12</v>
      </c>
      <c r="CN8" s="5"/>
      <c r="CO8" s="5"/>
      <c r="CP8" s="5"/>
      <c r="CQ8" s="5"/>
      <c r="CR8" s="5"/>
      <c r="CS8" s="5"/>
      <c r="CT8" s="5"/>
      <c r="CV8" s="5">
        <v>12</v>
      </c>
      <c r="CW8" s="5"/>
      <c r="CX8" s="5" t="s">
        <v>89</v>
      </c>
      <c r="CY8" s="5"/>
      <c r="CZ8" s="5"/>
      <c r="DA8" s="5"/>
      <c r="DB8" s="5" t="s">
        <v>8689</v>
      </c>
      <c r="DC8" s="5"/>
    </row>
    <row r="9" spans="1:107" x14ac:dyDescent="0.35">
      <c r="A9" s="2"/>
      <c r="B9" s="5"/>
      <c r="C9" s="5"/>
      <c r="D9" s="5"/>
      <c r="E9" s="5" t="s">
        <v>7288</v>
      </c>
      <c r="F9" s="5"/>
      <c r="G9" s="5" t="s">
        <v>7296</v>
      </c>
      <c r="H9" s="5"/>
      <c r="J9" s="2"/>
      <c r="K9" s="5"/>
      <c r="L9" s="5"/>
      <c r="M9" s="5"/>
      <c r="N9" s="5"/>
      <c r="O9" s="5"/>
      <c r="P9" s="5"/>
      <c r="Q9" s="5"/>
      <c r="S9" s="2"/>
      <c r="T9" s="5"/>
      <c r="U9" s="5"/>
      <c r="V9" s="5"/>
      <c r="W9" s="5"/>
      <c r="X9" s="5"/>
      <c r="Y9" s="5"/>
      <c r="Z9" s="7"/>
      <c r="AB9" s="2"/>
      <c r="AC9" s="5"/>
      <c r="AD9" s="5"/>
      <c r="AE9" s="5"/>
      <c r="AF9" s="5"/>
      <c r="AG9" s="5"/>
      <c r="AH9" s="5" t="s">
        <v>430</v>
      </c>
      <c r="AI9" s="5"/>
      <c r="AK9" s="2"/>
      <c r="AL9" s="5"/>
      <c r="AM9" s="5"/>
      <c r="AN9" s="5"/>
      <c r="AO9" s="5"/>
      <c r="AP9" s="5"/>
      <c r="AQ9" s="5" t="s">
        <v>784</v>
      </c>
      <c r="AR9" s="5" t="s">
        <v>146</v>
      </c>
      <c r="AT9" s="5"/>
      <c r="AU9" s="5"/>
      <c r="AV9" s="5"/>
      <c r="AW9" s="5" t="s">
        <v>7912</v>
      </c>
      <c r="AX9" s="5" t="s">
        <v>7923</v>
      </c>
      <c r="AY9" s="5"/>
      <c r="AZ9" s="5"/>
      <c r="BA9" s="5" t="s">
        <v>7942</v>
      </c>
      <c r="BC9" s="5"/>
      <c r="BD9" s="5"/>
      <c r="BE9" s="5"/>
      <c r="BF9" s="5" t="s">
        <v>8039</v>
      </c>
      <c r="BG9" s="5"/>
      <c r="BH9" s="5"/>
      <c r="BI9" s="5" t="s">
        <v>430</v>
      </c>
      <c r="BJ9" s="5"/>
      <c r="BL9" s="5"/>
      <c r="BM9" s="5"/>
      <c r="BN9" s="5"/>
      <c r="BO9" s="5"/>
      <c r="BP9" s="5"/>
      <c r="BQ9" s="5"/>
      <c r="BR9" s="5"/>
      <c r="BS9" s="5"/>
      <c r="BU9" s="5"/>
      <c r="BV9" s="5"/>
      <c r="BW9" s="5" t="s">
        <v>8291</v>
      </c>
      <c r="BX9" s="5" t="s">
        <v>6548</v>
      </c>
      <c r="BY9" s="5" t="s">
        <v>8289</v>
      </c>
      <c r="BZ9" s="5"/>
      <c r="CA9" s="5"/>
      <c r="CB9" s="5"/>
      <c r="CD9" s="5"/>
      <c r="CE9" s="5"/>
      <c r="CF9" s="5"/>
      <c r="CG9" s="5"/>
      <c r="CH9" s="7"/>
      <c r="CI9" s="5"/>
      <c r="CJ9" s="5"/>
      <c r="CK9" s="5" t="s">
        <v>8425</v>
      </c>
      <c r="CM9" s="5"/>
      <c r="CN9" s="5"/>
      <c r="CO9" s="5"/>
      <c r="CP9" s="5"/>
      <c r="CQ9" s="5"/>
      <c r="CR9" s="5"/>
      <c r="CS9" s="5"/>
      <c r="CT9" s="5"/>
      <c r="CV9" s="5"/>
      <c r="CW9" s="5"/>
      <c r="CX9" s="5" t="s">
        <v>8672</v>
      </c>
      <c r="CY9" s="5" t="s">
        <v>794</v>
      </c>
      <c r="CZ9" s="5"/>
      <c r="DA9" s="5"/>
      <c r="DB9" s="5" t="s">
        <v>8687</v>
      </c>
      <c r="DC9" s="5"/>
    </row>
    <row r="10" spans="1:107" x14ac:dyDescent="0.35">
      <c r="A10" s="3">
        <v>14</v>
      </c>
      <c r="B10" s="4"/>
      <c r="C10" s="4"/>
      <c r="D10" s="4"/>
      <c r="E10" s="4"/>
      <c r="F10" s="4" t="s">
        <v>308</v>
      </c>
      <c r="G10" s="4"/>
      <c r="H10" s="4" t="s">
        <v>7302</v>
      </c>
      <c r="J10" s="3">
        <v>14</v>
      </c>
      <c r="K10" s="4"/>
      <c r="L10" s="4"/>
      <c r="M10" s="4"/>
      <c r="N10" s="4"/>
      <c r="O10" s="4"/>
      <c r="P10" s="4"/>
      <c r="Q10" s="4"/>
      <c r="S10" s="3">
        <v>14</v>
      </c>
      <c r="T10" s="4"/>
      <c r="U10" s="4"/>
      <c r="V10" s="4"/>
      <c r="W10" s="4"/>
      <c r="X10" s="4"/>
      <c r="Y10" s="4"/>
      <c r="Z10" s="5" t="s">
        <v>7550</v>
      </c>
      <c r="AB10" s="3">
        <v>14</v>
      </c>
      <c r="AC10" s="4"/>
      <c r="AD10" s="4"/>
      <c r="AE10" s="4" t="s">
        <v>38</v>
      </c>
      <c r="AF10" s="4" t="s">
        <v>7593</v>
      </c>
      <c r="AG10" s="4"/>
      <c r="AH10" s="4"/>
      <c r="AI10" s="4"/>
      <c r="AK10" s="3">
        <v>14</v>
      </c>
      <c r="AL10" s="4"/>
      <c r="AM10" s="4"/>
      <c r="AN10" s="4"/>
      <c r="AO10" s="4"/>
      <c r="AP10" s="4"/>
      <c r="AQ10" s="4" t="s">
        <v>430</v>
      </c>
      <c r="AR10" s="4"/>
      <c r="AT10" s="4">
        <v>14</v>
      </c>
      <c r="AU10" s="4" t="s">
        <v>7903</v>
      </c>
      <c r="AV10" s="4" t="s">
        <v>7909</v>
      </c>
      <c r="AW10" s="4"/>
      <c r="AX10" s="4"/>
      <c r="AY10" s="4" t="s">
        <v>7925</v>
      </c>
      <c r="AZ10" s="4" t="s">
        <v>7934</v>
      </c>
      <c r="BA10" s="4" t="s">
        <v>6039</v>
      </c>
      <c r="BC10" s="4">
        <v>14</v>
      </c>
      <c r="BD10" s="4"/>
      <c r="BE10" s="4"/>
      <c r="BF10" s="4" t="s">
        <v>7654</v>
      </c>
      <c r="BG10" s="4" t="s">
        <v>8041</v>
      </c>
      <c r="BH10" s="4" t="s">
        <v>308</v>
      </c>
      <c r="BI10" s="4"/>
      <c r="BJ10" s="4"/>
      <c r="BL10" s="4">
        <v>14</v>
      </c>
      <c r="BM10" s="4"/>
      <c r="BN10" s="4"/>
      <c r="BO10" s="4"/>
      <c r="BP10" s="4"/>
      <c r="BQ10" s="4"/>
      <c r="BR10" s="4"/>
      <c r="BS10" s="4" t="s">
        <v>8171</v>
      </c>
      <c r="BU10" s="4">
        <v>14</v>
      </c>
      <c r="BV10" s="4"/>
      <c r="BW10" s="4"/>
      <c r="BX10" s="4"/>
      <c r="BY10" s="4"/>
      <c r="BZ10" s="4" t="s">
        <v>8305</v>
      </c>
      <c r="CA10" s="4" t="s">
        <v>8296</v>
      </c>
      <c r="CB10" s="4"/>
      <c r="CD10" s="4">
        <v>14</v>
      </c>
      <c r="CE10" s="4"/>
      <c r="CF10" s="4"/>
      <c r="CG10" s="4"/>
      <c r="CH10" s="4" t="s">
        <v>3789</v>
      </c>
      <c r="CI10" s="4" t="s">
        <v>8414</v>
      </c>
      <c r="CJ10" s="4" t="s">
        <v>1824</v>
      </c>
      <c r="CK10" s="4"/>
      <c r="CM10" s="4">
        <v>14</v>
      </c>
      <c r="CN10" s="4"/>
      <c r="CO10" s="4"/>
      <c r="CP10" s="4"/>
      <c r="CQ10" s="4"/>
      <c r="CR10" s="4"/>
      <c r="CS10" s="4"/>
      <c r="CT10" s="4"/>
      <c r="CV10" s="4">
        <v>14</v>
      </c>
      <c r="CW10" s="4"/>
      <c r="CX10" s="4" t="s">
        <v>8673</v>
      </c>
      <c r="CY10" s="4" t="s">
        <v>8676</v>
      </c>
      <c r="CZ10" s="4"/>
      <c r="DA10" s="4" t="s">
        <v>8627</v>
      </c>
      <c r="DB10" s="4" t="s">
        <v>8688</v>
      </c>
      <c r="DC10" s="4" t="s">
        <v>8691</v>
      </c>
    </row>
    <row r="11" spans="1:107" x14ac:dyDescent="0.35">
      <c r="A11" s="6"/>
      <c r="B11" s="7"/>
      <c r="C11" s="7"/>
      <c r="D11" s="7"/>
      <c r="E11" s="7"/>
      <c r="F11" s="7"/>
      <c r="G11" s="7"/>
      <c r="H11" s="7"/>
      <c r="J11" s="6"/>
      <c r="K11" s="7"/>
      <c r="L11" s="7"/>
      <c r="M11" s="7"/>
      <c r="N11" s="7"/>
      <c r="O11" s="7"/>
      <c r="P11" s="7"/>
      <c r="Q11" s="7" t="s">
        <v>593</v>
      </c>
      <c r="S11" s="6"/>
      <c r="T11" s="7"/>
      <c r="U11" s="7"/>
      <c r="V11" s="7"/>
      <c r="W11" s="7"/>
      <c r="X11" s="7"/>
      <c r="Y11" s="7"/>
      <c r="Z11" s="7" t="s">
        <v>7551</v>
      </c>
      <c r="AB11" s="6"/>
      <c r="AC11" s="7"/>
      <c r="AD11" s="7"/>
      <c r="AE11" s="7" t="s">
        <v>7673</v>
      </c>
      <c r="AF11" s="7" t="s">
        <v>7652</v>
      </c>
      <c r="AG11" s="7" t="s">
        <v>7689</v>
      </c>
      <c r="AH11" s="7"/>
      <c r="AI11" s="7" t="s">
        <v>7693</v>
      </c>
      <c r="AK11" s="6"/>
      <c r="AL11" s="7"/>
      <c r="AM11" s="7"/>
      <c r="AN11" s="7"/>
      <c r="AO11" s="7"/>
      <c r="AP11" s="7" t="s">
        <v>7763</v>
      </c>
      <c r="AQ11" s="7" t="s">
        <v>7781</v>
      </c>
      <c r="AR11" s="7" t="s">
        <v>9273</v>
      </c>
      <c r="AT11" s="7"/>
      <c r="AU11" s="7" t="s">
        <v>7904</v>
      </c>
      <c r="AV11" s="7"/>
      <c r="AW11" s="7"/>
      <c r="AX11" s="7"/>
      <c r="AY11" s="7" t="s">
        <v>7926</v>
      </c>
      <c r="AZ11" s="7" t="s">
        <v>7935</v>
      </c>
      <c r="BA11" s="7"/>
      <c r="BC11" s="7"/>
      <c r="BD11" s="7"/>
      <c r="BE11" s="7"/>
      <c r="BF11" s="5" t="s">
        <v>760</v>
      </c>
      <c r="BG11" s="7"/>
      <c r="BH11" s="7"/>
      <c r="BI11" s="7"/>
      <c r="BJ11" s="7"/>
      <c r="BL11" s="7"/>
      <c r="BM11" s="7"/>
      <c r="BN11" s="7"/>
      <c r="BO11" s="7"/>
      <c r="BP11" s="7"/>
      <c r="BQ11" s="7"/>
      <c r="BR11" s="7" t="s">
        <v>38</v>
      </c>
      <c r="BS11" s="7"/>
      <c r="BU11" s="7"/>
      <c r="BV11" s="7"/>
      <c r="BW11" s="7"/>
      <c r="BX11" s="7"/>
      <c r="BY11" s="7"/>
      <c r="BZ11" s="7"/>
      <c r="CA11" s="7" t="s">
        <v>156</v>
      </c>
      <c r="CB11" s="7" t="s">
        <v>8301</v>
      </c>
      <c r="CD11" s="7"/>
      <c r="CE11" s="7"/>
      <c r="CF11" s="7"/>
      <c r="CG11" s="7"/>
      <c r="CH11" s="7" t="s">
        <v>8410</v>
      </c>
      <c r="CI11" s="7"/>
      <c r="CJ11" s="7" t="s">
        <v>8420</v>
      </c>
      <c r="CK11" s="7" t="s">
        <v>8426</v>
      </c>
      <c r="CM11" s="7"/>
      <c r="CN11" s="7"/>
      <c r="CO11" s="7"/>
      <c r="CP11" s="7"/>
      <c r="CQ11" s="7"/>
      <c r="CR11" s="7"/>
      <c r="CS11" s="7"/>
      <c r="CT11" s="7" t="s">
        <v>4540</v>
      </c>
      <c r="CV11" s="7"/>
      <c r="CW11" s="7"/>
      <c r="CX11" s="7" t="s">
        <v>8674</v>
      </c>
      <c r="CY11" s="7"/>
      <c r="CZ11" s="7"/>
      <c r="DA11" s="7"/>
      <c r="DB11" s="7"/>
      <c r="DC11" s="7" t="s">
        <v>8692</v>
      </c>
    </row>
    <row r="12" spans="1:107" x14ac:dyDescent="0.35">
      <c r="A12" s="2">
        <v>16</v>
      </c>
      <c r="B12" s="5"/>
      <c r="C12" s="5"/>
      <c r="D12" s="5"/>
      <c r="E12" s="5"/>
      <c r="F12" s="5" t="s">
        <v>7292</v>
      </c>
      <c r="G12" s="5" t="s">
        <v>3651</v>
      </c>
      <c r="H12" s="5" t="s">
        <v>7305</v>
      </c>
      <c r="J12" s="2">
        <v>16</v>
      </c>
      <c r="K12" s="5"/>
      <c r="L12" s="5"/>
      <c r="M12" s="5"/>
      <c r="N12" s="5"/>
      <c r="O12" s="5"/>
      <c r="P12" s="5"/>
      <c r="Q12" s="5" t="s">
        <v>7431</v>
      </c>
      <c r="S12" s="2">
        <v>16</v>
      </c>
      <c r="T12" s="5"/>
      <c r="U12" s="5"/>
      <c r="V12" s="5"/>
      <c r="W12" s="5"/>
      <c r="X12" s="5"/>
      <c r="Y12" s="5"/>
      <c r="Z12" s="5" t="s">
        <v>7552</v>
      </c>
      <c r="AB12" s="2">
        <v>16</v>
      </c>
      <c r="AC12" s="5"/>
      <c r="AD12" s="5"/>
      <c r="AE12" s="4"/>
      <c r="AF12" s="5"/>
      <c r="AG12" s="5"/>
      <c r="AH12" s="5"/>
      <c r="AI12" s="5" t="s">
        <v>2267</v>
      </c>
      <c r="AK12" s="2">
        <v>16</v>
      </c>
      <c r="AL12" s="5"/>
      <c r="AM12" s="5"/>
      <c r="AN12" s="5"/>
      <c r="AO12" s="5"/>
      <c r="AP12" s="5"/>
      <c r="AQ12" s="5"/>
      <c r="AR12" s="5"/>
      <c r="AT12" s="5">
        <v>16</v>
      </c>
      <c r="AU12" s="5" t="s">
        <v>38</v>
      </c>
      <c r="AV12" s="5" t="s">
        <v>7910</v>
      </c>
      <c r="AW12" s="5" t="s">
        <v>7918</v>
      </c>
      <c r="AX12" s="5" t="s">
        <v>7927</v>
      </c>
      <c r="AY12" s="5" t="s">
        <v>7931</v>
      </c>
      <c r="AZ12" s="5" t="s">
        <v>7936</v>
      </c>
      <c r="BA12" s="5" t="s">
        <v>7943</v>
      </c>
      <c r="BC12" s="5">
        <v>16</v>
      </c>
      <c r="BD12" s="5"/>
      <c r="BE12" s="5"/>
      <c r="BF12" s="4"/>
      <c r="BG12" s="5"/>
      <c r="BH12" s="5"/>
      <c r="BI12" s="5"/>
      <c r="BJ12" s="5" t="s">
        <v>130</v>
      </c>
      <c r="BL12" s="5">
        <v>16</v>
      </c>
      <c r="BM12" s="5"/>
      <c r="BN12" s="5"/>
      <c r="BO12" s="5"/>
      <c r="BP12" s="5"/>
      <c r="BQ12" s="5"/>
      <c r="BR12" s="5" t="s">
        <v>8167</v>
      </c>
      <c r="BS12" s="5"/>
      <c r="BU12" s="5">
        <v>16</v>
      </c>
      <c r="BV12" s="5"/>
      <c r="BW12" s="5" t="s">
        <v>8285</v>
      </c>
      <c r="BX12" s="5"/>
      <c r="BY12" s="5" t="s">
        <v>349</v>
      </c>
      <c r="BZ12" s="5"/>
      <c r="CA12" s="5" t="s">
        <v>8302</v>
      </c>
      <c r="CB12" s="5"/>
      <c r="CD12" s="5">
        <v>16</v>
      </c>
      <c r="CE12" s="5"/>
      <c r="CF12" s="5"/>
      <c r="CG12" s="5"/>
      <c r="CH12" s="5"/>
      <c r="CI12" s="5" t="s">
        <v>8415</v>
      </c>
      <c r="CJ12" s="5" t="s">
        <v>8419</v>
      </c>
      <c r="CK12" s="5"/>
      <c r="CM12" s="5">
        <v>16</v>
      </c>
      <c r="CN12" s="5"/>
      <c r="CO12" s="5"/>
      <c r="CP12" s="5"/>
      <c r="CQ12" s="5"/>
      <c r="CR12" s="5"/>
      <c r="CS12" s="5"/>
      <c r="CT12" s="5" t="s">
        <v>8555</v>
      </c>
      <c r="CV12" s="5">
        <v>16</v>
      </c>
      <c r="CW12" s="5"/>
      <c r="CX12" s="5" t="s">
        <v>8669</v>
      </c>
      <c r="CY12" s="5"/>
      <c r="CZ12" s="5"/>
      <c r="DA12" s="5" t="s">
        <v>177</v>
      </c>
      <c r="DB12" s="5"/>
      <c r="DC12" s="5" t="s">
        <v>8581</v>
      </c>
    </row>
    <row r="13" spans="1:107" x14ac:dyDescent="0.35">
      <c r="A13" s="2"/>
      <c r="B13" s="5"/>
      <c r="C13" s="5"/>
      <c r="D13" s="5"/>
      <c r="E13" s="5" t="s">
        <v>7289</v>
      </c>
      <c r="F13" s="5"/>
      <c r="G13" s="5"/>
      <c r="H13" s="5" t="s">
        <v>254</v>
      </c>
      <c r="J13" s="2"/>
      <c r="K13" s="5"/>
      <c r="L13" s="5"/>
      <c r="M13" s="5"/>
      <c r="N13" s="5"/>
      <c r="O13" s="5"/>
      <c r="P13" s="5"/>
      <c r="Q13" s="5" t="s">
        <v>7432</v>
      </c>
      <c r="S13" s="2"/>
      <c r="T13" s="5"/>
      <c r="U13" s="5"/>
      <c r="V13" s="5"/>
      <c r="W13" s="5"/>
      <c r="X13" s="5"/>
      <c r="Y13" s="5"/>
      <c r="Z13" s="5" t="s">
        <v>7553</v>
      </c>
      <c r="AB13" s="2"/>
      <c r="AC13" s="5"/>
      <c r="AD13" s="5"/>
      <c r="AE13" s="5" t="s">
        <v>1646</v>
      </c>
      <c r="AF13" s="5" t="s">
        <v>7683</v>
      </c>
      <c r="AG13" s="5"/>
      <c r="AH13" s="5"/>
      <c r="AI13" s="5"/>
      <c r="AK13" s="2"/>
      <c r="AL13" s="5"/>
      <c r="AM13" s="5"/>
      <c r="AN13" s="5"/>
      <c r="AO13" s="5"/>
      <c r="AP13" s="5" t="s">
        <v>7744</v>
      </c>
      <c r="AQ13" s="5"/>
      <c r="AR13" s="5"/>
      <c r="AT13" s="5"/>
      <c r="AU13" s="5"/>
      <c r="AV13" s="5" t="s">
        <v>150</v>
      </c>
      <c r="AW13" s="5" t="s">
        <v>7922</v>
      </c>
      <c r="AX13" s="5" t="s">
        <v>5304</v>
      </c>
      <c r="AY13" s="5" t="s">
        <v>7932</v>
      </c>
      <c r="AZ13" s="7"/>
      <c r="BA13" s="5" t="s">
        <v>7946</v>
      </c>
      <c r="BC13" s="5"/>
      <c r="BD13" s="5"/>
      <c r="BE13" s="5"/>
      <c r="BF13" s="5"/>
      <c r="BG13" s="5"/>
      <c r="BH13" s="5"/>
      <c r="BI13" s="5"/>
      <c r="BJ13" s="5"/>
      <c r="BL13" s="5"/>
      <c r="BM13" s="5"/>
      <c r="BN13" s="5"/>
      <c r="BO13" s="5"/>
      <c r="BP13" s="5"/>
      <c r="BQ13" s="5"/>
      <c r="BR13" s="5" t="s">
        <v>308</v>
      </c>
      <c r="BS13" s="5"/>
      <c r="BU13" s="5"/>
      <c r="BV13" s="5"/>
      <c r="BW13" s="5" t="s">
        <v>6548</v>
      </c>
      <c r="BX13" s="5"/>
      <c r="BY13" s="5" t="s">
        <v>195</v>
      </c>
      <c r="BZ13" s="5" t="s">
        <v>38</v>
      </c>
      <c r="CA13" s="5" t="s">
        <v>8297</v>
      </c>
      <c r="CB13" s="5"/>
      <c r="CD13" s="5"/>
      <c r="CE13" s="5"/>
      <c r="CF13" s="5"/>
      <c r="CG13" s="5"/>
      <c r="CH13" s="5" t="s">
        <v>8396</v>
      </c>
      <c r="CI13" s="5" t="s">
        <v>8416</v>
      </c>
      <c r="CJ13" s="5"/>
      <c r="CK13" s="5" t="s">
        <v>8427</v>
      </c>
      <c r="CM13" s="5"/>
      <c r="CN13" s="5"/>
      <c r="CO13" s="5"/>
      <c r="CP13" s="5"/>
      <c r="CQ13" s="5"/>
      <c r="CR13" s="5"/>
      <c r="CS13" s="5"/>
      <c r="CT13" s="5"/>
      <c r="CV13" s="5"/>
      <c r="CW13" s="5"/>
      <c r="CX13" s="5"/>
      <c r="CY13" s="5"/>
      <c r="CZ13" s="5"/>
      <c r="DA13" s="5" t="s">
        <v>8683</v>
      </c>
      <c r="DB13" s="5" t="s">
        <v>8690</v>
      </c>
      <c r="DC13" s="5" t="s">
        <v>3324</v>
      </c>
    </row>
    <row r="14" spans="1:107" x14ac:dyDescent="0.35">
      <c r="A14" s="3">
        <v>18</v>
      </c>
      <c r="B14" s="4"/>
      <c r="C14" s="4"/>
      <c r="D14" s="4"/>
      <c r="E14" s="4"/>
      <c r="F14" s="4" t="s">
        <v>7293</v>
      </c>
      <c r="G14" s="4" t="s">
        <v>7298</v>
      </c>
      <c r="H14" s="4"/>
      <c r="J14" s="3">
        <v>18</v>
      </c>
      <c r="K14" s="4"/>
      <c r="L14" s="4"/>
      <c r="M14" s="4"/>
      <c r="N14" s="4"/>
      <c r="O14" s="4"/>
      <c r="P14" s="4"/>
      <c r="Q14" s="4" t="s">
        <v>7434</v>
      </c>
      <c r="S14" s="3">
        <v>18</v>
      </c>
      <c r="T14" s="4"/>
      <c r="U14" s="4"/>
      <c r="V14" s="4"/>
      <c r="W14" s="4"/>
      <c r="X14" s="4"/>
      <c r="Y14" s="4"/>
      <c r="Z14" s="4" t="s">
        <v>7554</v>
      </c>
      <c r="AB14" s="3">
        <v>18</v>
      </c>
      <c r="AC14" s="4"/>
      <c r="AD14" s="4"/>
      <c r="AE14" s="4" t="s">
        <v>7679</v>
      </c>
      <c r="AF14" s="4"/>
      <c r="AG14" s="4"/>
      <c r="AH14" s="4"/>
      <c r="AI14" s="4"/>
      <c r="AK14" s="3">
        <v>18</v>
      </c>
      <c r="AL14" s="4"/>
      <c r="AM14" s="4"/>
      <c r="AN14" s="4"/>
      <c r="AO14" s="4"/>
      <c r="AP14" s="4"/>
      <c r="AQ14" s="4"/>
      <c r="AR14" s="4" t="s">
        <v>7784</v>
      </c>
      <c r="AT14" s="4">
        <v>18</v>
      </c>
      <c r="AU14" s="4" t="s">
        <v>7906</v>
      </c>
      <c r="AV14" s="4" t="s">
        <v>7911</v>
      </c>
      <c r="AW14" s="4" t="s">
        <v>223</v>
      </c>
      <c r="AX14" s="4" t="s">
        <v>7913</v>
      </c>
      <c r="AY14" s="4" t="s">
        <v>38</v>
      </c>
      <c r="AZ14" s="4"/>
      <c r="BA14" s="4" t="s">
        <v>7944</v>
      </c>
      <c r="BC14" s="4">
        <v>18</v>
      </c>
      <c r="BD14" s="4"/>
      <c r="BE14" s="4"/>
      <c r="BF14" s="4" t="s">
        <v>7733</v>
      </c>
      <c r="BG14" s="4" t="s">
        <v>8042</v>
      </c>
      <c r="BH14" s="4" t="s">
        <v>8045</v>
      </c>
      <c r="BI14" s="4" t="s">
        <v>308</v>
      </c>
      <c r="BJ14" s="4" t="s">
        <v>8049</v>
      </c>
      <c r="BL14" s="4">
        <v>18</v>
      </c>
      <c r="BM14" s="4"/>
      <c r="BN14" s="4"/>
      <c r="BO14" s="4"/>
      <c r="BP14" s="4"/>
      <c r="BQ14" s="4"/>
      <c r="BR14" s="4" t="s">
        <v>8169</v>
      </c>
      <c r="BS14" s="4" t="s">
        <v>130</v>
      </c>
      <c r="BU14" s="4">
        <v>18</v>
      </c>
      <c r="BV14" s="4"/>
      <c r="BW14" s="4"/>
      <c r="BX14" s="4" t="s">
        <v>38</v>
      </c>
      <c r="BY14" s="4" t="s">
        <v>8054</v>
      </c>
      <c r="BZ14" s="4" t="s">
        <v>8304</v>
      </c>
      <c r="CA14" s="4" t="s">
        <v>8298</v>
      </c>
      <c r="CB14" s="4"/>
      <c r="CD14" s="4">
        <v>18</v>
      </c>
      <c r="CE14" s="4"/>
      <c r="CF14" s="4"/>
      <c r="CG14" s="4"/>
      <c r="CH14" s="4" t="s">
        <v>8397</v>
      </c>
      <c r="CI14" s="4"/>
      <c r="CJ14" s="4"/>
      <c r="CK14" s="4" t="s">
        <v>8428</v>
      </c>
      <c r="CM14" s="4">
        <v>18</v>
      </c>
      <c r="CN14" s="4"/>
      <c r="CO14" s="4"/>
      <c r="CP14" s="4"/>
      <c r="CQ14" s="4"/>
      <c r="CR14" s="4"/>
      <c r="CS14" s="4"/>
      <c r="CT14" s="4"/>
      <c r="CV14" s="4">
        <v>18</v>
      </c>
      <c r="CW14" s="4"/>
      <c r="CX14" s="4" t="s">
        <v>8670</v>
      </c>
      <c r="CY14" s="4" t="s">
        <v>223</v>
      </c>
      <c r="CZ14" s="4" t="s">
        <v>8644</v>
      </c>
      <c r="DA14" s="4" t="s">
        <v>38</v>
      </c>
      <c r="DB14" s="4"/>
      <c r="DC14" s="4" t="s">
        <v>8693</v>
      </c>
    </row>
    <row r="15" spans="1:107" x14ac:dyDescent="0.35">
      <c r="A15" s="6"/>
      <c r="B15" s="7"/>
      <c r="C15" s="7"/>
      <c r="D15" s="7"/>
      <c r="E15" s="7"/>
      <c r="F15" s="7" t="s">
        <v>7295</v>
      </c>
      <c r="G15" s="7"/>
      <c r="H15" s="7"/>
      <c r="J15" s="6"/>
      <c r="K15" s="7"/>
      <c r="L15" s="7"/>
      <c r="M15" s="7"/>
      <c r="N15" s="7"/>
      <c r="O15" s="7"/>
      <c r="P15" s="7"/>
      <c r="Q15" s="7" t="s">
        <v>7433</v>
      </c>
      <c r="S15" s="6"/>
      <c r="T15" s="7"/>
      <c r="U15" s="7"/>
      <c r="V15" s="7"/>
      <c r="W15" s="7"/>
      <c r="X15" s="7"/>
      <c r="Y15" s="7"/>
      <c r="Z15" s="7" t="s">
        <v>1422</v>
      </c>
      <c r="AB15" s="6"/>
      <c r="AC15" s="7"/>
      <c r="AD15" s="7"/>
      <c r="AE15" s="7"/>
      <c r="AF15" s="7"/>
      <c r="AG15" s="7"/>
      <c r="AH15" s="7"/>
      <c r="AI15" s="7"/>
      <c r="AK15" s="6"/>
      <c r="AL15" s="7"/>
      <c r="AM15" s="7"/>
      <c r="AN15" s="7"/>
      <c r="AO15" s="7"/>
      <c r="AP15" s="7" t="s">
        <v>7775</v>
      </c>
      <c r="AQ15" s="7"/>
      <c r="AR15" s="7" t="s">
        <v>7783</v>
      </c>
      <c r="AT15" s="7"/>
      <c r="AU15" s="7"/>
      <c r="AV15" s="7" t="s">
        <v>654</v>
      </c>
      <c r="AW15" s="7"/>
      <c r="AX15" s="7" t="s">
        <v>1076</v>
      </c>
      <c r="AY15" s="7"/>
      <c r="AZ15" s="7" t="s">
        <v>7940</v>
      </c>
      <c r="BA15" s="7" t="s">
        <v>7948</v>
      </c>
      <c r="BC15" s="7"/>
      <c r="BD15" s="7"/>
      <c r="BE15" s="7"/>
      <c r="BF15" s="7"/>
      <c r="BG15" s="7" t="s">
        <v>8043</v>
      </c>
      <c r="BH15" s="7" t="s">
        <v>8046</v>
      </c>
      <c r="BI15" s="7" t="s">
        <v>86</v>
      </c>
      <c r="BJ15" s="7"/>
      <c r="BL15" s="7"/>
      <c r="BM15" s="7"/>
      <c r="BN15" s="7"/>
      <c r="BO15" s="7"/>
      <c r="BP15" s="7"/>
      <c r="BQ15" s="7"/>
      <c r="BR15" s="7" t="s">
        <v>8168</v>
      </c>
      <c r="BS15" s="7"/>
      <c r="BU15" s="7"/>
      <c r="BV15" s="7"/>
      <c r="BW15" s="7"/>
      <c r="BX15" s="7" t="s">
        <v>370</v>
      </c>
      <c r="BY15" s="7" t="s">
        <v>8292</v>
      </c>
      <c r="BZ15" s="7"/>
      <c r="CA15" s="7" t="s">
        <v>8306</v>
      </c>
      <c r="CB15" s="7"/>
      <c r="CD15" s="7"/>
      <c r="CE15" s="7"/>
      <c r="CF15" s="7"/>
      <c r="CG15" s="7"/>
      <c r="CH15" s="7" t="s">
        <v>1632</v>
      </c>
      <c r="CI15" s="7"/>
      <c r="CJ15" s="7" t="s">
        <v>8421</v>
      </c>
      <c r="CK15" s="7" t="s">
        <v>8429</v>
      </c>
      <c r="CM15" s="7"/>
      <c r="CN15" s="7"/>
      <c r="CO15" s="7"/>
      <c r="CP15" s="7"/>
      <c r="CQ15" s="7"/>
      <c r="CR15" s="7"/>
      <c r="CS15" s="7"/>
      <c r="CT15" s="7"/>
      <c r="CV15" s="7"/>
      <c r="CW15" s="7"/>
      <c r="CX15" s="7"/>
      <c r="CY15" s="7"/>
      <c r="CZ15" s="7"/>
      <c r="DA15" s="7"/>
      <c r="DB15" s="7"/>
      <c r="DC15" s="7"/>
    </row>
    <row r="16" spans="1:107" x14ac:dyDescent="0.35">
      <c r="A16" s="2">
        <v>20</v>
      </c>
      <c r="B16" s="5"/>
      <c r="C16" s="5"/>
      <c r="D16" s="5"/>
      <c r="E16" s="5" t="s">
        <v>7290</v>
      </c>
      <c r="F16" s="5"/>
      <c r="G16" s="5" t="s">
        <v>7297</v>
      </c>
      <c r="H16" s="5" t="s">
        <v>7306</v>
      </c>
      <c r="J16" s="2">
        <v>20</v>
      </c>
      <c r="K16" s="5"/>
      <c r="L16" s="5"/>
      <c r="M16" s="5"/>
      <c r="N16" s="5"/>
      <c r="O16" s="5"/>
      <c r="P16" s="5"/>
      <c r="Q16" s="5"/>
      <c r="S16" s="2">
        <v>20</v>
      </c>
      <c r="T16" s="5"/>
      <c r="U16" s="5"/>
      <c r="V16" s="5"/>
      <c r="W16" s="5"/>
      <c r="X16" s="5"/>
      <c r="Y16" s="5"/>
      <c r="Z16" s="5" t="s">
        <v>7555</v>
      </c>
      <c r="AB16" s="2">
        <v>20</v>
      </c>
      <c r="AC16" s="5"/>
      <c r="AD16" s="5"/>
      <c r="AE16" s="5" t="s">
        <v>7680</v>
      </c>
      <c r="AF16" s="5"/>
      <c r="AG16" s="5"/>
      <c r="AH16" s="5"/>
      <c r="AI16" s="5"/>
      <c r="AK16" s="2">
        <v>20</v>
      </c>
      <c r="AL16" s="5"/>
      <c r="AM16" s="5"/>
      <c r="AN16" s="5"/>
      <c r="AO16" s="5"/>
      <c r="AP16" s="5" t="s">
        <v>7777</v>
      </c>
      <c r="AQ16" s="5"/>
      <c r="AR16" s="5" t="s">
        <v>308</v>
      </c>
      <c r="AT16" s="5">
        <v>20</v>
      </c>
      <c r="AU16" s="5"/>
      <c r="AV16" s="5"/>
      <c r="AW16" s="5"/>
      <c r="AX16" s="5"/>
      <c r="AY16" s="5"/>
      <c r="AZ16" s="5" t="s">
        <v>2315</v>
      </c>
      <c r="BA16" s="5" t="s">
        <v>659</v>
      </c>
      <c r="BC16" s="5">
        <v>20</v>
      </c>
      <c r="BD16" s="5"/>
      <c r="BE16" s="5"/>
      <c r="BF16" s="5"/>
      <c r="BG16" s="5" t="s">
        <v>8044</v>
      </c>
      <c r="BH16" s="5" t="s">
        <v>8048</v>
      </c>
      <c r="BI16" s="5"/>
      <c r="BJ16" s="5"/>
      <c r="BL16" s="5">
        <v>20</v>
      </c>
      <c r="BM16" s="5"/>
      <c r="BN16" s="5"/>
      <c r="BO16" s="5"/>
      <c r="BP16" s="5"/>
      <c r="BQ16" s="5"/>
      <c r="BR16" s="5"/>
      <c r="BS16" s="5"/>
      <c r="BU16" s="5">
        <v>20</v>
      </c>
      <c r="BV16" s="5"/>
      <c r="BW16" s="5"/>
      <c r="BX16" s="5"/>
      <c r="BY16" s="5"/>
      <c r="BZ16" s="5"/>
      <c r="CA16" s="5" t="s">
        <v>8299</v>
      </c>
      <c r="CB16" s="5"/>
      <c r="CD16" s="5">
        <v>20</v>
      </c>
      <c r="CE16" s="5"/>
      <c r="CF16" s="5"/>
      <c r="CG16" s="5"/>
      <c r="CH16" s="5"/>
      <c r="CI16" s="5" t="s">
        <v>8417</v>
      </c>
      <c r="CJ16" s="5"/>
      <c r="CK16" s="5"/>
      <c r="CM16" s="5">
        <v>20</v>
      </c>
      <c r="CN16" s="5"/>
      <c r="CO16" s="5"/>
      <c r="CP16" s="5"/>
      <c r="CQ16" s="5"/>
      <c r="CR16" s="5"/>
      <c r="CS16" s="5"/>
      <c r="CT16" s="5"/>
      <c r="CV16" s="5">
        <v>20</v>
      </c>
      <c r="CW16" s="5"/>
      <c r="CX16" s="5" t="s">
        <v>8671</v>
      </c>
      <c r="CY16" s="5" t="s">
        <v>7930</v>
      </c>
      <c r="CZ16" s="5"/>
      <c r="DA16" s="5"/>
      <c r="DB16" s="5"/>
      <c r="DC16" s="5"/>
    </row>
    <row r="17" spans="1:107" x14ac:dyDescent="0.35">
      <c r="A17" s="6"/>
      <c r="B17" s="7"/>
      <c r="C17" s="7"/>
      <c r="D17" s="7"/>
      <c r="E17" s="7"/>
      <c r="F17" s="7"/>
      <c r="G17" s="7" t="s">
        <v>1974</v>
      </c>
      <c r="H17" s="7" t="s">
        <v>7307</v>
      </c>
      <c r="J17" s="6"/>
      <c r="K17" s="7"/>
      <c r="L17" s="7"/>
      <c r="M17" s="7"/>
      <c r="N17" s="7"/>
      <c r="O17" s="7"/>
      <c r="P17" s="7"/>
      <c r="Q17" s="7"/>
      <c r="S17" s="6"/>
      <c r="T17" s="7"/>
      <c r="U17" s="7"/>
      <c r="V17" s="7"/>
      <c r="W17" s="7"/>
      <c r="X17" s="7"/>
      <c r="Y17" s="7"/>
      <c r="Z17" s="7"/>
      <c r="AB17" s="6"/>
      <c r="AC17" s="7"/>
      <c r="AD17" s="7"/>
      <c r="AE17" s="7"/>
      <c r="AF17" s="7"/>
      <c r="AG17" s="7" t="s">
        <v>7691</v>
      </c>
      <c r="AH17" s="7"/>
      <c r="AI17" s="7"/>
      <c r="AK17" s="6"/>
      <c r="AL17" s="7"/>
      <c r="AM17" s="7"/>
      <c r="AN17" s="7"/>
      <c r="AO17" s="7"/>
      <c r="AP17" s="7"/>
      <c r="AQ17" s="7"/>
      <c r="AR17" s="7"/>
      <c r="AT17" s="7"/>
      <c r="AU17" s="7"/>
      <c r="AV17" s="7"/>
      <c r="AW17" s="7"/>
      <c r="AX17" s="7"/>
      <c r="AY17" s="7"/>
      <c r="AZ17" s="7" t="s">
        <v>7939</v>
      </c>
      <c r="BA17" s="7"/>
      <c r="BC17" s="7"/>
      <c r="BD17" s="7"/>
      <c r="BE17" s="7"/>
      <c r="BF17" s="7"/>
      <c r="BG17" s="7"/>
      <c r="BH17" s="7" t="s">
        <v>8047</v>
      </c>
      <c r="BI17" s="7" t="s">
        <v>86</v>
      </c>
      <c r="BJ17" s="7"/>
      <c r="BL17" s="7"/>
      <c r="BM17" s="7"/>
      <c r="BN17" s="7"/>
      <c r="BO17" s="7"/>
      <c r="BP17" s="7"/>
      <c r="BQ17" s="7"/>
      <c r="BR17" s="7"/>
      <c r="BS17" s="7"/>
      <c r="BU17" s="7"/>
      <c r="BV17" s="7"/>
      <c r="BW17" s="7"/>
      <c r="BX17" s="7"/>
      <c r="BY17" s="7"/>
      <c r="BZ17" s="7"/>
      <c r="CA17" s="7" t="s">
        <v>8303</v>
      </c>
      <c r="CB17" s="7" t="s">
        <v>7080</v>
      </c>
      <c r="CD17" s="7"/>
      <c r="CE17" s="7"/>
      <c r="CF17" s="7"/>
      <c r="CG17" s="7"/>
      <c r="CH17" s="7"/>
      <c r="CI17" s="7" t="s">
        <v>8418</v>
      </c>
      <c r="CJ17" s="7"/>
      <c r="CK17" s="7"/>
      <c r="CM17" s="7"/>
      <c r="CN17" s="7"/>
      <c r="CO17" s="7"/>
      <c r="CP17" s="7"/>
      <c r="CQ17" s="7"/>
      <c r="CR17" s="7"/>
      <c r="CS17" s="7"/>
      <c r="CT17" s="7"/>
      <c r="CV17" s="7"/>
      <c r="CW17" s="7"/>
      <c r="CX17" s="7"/>
      <c r="CY17" s="7" t="s">
        <v>8677</v>
      </c>
      <c r="CZ17" s="7"/>
      <c r="DA17" s="7"/>
      <c r="DB17" s="7"/>
      <c r="DC17" s="7"/>
    </row>
    <row r="19" spans="1:107" x14ac:dyDescent="0.35">
      <c r="B19" s="3" t="s">
        <v>12</v>
      </c>
      <c r="C19" s="3" t="s">
        <v>13</v>
      </c>
      <c r="D19" s="3" t="s">
        <v>14</v>
      </c>
      <c r="E19" s="3" t="s">
        <v>15</v>
      </c>
      <c r="F19" s="3" t="s">
        <v>16</v>
      </c>
      <c r="G19" s="3" t="s">
        <v>17</v>
      </c>
      <c r="H19" s="3" t="s">
        <v>18</v>
      </c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  <c r="P19" s="3" t="s">
        <v>17</v>
      </c>
      <c r="Q19" s="3" t="s">
        <v>18</v>
      </c>
      <c r="T19" s="3" t="s">
        <v>12</v>
      </c>
      <c r="U19" s="3" t="s">
        <v>13</v>
      </c>
      <c r="V19" s="3" t="s">
        <v>14</v>
      </c>
      <c r="W19" s="3" t="s">
        <v>15</v>
      </c>
      <c r="X19" s="3" t="s">
        <v>16</v>
      </c>
      <c r="Y19" s="3" t="s">
        <v>17</v>
      </c>
      <c r="Z19" s="3" t="s">
        <v>18</v>
      </c>
      <c r="AC19" s="3" t="s">
        <v>12</v>
      </c>
      <c r="AD19" s="3" t="s">
        <v>13</v>
      </c>
      <c r="AE19" s="3" t="s">
        <v>14</v>
      </c>
      <c r="AF19" s="3" t="s">
        <v>15</v>
      </c>
      <c r="AG19" s="3" t="s">
        <v>16</v>
      </c>
      <c r="AH19" s="3" t="s">
        <v>17</v>
      </c>
      <c r="AI19" s="3" t="s">
        <v>18</v>
      </c>
      <c r="AL19" s="3" t="s">
        <v>12</v>
      </c>
      <c r="AM19" s="3" t="s">
        <v>13</v>
      </c>
      <c r="AN19" s="3" t="s">
        <v>14</v>
      </c>
      <c r="AO19" s="3" t="s">
        <v>15</v>
      </c>
      <c r="AP19" s="3" t="s">
        <v>16</v>
      </c>
      <c r="AQ19" s="3" t="s">
        <v>17</v>
      </c>
      <c r="AR19" s="3" t="s">
        <v>18</v>
      </c>
      <c r="AU19" s="3" t="s">
        <v>12</v>
      </c>
      <c r="AV19" s="3" t="s">
        <v>13</v>
      </c>
      <c r="AW19" s="3" t="s">
        <v>14</v>
      </c>
      <c r="AX19" s="3" t="s">
        <v>15</v>
      </c>
      <c r="AY19" s="3" t="s">
        <v>16</v>
      </c>
      <c r="AZ19" s="3" t="s">
        <v>17</v>
      </c>
      <c r="BA19" s="3" t="s">
        <v>18</v>
      </c>
      <c r="BD19" s="3" t="s">
        <v>12</v>
      </c>
      <c r="BE19" s="3" t="s">
        <v>13</v>
      </c>
      <c r="BF19" s="3" t="s">
        <v>14</v>
      </c>
      <c r="BG19" s="3" t="s">
        <v>15</v>
      </c>
      <c r="BH19" s="3" t="s">
        <v>16</v>
      </c>
      <c r="BI19" s="3" t="s">
        <v>17</v>
      </c>
      <c r="BJ19" s="3" t="s">
        <v>18</v>
      </c>
      <c r="BM19" s="3" t="s">
        <v>12</v>
      </c>
      <c r="BN19" s="3" t="s">
        <v>13</v>
      </c>
      <c r="BO19" s="3" t="s">
        <v>14</v>
      </c>
      <c r="BP19" s="3" t="s">
        <v>15</v>
      </c>
      <c r="BQ19" s="3" t="s">
        <v>16</v>
      </c>
      <c r="BR19" s="3" t="s">
        <v>17</v>
      </c>
      <c r="BS19" s="3" t="s">
        <v>18</v>
      </c>
      <c r="BV19" s="3" t="s">
        <v>12</v>
      </c>
      <c r="BW19" s="3" t="s">
        <v>13</v>
      </c>
      <c r="BX19" s="3" t="s">
        <v>14</v>
      </c>
      <c r="BY19" s="3" t="s">
        <v>15</v>
      </c>
      <c r="BZ19" s="3" t="s">
        <v>16</v>
      </c>
      <c r="CA19" s="3" t="s">
        <v>17</v>
      </c>
      <c r="CB19" s="3" t="s">
        <v>18</v>
      </c>
      <c r="CE19" s="3" t="s">
        <v>12</v>
      </c>
      <c r="CF19" s="3" t="s">
        <v>13</v>
      </c>
      <c r="CG19" s="3" t="s">
        <v>14</v>
      </c>
      <c r="CH19" s="3" t="s">
        <v>15</v>
      </c>
      <c r="CI19" s="3" t="s">
        <v>16</v>
      </c>
      <c r="CJ19" s="3" t="s">
        <v>17</v>
      </c>
      <c r="CK19" s="3" t="s">
        <v>18</v>
      </c>
      <c r="CN19" s="3" t="s">
        <v>12</v>
      </c>
      <c r="CO19" s="3" t="s">
        <v>13</v>
      </c>
      <c r="CP19" s="3" t="s">
        <v>14</v>
      </c>
      <c r="CQ19" s="3" t="s">
        <v>15</v>
      </c>
      <c r="CR19" s="3" t="s">
        <v>16</v>
      </c>
      <c r="CS19" s="3" t="s">
        <v>17</v>
      </c>
      <c r="CT19" s="3" t="s">
        <v>18</v>
      </c>
      <c r="CW19" s="3" t="s">
        <v>12</v>
      </c>
      <c r="CX19" s="3" t="s">
        <v>13</v>
      </c>
      <c r="CY19" s="3" t="s">
        <v>14</v>
      </c>
      <c r="CZ19" s="3" t="s">
        <v>15</v>
      </c>
      <c r="DA19" s="3" t="s">
        <v>16</v>
      </c>
      <c r="DB19" s="3" t="s">
        <v>17</v>
      </c>
      <c r="DC19" s="3" t="s">
        <v>18</v>
      </c>
    </row>
    <row r="20" spans="1:107" x14ac:dyDescent="0.35">
      <c r="B20" s="2">
        <f>H3+1</f>
        <v>5</v>
      </c>
      <c r="C20" s="2">
        <f t="shared" ref="C20:H20" si="3">B20+1</f>
        <v>6</v>
      </c>
      <c r="D20" s="2">
        <f t="shared" si="3"/>
        <v>7</v>
      </c>
      <c r="E20" s="2">
        <f t="shared" si="3"/>
        <v>8</v>
      </c>
      <c r="F20" s="2">
        <f t="shared" si="3"/>
        <v>9</v>
      </c>
      <c r="G20" s="2">
        <f t="shared" si="3"/>
        <v>10</v>
      </c>
      <c r="H20" s="2">
        <f t="shared" si="3"/>
        <v>11</v>
      </c>
      <c r="K20" s="2">
        <f>Q3+1</f>
        <v>2</v>
      </c>
      <c r="L20" s="2">
        <f t="shared" ref="L20:Q20" si="4">K20+1</f>
        <v>3</v>
      </c>
      <c r="M20" s="2">
        <f t="shared" si="4"/>
        <v>4</v>
      </c>
      <c r="N20" s="2">
        <f t="shared" si="4"/>
        <v>5</v>
      </c>
      <c r="O20" s="2">
        <f t="shared" si="4"/>
        <v>6</v>
      </c>
      <c r="P20" s="2">
        <f t="shared" si="4"/>
        <v>7</v>
      </c>
      <c r="Q20" s="2">
        <f t="shared" si="4"/>
        <v>8</v>
      </c>
      <c r="T20" s="2">
        <f>Z3+1</f>
        <v>2</v>
      </c>
      <c r="U20" s="2">
        <f t="shared" ref="U20:Z20" si="5">T20+1</f>
        <v>3</v>
      </c>
      <c r="V20" s="2">
        <f t="shared" si="5"/>
        <v>4</v>
      </c>
      <c r="W20" s="2">
        <f t="shared" si="5"/>
        <v>5</v>
      </c>
      <c r="X20" s="2">
        <f t="shared" si="5"/>
        <v>6</v>
      </c>
      <c r="Y20" s="2">
        <f t="shared" si="5"/>
        <v>7</v>
      </c>
      <c r="Z20" s="2">
        <f t="shared" si="5"/>
        <v>8</v>
      </c>
      <c r="AC20" s="2">
        <f>AI3+1</f>
        <v>6</v>
      </c>
      <c r="AD20" s="2">
        <f t="shared" ref="AD20:AI20" si="6">AC20+1</f>
        <v>7</v>
      </c>
      <c r="AE20" s="2">
        <f t="shared" si="6"/>
        <v>8</v>
      </c>
      <c r="AF20" s="2">
        <f t="shared" si="6"/>
        <v>9</v>
      </c>
      <c r="AG20" s="2">
        <f t="shared" si="6"/>
        <v>10</v>
      </c>
      <c r="AH20" s="2">
        <f t="shared" si="6"/>
        <v>11</v>
      </c>
      <c r="AI20" s="2">
        <f t="shared" si="6"/>
        <v>12</v>
      </c>
      <c r="AL20" s="2">
        <f>AR3+1</f>
        <v>4</v>
      </c>
      <c r="AM20" s="2">
        <f t="shared" ref="AM20:AR20" si="7">AL20+1</f>
        <v>5</v>
      </c>
      <c r="AN20" s="2">
        <f t="shared" si="7"/>
        <v>6</v>
      </c>
      <c r="AO20" s="2">
        <f t="shared" si="7"/>
        <v>7</v>
      </c>
      <c r="AP20" s="2">
        <f t="shared" si="7"/>
        <v>8</v>
      </c>
      <c r="AQ20" s="2">
        <f t="shared" si="7"/>
        <v>9</v>
      </c>
      <c r="AR20" s="2">
        <f t="shared" si="7"/>
        <v>10</v>
      </c>
      <c r="AU20" s="2">
        <f>BA3+1</f>
        <v>8</v>
      </c>
      <c r="AV20" s="2">
        <f t="shared" ref="AV20:BA20" si="8">AU20+1</f>
        <v>9</v>
      </c>
      <c r="AW20" s="2">
        <f t="shared" si="8"/>
        <v>10</v>
      </c>
      <c r="AX20" s="2">
        <f t="shared" si="8"/>
        <v>11</v>
      </c>
      <c r="AY20" s="2">
        <f t="shared" si="8"/>
        <v>12</v>
      </c>
      <c r="AZ20" s="2">
        <f t="shared" si="8"/>
        <v>13</v>
      </c>
      <c r="BA20" s="2">
        <f t="shared" si="8"/>
        <v>14</v>
      </c>
      <c r="BD20" s="2">
        <f>BJ3+1</f>
        <v>6</v>
      </c>
      <c r="BE20" s="2">
        <f t="shared" ref="BE20:BJ20" si="9">BD20+1</f>
        <v>7</v>
      </c>
      <c r="BF20" s="2">
        <f t="shared" si="9"/>
        <v>8</v>
      </c>
      <c r="BG20" s="2">
        <f t="shared" si="9"/>
        <v>9</v>
      </c>
      <c r="BH20" s="2">
        <f t="shared" si="9"/>
        <v>10</v>
      </c>
      <c r="BI20" s="2">
        <f t="shared" si="9"/>
        <v>11</v>
      </c>
      <c r="BJ20" s="2">
        <f t="shared" si="9"/>
        <v>12</v>
      </c>
      <c r="BM20" s="2">
        <f>BS3+1</f>
        <v>3</v>
      </c>
      <c r="BN20" s="2">
        <f t="shared" ref="BN20:BS20" si="10">BM20+1</f>
        <v>4</v>
      </c>
      <c r="BO20" s="2">
        <f t="shared" si="10"/>
        <v>5</v>
      </c>
      <c r="BP20" s="2">
        <f t="shared" si="10"/>
        <v>6</v>
      </c>
      <c r="BQ20" s="2">
        <f t="shared" si="10"/>
        <v>7</v>
      </c>
      <c r="BR20" s="2">
        <f t="shared" si="10"/>
        <v>8</v>
      </c>
      <c r="BS20" s="2">
        <f t="shared" si="10"/>
        <v>9</v>
      </c>
      <c r="BV20" s="2">
        <f>CB3+1</f>
        <v>7</v>
      </c>
      <c r="BW20" s="2">
        <f t="shared" ref="BW20:CB20" si="11">BV20+1</f>
        <v>8</v>
      </c>
      <c r="BX20" s="2">
        <f t="shared" si="11"/>
        <v>9</v>
      </c>
      <c r="BY20" s="2">
        <f t="shared" si="11"/>
        <v>10</v>
      </c>
      <c r="BZ20" s="2">
        <f t="shared" si="11"/>
        <v>11</v>
      </c>
      <c r="CA20" s="2">
        <f t="shared" si="11"/>
        <v>12</v>
      </c>
      <c r="CB20" s="2">
        <f t="shared" si="11"/>
        <v>13</v>
      </c>
      <c r="CE20" s="2">
        <f>CK3+1</f>
        <v>5</v>
      </c>
      <c r="CF20" s="2">
        <f t="shared" ref="CF20:CK20" si="12">CE20+1</f>
        <v>6</v>
      </c>
      <c r="CG20" s="2">
        <f t="shared" si="12"/>
        <v>7</v>
      </c>
      <c r="CH20" s="2">
        <f t="shared" si="12"/>
        <v>8</v>
      </c>
      <c r="CI20" s="2">
        <f t="shared" si="12"/>
        <v>9</v>
      </c>
      <c r="CJ20" s="2">
        <f t="shared" si="12"/>
        <v>10</v>
      </c>
      <c r="CK20" s="2">
        <f t="shared" si="12"/>
        <v>11</v>
      </c>
      <c r="CN20" s="2">
        <f>CT3+1</f>
        <v>2</v>
      </c>
      <c r="CO20" s="2">
        <f t="shared" ref="CO20:CT20" si="13">CN20+1</f>
        <v>3</v>
      </c>
      <c r="CP20" s="2">
        <f t="shared" si="13"/>
        <v>4</v>
      </c>
      <c r="CQ20" s="2">
        <f t="shared" si="13"/>
        <v>5</v>
      </c>
      <c r="CR20" s="2">
        <f t="shared" si="13"/>
        <v>6</v>
      </c>
      <c r="CS20" s="2">
        <f t="shared" si="13"/>
        <v>7</v>
      </c>
      <c r="CT20" s="2">
        <f t="shared" si="13"/>
        <v>8</v>
      </c>
      <c r="CW20" s="2">
        <f>DC3+1</f>
        <v>7</v>
      </c>
      <c r="CX20" s="2">
        <f t="shared" ref="CX20:DC20" si="14">CW20+1</f>
        <v>8</v>
      </c>
      <c r="CY20" s="2">
        <f t="shared" si="14"/>
        <v>9</v>
      </c>
      <c r="CZ20" s="2">
        <f t="shared" si="14"/>
        <v>10</v>
      </c>
      <c r="DA20" s="2">
        <f t="shared" si="14"/>
        <v>11</v>
      </c>
      <c r="DB20" s="2">
        <f t="shared" si="14"/>
        <v>12</v>
      </c>
      <c r="DC20" s="2">
        <f t="shared" si="14"/>
        <v>13</v>
      </c>
    </row>
    <row r="21" spans="1:107" x14ac:dyDescent="0.35">
      <c r="A21" s="3">
        <v>8</v>
      </c>
      <c r="B21" s="4"/>
      <c r="C21" s="4"/>
      <c r="D21" s="4"/>
      <c r="E21" s="4"/>
      <c r="F21" s="4" t="s">
        <v>25</v>
      </c>
      <c r="G21" s="4"/>
      <c r="H21" s="4"/>
      <c r="J21" s="3">
        <v>8</v>
      </c>
      <c r="K21" s="4" t="s">
        <v>7441</v>
      </c>
      <c r="L21" s="4"/>
      <c r="M21" s="4"/>
      <c r="N21" s="4" t="s">
        <v>7459</v>
      </c>
      <c r="O21" s="4" t="s">
        <v>25</v>
      </c>
      <c r="P21" s="4"/>
      <c r="Q21" s="4"/>
      <c r="S21" s="3">
        <v>8</v>
      </c>
      <c r="T21" s="4"/>
      <c r="U21" s="4"/>
      <c r="V21" s="4"/>
      <c r="W21" s="4"/>
      <c r="X21" s="4" t="s">
        <v>25</v>
      </c>
      <c r="Y21" s="4"/>
      <c r="Z21" s="4"/>
      <c r="AB21" s="3">
        <v>8</v>
      </c>
      <c r="AC21" s="4" t="s">
        <v>7694</v>
      </c>
      <c r="AD21" s="4"/>
      <c r="AE21" s="4"/>
      <c r="AF21" s="4"/>
      <c r="AG21" s="4" t="s">
        <v>25</v>
      </c>
      <c r="AH21" s="4"/>
      <c r="AI21" s="3"/>
      <c r="AK21" s="3">
        <v>8</v>
      </c>
      <c r="AL21" s="4" t="s">
        <v>7785</v>
      </c>
      <c r="AM21" s="4"/>
      <c r="AN21" s="4"/>
      <c r="AO21" s="4"/>
      <c r="AP21" s="4" t="s">
        <v>25</v>
      </c>
      <c r="AQ21" s="4"/>
      <c r="AR21" s="4"/>
      <c r="AT21" s="4">
        <v>8</v>
      </c>
      <c r="AU21" s="4" t="s">
        <v>7947</v>
      </c>
      <c r="AV21" s="4"/>
      <c r="AW21" s="4" t="s">
        <v>7960</v>
      </c>
      <c r="AX21" s="4" t="s">
        <v>7965</v>
      </c>
      <c r="AY21" s="4" t="s">
        <v>25</v>
      </c>
      <c r="AZ21" s="4"/>
      <c r="BA21" s="4"/>
      <c r="BC21" s="4">
        <v>8</v>
      </c>
      <c r="BD21" s="4"/>
      <c r="BE21" s="4"/>
      <c r="BF21" s="4"/>
      <c r="BG21" s="4"/>
      <c r="BH21" s="4" t="s">
        <v>25</v>
      </c>
      <c r="BI21" s="4"/>
      <c r="BJ21" s="4"/>
      <c r="BL21" s="4">
        <v>8</v>
      </c>
      <c r="BM21" s="4" t="s">
        <v>8174</v>
      </c>
      <c r="BN21" s="4"/>
      <c r="BO21" s="4" t="s">
        <v>3780</v>
      </c>
      <c r="BP21" s="4" t="s">
        <v>3780</v>
      </c>
      <c r="BQ21" s="4" t="s">
        <v>979</v>
      </c>
      <c r="BR21" s="4" t="s">
        <v>8192</v>
      </c>
      <c r="BS21" s="4"/>
      <c r="BU21" s="4">
        <v>8</v>
      </c>
      <c r="BV21" s="4"/>
      <c r="BW21" s="4"/>
      <c r="BX21" s="4"/>
      <c r="BY21" s="4"/>
      <c r="BZ21" s="4" t="s">
        <v>25</v>
      </c>
      <c r="CA21" s="4" t="s">
        <v>8319</v>
      </c>
      <c r="CB21" s="4" t="s">
        <v>8331</v>
      </c>
      <c r="CD21" s="4">
        <v>8</v>
      </c>
      <c r="CE21" s="4"/>
      <c r="CF21" s="4"/>
      <c r="CG21" s="4"/>
      <c r="CH21" s="4"/>
      <c r="CI21" s="4" t="s">
        <v>25</v>
      </c>
      <c r="CJ21" s="4"/>
      <c r="CK21" s="4"/>
      <c r="CM21" s="4">
        <v>8</v>
      </c>
      <c r="CN21" s="4" t="s">
        <v>8556</v>
      </c>
      <c r="CO21" s="4" t="s">
        <v>8556</v>
      </c>
      <c r="CP21" s="4"/>
      <c r="CQ21" s="4" t="s">
        <v>8556</v>
      </c>
      <c r="CR21" s="4" t="s">
        <v>25</v>
      </c>
      <c r="CS21" s="4" t="s">
        <v>38</v>
      </c>
      <c r="CT21" s="4"/>
      <c r="CV21" s="4">
        <v>8</v>
      </c>
      <c r="CW21" s="4" t="s">
        <v>8556</v>
      </c>
      <c r="CX21" s="4" t="s">
        <v>8556</v>
      </c>
      <c r="CY21" s="4" t="s">
        <v>8704</v>
      </c>
      <c r="CZ21" s="4"/>
      <c r="DA21" s="4" t="s">
        <v>25</v>
      </c>
      <c r="DB21" s="4"/>
      <c r="DC21" s="4"/>
    </row>
    <row r="22" spans="1:107" x14ac:dyDescent="0.35">
      <c r="A22" s="2"/>
      <c r="B22" s="5"/>
      <c r="C22" s="5"/>
      <c r="D22" s="5" t="s">
        <v>7316</v>
      </c>
      <c r="E22" s="5"/>
      <c r="F22" s="5"/>
      <c r="G22" s="5"/>
      <c r="H22" s="5"/>
      <c r="J22" s="2"/>
      <c r="K22" s="5"/>
      <c r="L22" s="5" t="s">
        <v>7443</v>
      </c>
      <c r="M22" s="5" t="s">
        <v>7448</v>
      </c>
      <c r="N22" s="5" t="s">
        <v>7452</v>
      </c>
      <c r="O22" s="5" t="s">
        <v>7345</v>
      </c>
      <c r="P22" s="5"/>
      <c r="Q22" s="5"/>
      <c r="S22" s="2"/>
      <c r="T22" s="5"/>
      <c r="U22" s="5"/>
      <c r="V22" s="5" t="s">
        <v>7561</v>
      </c>
      <c r="W22" s="5" t="s">
        <v>7566</v>
      </c>
      <c r="X22" s="5"/>
      <c r="Y22" s="5"/>
      <c r="Z22" s="5"/>
      <c r="AB22" s="2"/>
      <c r="AC22" s="5"/>
      <c r="AD22" s="5" t="s">
        <v>7674</v>
      </c>
      <c r="AE22" s="5"/>
      <c r="AF22" s="5" t="s">
        <v>7690</v>
      </c>
      <c r="AG22" s="5"/>
      <c r="AH22" s="5" t="s">
        <v>7543</v>
      </c>
      <c r="AI22" s="5"/>
      <c r="AK22" s="2"/>
      <c r="AL22" s="5" t="s">
        <v>7699</v>
      </c>
      <c r="AM22" s="5"/>
      <c r="AN22" s="5" t="s">
        <v>7793</v>
      </c>
      <c r="AO22" s="5" t="s">
        <v>7794</v>
      </c>
      <c r="AP22" s="5"/>
      <c r="AQ22" s="5"/>
      <c r="AR22" s="5"/>
      <c r="AT22" s="5"/>
      <c r="AU22" s="5" t="s">
        <v>7901</v>
      </c>
      <c r="AV22" s="5" t="s">
        <v>7901</v>
      </c>
      <c r="AW22" s="5" t="s">
        <v>7957</v>
      </c>
      <c r="AX22" s="5" t="s">
        <v>7963</v>
      </c>
      <c r="AY22" s="5" t="s">
        <v>7969</v>
      </c>
      <c r="AZ22" s="5"/>
      <c r="BA22" s="5" t="s">
        <v>7982</v>
      </c>
      <c r="BC22" s="5"/>
      <c r="BD22" s="5"/>
      <c r="BE22" s="5" t="s">
        <v>8058</v>
      </c>
      <c r="BF22" s="5" t="s">
        <v>7207</v>
      </c>
      <c r="BG22" s="5"/>
      <c r="BH22" s="5"/>
      <c r="BI22" s="5"/>
      <c r="BJ22" s="5"/>
      <c r="BL22" s="5"/>
      <c r="BM22" s="5"/>
      <c r="BN22" s="5" t="s">
        <v>8175</v>
      </c>
      <c r="BO22" s="5"/>
      <c r="BP22" s="5"/>
      <c r="BQ22" s="5"/>
      <c r="BR22" s="5" t="s">
        <v>8198</v>
      </c>
      <c r="BS22" s="5" t="s">
        <v>979</v>
      </c>
      <c r="BU22" s="5"/>
      <c r="BV22" s="5"/>
      <c r="BW22" s="5"/>
      <c r="BX22" s="5"/>
      <c r="BY22" s="5" t="s">
        <v>8312</v>
      </c>
      <c r="BZ22" s="5"/>
      <c r="CA22" s="5" t="s">
        <v>8242</v>
      </c>
      <c r="CB22" s="5" t="s">
        <v>8325</v>
      </c>
      <c r="CD22" s="5"/>
      <c r="CE22" s="5"/>
      <c r="CF22" s="5" t="s">
        <v>8437</v>
      </c>
      <c r="CG22" s="5"/>
      <c r="CH22" s="5"/>
      <c r="CI22" s="5"/>
      <c r="CJ22" s="5" t="s">
        <v>8456</v>
      </c>
      <c r="CK22" s="5"/>
      <c r="CM22" s="5"/>
      <c r="CN22" s="5"/>
      <c r="CO22" s="5"/>
      <c r="CP22" s="5"/>
      <c r="CQ22" s="5"/>
      <c r="CR22" s="5" t="s">
        <v>8556</v>
      </c>
      <c r="CS22" s="7" t="s">
        <v>8307</v>
      </c>
      <c r="CT22" s="7"/>
      <c r="CV22" s="5"/>
      <c r="CW22" s="5"/>
      <c r="CX22" s="5"/>
      <c r="CY22" s="5" t="s">
        <v>8700</v>
      </c>
      <c r="CZ22" s="5" t="s">
        <v>8596</v>
      </c>
      <c r="DA22" s="5"/>
      <c r="DB22" s="5"/>
      <c r="DC22" s="5"/>
    </row>
    <row r="23" spans="1:107" x14ac:dyDescent="0.35">
      <c r="A23" s="3">
        <v>10</v>
      </c>
      <c r="B23" s="4"/>
      <c r="C23" s="4" t="s">
        <v>7299</v>
      </c>
      <c r="D23" s="4" t="s">
        <v>38</v>
      </c>
      <c r="E23" s="4" t="s">
        <v>7320</v>
      </c>
      <c r="F23" s="4" t="s">
        <v>7324</v>
      </c>
      <c r="G23" s="4"/>
      <c r="H23" s="4"/>
      <c r="J23" s="3">
        <v>10</v>
      </c>
      <c r="K23" s="4"/>
      <c r="L23" s="4" t="s">
        <v>7445</v>
      </c>
      <c r="M23" s="4"/>
      <c r="N23" s="4" t="s">
        <v>347</v>
      </c>
      <c r="O23" s="4" t="s">
        <v>156</v>
      </c>
      <c r="P23" s="4" t="s">
        <v>39</v>
      </c>
      <c r="Q23" s="4" t="s">
        <v>6945</v>
      </c>
      <c r="S23" s="3">
        <v>10</v>
      </c>
      <c r="T23" s="4" t="s">
        <v>733</v>
      </c>
      <c r="U23" s="4"/>
      <c r="V23" s="4" t="s">
        <v>7562</v>
      </c>
      <c r="W23" s="4" t="s">
        <v>7530</v>
      </c>
      <c r="X23" s="4"/>
      <c r="Y23" s="4"/>
      <c r="Z23" s="4"/>
      <c r="AB23" s="3">
        <v>10</v>
      </c>
      <c r="AC23" s="4" t="s">
        <v>7671</v>
      </c>
      <c r="AD23" s="4"/>
      <c r="AE23" s="4"/>
      <c r="AF23" s="4" t="s">
        <v>353</v>
      </c>
      <c r="AG23" s="4" t="s">
        <v>349</v>
      </c>
      <c r="AH23" s="4" t="s">
        <v>7544</v>
      </c>
      <c r="AI23" s="4"/>
      <c r="AK23" s="3">
        <v>10</v>
      </c>
      <c r="AL23" s="4"/>
      <c r="AM23" s="4" t="s">
        <v>7727</v>
      </c>
      <c r="AN23" s="4"/>
      <c r="AO23" s="4" t="s">
        <v>347</v>
      </c>
      <c r="AP23" s="4"/>
      <c r="AQ23" s="4" t="s">
        <v>7803</v>
      </c>
      <c r="AR23" s="4"/>
      <c r="AT23" s="4">
        <v>10</v>
      </c>
      <c r="AU23" s="4" t="s">
        <v>38</v>
      </c>
      <c r="AV23" s="4" t="s">
        <v>7951</v>
      </c>
      <c r="AW23" s="4" t="s">
        <v>7938</v>
      </c>
      <c r="AX23" s="4" t="s">
        <v>7794</v>
      </c>
      <c r="AY23" s="4" t="s">
        <v>58</v>
      </c>
      <c r="AZ23" s="4" t="s">
        <v>7975</v>
      </c>
      <c r="BA23" s="4" t="s">
        <v>7983</v>
      </c>
      <c r="BC23" s="4">
        <v>10</v>
      </c>
      <c r="BD23" s="4"/>
      <c r="BE23" s="4"/>
      <c r="BF23" s="4" t="s">
        <v>71</v>
      </c>
      <c r="BG23" s="4"/>
      <c r="BH23" s="4"/>
      <c r="BI23" s="4"/>
      <c r="BJ23" s="4"/>
      <c r="BL23" s="4">
        <v>10</v>
      </c>
      <c r="BM23" s="4"/>
      <c r="BN23" s="4"/>
      <c r="BO23" s="4" t="s">
        <v>8177</v>
      </c>
      <c r="BP23" s="4"/>
      <c r="BQ23" s="4"/>
      <c r="BR23" s="4" t="s">
        <v>8199</v>
      </c>
      <c r="BS23" s="4"/>
      <c r="BU23" s="4">
        <v>10</v>
      </c>
      <c r="BV23" s="4"/>
      <c r="BW23" s="4"/>
      <c r="BX23" s="4" t="s">
        <v>8308</v>
      </c>
      <c r="BY23" s="4"/>
      <c r="BZ23" s="4"/>
      <c r="CA23" s="4" t="s">
        <v>8318</v>
      </c>
      <c r="CB23" s="4"/>
      <c r="CD23" s="4">
        <v>10</v>
      </c>
      <c r="CE23" s="4"/>
      <c r="CF23" s="4"/>
      <c r="CG23" s="4" t="s">
        <v>8436</v>
      </c>
      <c r="CH23" s="4" t="s">
        <v>347</v>
      </c>
      <c r="CI23" s="4"/>
      <c r="CJ23" s="4"/>
      <c r="CK23" s="4" t="s">
        <v>8461</v>
      </c>
      <c r="CM23" s="4">
        <v>10</v>
      </c>
      <c r="CN23" s="4" t="s">
        <v>8557</v>
      </c>
      <c r="CO23" s="4"/>
      <c r="CP23" s="4" t="s">
        <v>8563</v>
      </c>
      <c r="CQ23" s="4" t="s">
        <v>347</v>
      </c>
      <c r="CR23" s="4" t="s">
        <v>8572</v>
      </c>
      <c r="CS23" s="4" t="s">
        <v>8575</v>
      </c>
      <c r="CT23" s="4" t="s">
        <v>8582</v>
      </c>
      <c r="CV23" s="4">
        <v>10</v>
      </c>
      <c r="CW23" s="4"/>
      <c r="CX23" s="4"/>
      <c r="CY23" s="4" t="s">
        <v>8701</v>
      </c>
      <c r="CZ23" s="4" t="s">
        <v>347</v>
      </c>
      <c r="DA23" s="4" t="s">
        <v>8680</v>
      </c>
      <c r="DB23" s="4"/>
      <c r="DC23" s="4"/>
    </row>
    <row r="24" spans="1:107" x14ac:dyDescent="0.35">
      <c r="A24" s="6"/>
      <c r="B24" s="7"/>
      <c r="C24" s="7" t="s">
        <v>7300</v>
      </c>
      <c r="D24" s="7" t="s">
        <v>8821</v>
      </c>
      <c r="E24" s="7"/>
      <c r="F24" s="7" t="s">
        <v>7325</v>
      </c>
      <c r="G24" s="7"/>
      <c r="H24" s="7"/>
      <c r="J24" s="6"/>
      <c r="K24" s="7"/>
      <c r="L24" s="7" t="s">
        <v>2092</v>
      </c>
      <c r="M24" s="7" t="s">
        <v>7442</v>
      </c>
      <c r="N24" s="7" t="s">
        <v>38</v>
      </c>
      <c r="O24" s="7"/>
      <c r="P24" s="7"/>
      <c r="Q24" s="7"/>
      <c r="S24" s="6"/>
      <c r="T24" s="7"/>
      <c r="U24" s="7"/>
      <c r="V24" s="7" t="s">
        <v>7563</v>
      </c>
      <c r="W24" s="7" t="s">
        <v>347</v>
      </c>
      <c r="X24" s="7" t="s">
        <v>7570</v>
      </c>
      <c r="Y24" s="7"/>
      <c r="Z24" s="7"/>
      <c r="AB24" s="6"/>
      <c r="AC24" s="7"/>
      <c r="AD24" s="7"/>
      <c r="AE24" s="7"/>
      <c r="AF24" s="7" t="s">
        <v>7703</v>
      </c>
      <c r="AG24" s="7"/>
      <c r="AH24" s="7" t="s">
        <v>7545</v>
      </c>
      <c r="AI24" s="7" t="s">
        <v>7713</v>
      </c>
      <c r="AK24" s="6"/>
      <c r="AL24" s="7"/>
      <c r="AM24" s="7"/>
      <c r="AN24" s="7" t="s">
        <v>7795</v>
      </c>
      <c r="AO24" s="7"/>
      <c r="AP24" s="7" t="s">
        <v>7800</v>
      </c>
      <c r="AQ24" s="7"/>
      <c r="AR24" s="7"/>
      <c r="AT24" s="7"/>
      <c r="AU24" s="7"/>
      <c r="AV24" s="7" t="s">
        <v>7952</v>
      </c>
      <c r="AW24" s="7" t="s">
        <v>7958</v>
      </c>
      <c r="AX24" s="7"/>
      <c r="AY24" s="7" t="s">
        <v>7970</v>
      </c>
      <c r="AZ24" s="7" t="s">
        <v>7976</v>
      </c>
      <c r="BA24" s="7" t="s">
        <v>7984</v>
      </c>
      <c r="BC24" s="7"/>
      <c r="BD24" s="7" t="s">
        <v>8054</v>
      </c>
      <c r="BE24" s="7"/>
      <c r="BF24" s="7"/>
      <c r="BG24" s="7"/>
      <c r="BH24" s="7"/>
      <c r="BI24" s="7" t="s">
        <v>8077</v>
      </c>
      <c r="BJ24" s="7"/>
      <c r="BL24" s="7"/>
      <c r="BM24" s="7" t="s">
        <v>2787</v>
      </c>
      <c r="BN24" s="7"/>
      <c r="BO24" s="7" t="s">
        <v>1374</v>
      </c>
      <c r="BP24" s="7" t="s">
        <v>8181</v>
      </c>
      <c r="BQ24" s="7" t="s">
        <v>8187</v>
      </c>
      <c r="BR24" s="7" t="s">
        <v>8193</v>
      </c>
      <c r="BS24" s="7"/>
      <c r="BU24" s="7"/>
      <c r="BV24" s="7" t="s">
        <v>38</v>
      </c>
      <c r="BW24" s="7" t="s">
        <v>3025</v>
      </c>
      <c r="BX24" s="7"/>
      <c r="BY24" s="7" t="s">
        <v>8313</v>
      </c>
      <c r="BZ24" s="7"/>
      <c r="CA24" s="7" t="s">
        <v>8326</v>
      </c>
      <c r="CB24" s="7"/>
      <c r="CD24" s="7"/>
      <c r="CE24" s="7"/>
      <c r="CF24" s="7" t="s">
        <v>8431</v>
      </c>
      <c r="CG24" s="7" t="s">
        <v>8438</v>
      </c>
      <c r="CH24" s="7" t="s">
        <v>8446</v>
      </c>
      <c r="CI24" s="7" t="s">
        <v>8450</v>
      </c>
      <c r="CJ24" s="7"/>
      <c r="CK24" s="7"/>
      <c r="CM24" s="7"/>
      <c r="CN24" s="7"/>
      <c r="CO24" s="7"/>
      <c r="CP24" s="7" t="s">
        <v>2521</v>
      </c>
      <c r="CQ24" s="7" t="s">
        <v>8568</v>
      </c>
      <c r="CR24" s="7" t="s">
        <v>8573</v>
      </c>
      <c r="CS24" s="7" t="s">
        <v>8574</v>
      </c>
      <c r="CT24" s="7" t="s">
        <v>8581</v>
      </c>
      <c r="CV24" s="7"/>
      <c r="CW24" s="7" t="s">
        <v>8679</v>
      </c>
      <c r="CX24" s="7" t="s">
        <v>8438</v>
      </c>
      <c r="CY24" s="7"/>
      <c r="CZ24" s="7"/>
      <c r="DA24" s="7"/>
      <c r="DB24" s="7"/>
      <c r="DC24" s="7" t="s">
        <v>8691</v>
      </c>
    </row>
    <row r="25" spans="1:107" x14ac:dyDescent="0.35">
      <c r="A25" s="2">
        <v>12</v>
      </c>
      <c r="B25" s="5"/>
      <c r="C25" s="5" t="s">
        <v>89</v>
      </c>
      <c r="D25" s="5"/>
      <c r="E25" s="5" t="s">
        <v>7319</v>
      </c>
      <c r="F25" s="5"/>
      <c r="G25" s="5" t="s">
        <v>1163</v>
      </c>
      <c r="H25" s="5" t="s">
        <v>7332</v>
      </c>
      <c r="J25" s="2">
        <v>12</v>
      </c>
      <c r="K25" s="5" t="s">
        <v>379</v>
      </c>
      <c r="L25" s="5" t="s">
        <v>89</v>
      </c>
      <c r="M25" s="5" t="s">
        <v>7450</v>
      </c>
      <c r="N25" s="5" t="s">
        <v>7453</v>
      </c>
      <c r="O25" s="5"/>
      <c r="P25" s="5"/>
      <c r="Q25" s="5"/>
      <c r="S25" s="2">
        <v>12</v>
      </c>
      <c r="T25" s="5" t="s">
        <v>379</v>
      </c>
      <c r="U25" s="5" t="s">
        <v>89</v>
      </c>
      <c r="V25" s="5"/>
      <c r="W25" s="5" t="s">
        <v>7567</v>
      </c>
      <c r="X25" s="5"/>
      <c r="Y25" s="5" t="s">
        <v>2626</v>
      </c>
      <c r="Z25" s="5" t="s">
        <v>7580</v>
      </c>
      <c r="AB25" s="2">
        <v>12</v>
      </c>
      <c r="AC25" s="5" t="s">
        <v>2588</v>
      </c>
      <c r="AD25" s="5" t="s">
        <v>89</v>
      </c>
      <c r="AE25" s="5"/>
      <c r="AF25" s="5"/>
      <c r="AG25" s="5"/>
      <c r="AH25" s="5" t="s">
        <v>7709</v>
      </c>
      <c r="AI25" s="5" t="s">
        <v>7714</v>
      </c>
      <c r="AK25" s="2">
        <v>12</v>
      </c>
      <c r="AL25" s="5" t="s">
        <v>379</v>
      </c>
      <c r="AM25" s="5" t="s">
        <v>89</v>
      </c>
      <c r="AN25" s="5"/>
      <c r="AO25" s="5"/>
      <c r="AP25" s="5" t="s">
        <v>7801</v>
      </c>
      <c r="AQ25" s="5" t="s">
        <v>7804</v>
      </c>
      <c r="AR25" s="5" t="s">
        <v>7808</v>
      </c>
      <c r="AT25" s="5">
        <v>12</v>
      </c>
      <c r="AU25" s="5" t="s">
        <v>379</v>
      </c>
      <c r="AV25" s="5" t="s">
        <v>89</v>
      </c>
      <c r="AW25" s="5"/>
      <c r="AX25" s="5"/>
      <c r="AY25" s="5"/>
      <c r="AZ25" s="5" t="s">
        <v>7977</v>
      </c>
      <c r="BA25" s="5"/>
      <c r="BC25" s="5">
        <v>12</v>
      </c>
      <c r="BD25" s="5"/>
      <c r="BE25" s="5" t="s">
        <v>8059</v>
      </c>
      <c r="BF25" s="5"/>
      <c r="BG25" s="5"/>
      <c r="BH25" s="5" t="s">
        <v>8072</v>
      </c>
      <c r="BI25" s="5"/>
      <c r="BJ25" s="5"/>
      <c r="BL25" s="5">
        <v>12</v>
      </c>
      <c r="BM25" s="5"/>
      <c r="BN25" s="5"/>
      <c r="BO25" s="5" t="s">
        <v>8178</v>
      </c>
      <c r="BP25" s="5" t="s">
        <v>8182</v>
      </c>
      <c r="BQ25" s="5" t="s">
        <v>8188</v>
      </c>
      <c r="BR25" s="5"/>
      <c r="BS25" s="5" t="s">
        <v>8188</v>
      </c>
      <c r="BU25" s="5">
        <v>12</v>
      </c>
      <c r="BV25" s="5" t="s">
        <v>150</v>
      </c>
      <c r="BW25" s="5" t="s">
        <v>89</v>
      </c>
      <c r="BX25" s="5"/>
      <c r="BY25" s="5" t="s">
        <v>8315</v>
      </c>
      <c r="BZ25" s="5"/>
      <c r="CA25" s="5"/>
      <c r="CB25" s="5" t="s">
        <v>8327</v>
      </c>
      <c r="CD25" s="5">
        <v>12</v>
      </c>
      <c r="CE25" s="5"/>
      <c r="CF25" s="5" t="s">
        <v>89</v>
      </c>
      <c r="CG25" s="5" t="s">
        <v>7953</v>
      </c>
      <c r="CH25" s="5" t="s">
        <v>8447</v>
      </c>
      <c r="CI25" s="5" t="s">
        <v>8451</v>
      </c>
      <c r="CJ25" s="5" t="s">
        <v>1163</v>
      </c>
      <c r="CK25" s="5"/>
      <c r="CM25" s="5">
        <v>12</v>
      </c>
      <c r="CN25" s="5" t="s">
        <v>8562</v>
      </c>
      <c r="CO25" s="5" t="s">
        <v>89</v>
      </c>
      <c r="CP25" s="5"/>
      <c r="CQ25" s="5"/>
      <c r="CR25" s="5"/>
      <c r="CS25" s="5" t="s">
        <v>8548</v>
      </c>
      <c r="CT25" s="5"/>
      <c r="CV25" s="5">
        <v>12</v>
      </c>
      <c r="CW25" s="5" t="s">
        <v>8586</v>
      </c>
      <c r="CX25" s="5" t="s">
        <v>89</v>
      </c>
      <c r="CY25" s="5"/>
      <c r="CZ25" s="5"/>
      <c r="DA25" s="5" t="s">
        <v>8710</v>
      </c>
      <c r="DB25" s="5" t="s">
        <v>396</v>
      </c>
      <c r="DC25" s="5"/>
    </row>
    <row r="26" spans="1:107" x14ac:dyDescent="0.35">
      <c r="A26" s="2"/>
      <c r="B26" s="5"/>
      <c r="C26" s="5" t="s">
        <v>7315</v>
      </c>
      <c r="D26" s="5"/>
      <c r="E26" s="5"/>
      <c r="F26" s="5"/>
      <c r="G26" s="5" t="s">
        <v>430</v>
      </c>
      <c r="H26" s="5"/>
      <c r="J26" s="2"/>
      <c r="K26" s="5" t="s">
        <v>7435</v>
      </c>
      <c r="L26" s="5"/>
      <c r="M26" s="5"/>
      <c r="N26" s="5"/>
      <c r="O26" s="5" t="s">
        <v>7457</v>
      </c>
      <c r="P26" s="5"/>
      <c r="Q26" s="5" t="s">
        <v>7464</v>
      </c>
      <c r="S26" s="2"/>
      <c r="T26" s="5"/>
      <c r="U26" s="5"/>
      <c r="V26" s="5"/>
      <c r="W26" s="5"/>
      <c r="X26" s="5"/>
      <c r="Y26" s="5" t="s">
        <v>430</v>
      </c>
      <c r="Z26" s="5" t="s">
        <v>7581</v>
      </c>
      <c r="AB26" s="2"/>
      <c r="AC26" s="5" t="s">
        <v>1215</v>
      </c>
      <c r="AD26" s="5" t="s">
        <v>7698</v>
      </c>
      <c r="AE26" s="5"/>
      <c r="AF26" s="5"/>
      <c r="AG26" s="5"/>
      <c r="AH26" s="5"/>
      <c r="AI26" s="5" t="s">
        <v>7715</v>
      </c>
      <c r="AK26" s="2"/>
      <c r="AL26" s="5"/>
      <c r="AM26" s="5"/>
      <c r="AN26" s="5"/>
      <c r="AO26" s="5" t="s">
        <v>7799</v>
      </c>
      <c r="AP26" s="5"/>
      <c r="AQ26" s="5"/>
      <c r="AR26" s="5" t="s">
        <v>7814</v>
      </c>
      <c r="AT26" s="5"/>
      <c r="AU26" s="5"/>
      <c r="AV26" s="5" t="s">
        <v>7954</v>
      </c>
      <c r="AW26" s="5"/>
      <c r="AX26" s="5" t="s">
        <v>7964</v>
      </c>
      <c r="AY26" s="5"/>
      <c r="AZ26" s="5"/>
      <c r="BA26" s="5" t="s">
        <v>7985</v>
      </c>
      <c r="BC26" s="5"/>
      <c r="BD26" s="5" t="s">
        <v>8063</v>
      </c>
      <c r="BE26" s="5" t="s">
        <v>8052</v>
      </c>
      <c r="BF26" s="5"/>
      <c r="BG26" s="5"/>
      <c r="BH26" s="5" t="s">
        <v>8073</v>
      </c>
      <c r="BI26" s="5"/>
      <c r="BJ26" s="5"/>
      <c r="BL26" s="5"/>
      <c r="BM26" s="5"/>
      <c r="BN26" s="5"/>
      <c r="BO26" s="5"/>
      <c r="BP26" s="5"/>
      <c r="BQ26" s="5"/>
      <c r="BR26" s="5" t="s">
        <v>8188</v>
      </c>
      <c r="BS26" s="5"/>
      <c r="BU26" s="5"/>
      <c r="BV26" s="5"/>
      <c r="BW26" s="5" t="s">
        <v>2602</v>
      </c>
      <c r="BX26" s="5"/>
      <c r="BY26" s="5"/>
      <c r="BZ26" s="5"/>
      <c r="CA26" s="5" t="s">
        <v>8320</v>
      </c>
      <c r="CB26" s="5"/>
      <c r="CD26" s="5"/>
      <c r="CE26" s="5"/>
      <c r="CF26" s="5"/>
      <c r="CG26" s="5"/>
      <c r="CH26" s="5" t="s">
        <v>8448</v>
      </c>
      <c r="CI26" s="5"/>
      <c r="CJ26" s="5" t="s">
        <v>430</v>
      </c>
      <c r="CK26" s="5"/>
      <c r="CM26" s="5"/>
      <c r="CN26" s="5"/>
      <c r="CO26" s="5"/>
      <c r="CP26" s="5"/>
      <c r="CQ26" s="5"/>
      <c r="CR26" s="5"/>
      <c r="CS26" s="7" t="s">
        <v>8576</v>
      </c>
      <c r="CT26" s="5" t="s">
        <v>8583</v>
      </c>
      <c r="CV26" s="5"/>
      <c r="CW26" s="5"/>
      <c r="CX26" s="5" t="s">
        <v>8698</v>
      </c>
      <c r="CY26" s="5" t="s">
        <v>8694</v>
      </c>
      <c r="CZ26" s="5"/>
      <c r="DA26" s="5" t="s">
        <v>1246</v>
      </c>
      <c r="DB26" s="5" t="s">
        <v>430</v>
      </c>
      <c r="DC26" s="5"/>
    </row>
    <row r="27" spans="1:107" x14ac:dyDescent="0.35">
      <c r="A27" s="3">
        <v>14</v>
      </c>
      <c r="B27" s="4" t="s">
        <v>7308</v>
      </c>
      <c r="C27" s="4"/>
      <c r="D27" s="4" t="s">
        <v>7317</v>
      </c>
      <c r="E27" s="4"/>
      <c r="F27" s="4" t="s">
        <v>7095</v>
      </c>
      <c r="G27" s="4" t="s">
        <v>7328</v>
      </c>
      <c r="H27" s="4"/>
      <c r="J27" s="3">
        <v>14</v>
      </c>
      <c r="K27" s="4" t="s">
        <v>7436</v>
      </c>
      <c r="L27" s="4" t="s">
        <v>7449</v>
      </c>
      <c r="M27" s="4" t="s">
        <v>7451</v>
      </c>
      <c r="N27" s="4" t="s">
        <v>7454</v>
      </c>
      <c r="O27" s="4" t="s">
        <v>7458</v>
      </c>
      <c r="P27" s="4" t="s">
        <v>7461</v>
      </c>
      <c r="Q27" s="4" t="s">
        <v>7465</v>
      </c>
      <c r="S27" s="3">
        <v>14</v>
      </c>
      <c r="T27" s="4" t="s">
        <v>131</v>
      </c>
      <c r="U27" s="4"/>
      <c r="V27" s="4" t="s">
        <v>7483</v>
      </c>
      <c r="W27" s="4"/>
      <c r="X27" s="4" t="s">
        <v>7571</v>
      </c>
      <c r="Y27" s="4" t="s">
        <v>7577</v>
      </c>
      <c r="Z27" s="4" t="s">
        <v>7582</v>
      </c>
      <c r="AB27" s="3">
        <v>14</v>
      </c>
      <c r="AC27" s="4" t="s">
        <v>3780</v>
      </c>
      <c r="AD27" s="4"/>
      <c r="AE27" s="4"/>
      <c r="AF27" s="4" t="s">
        <v>7130</v>
      </c>
      <c r="AG27" s="4" t="s">
        <v>7707</v>
      </c>
      <c r="AH27" s="4" t="s">
        <v>7710</v>
      </c>
      <c r="AI27" s="4"/>
      <c r="AK27" s="3">
        <v>14</v>
      </c>
      <c r="AL27" s="4" t="s">
        <v>7786</v>
      </c>
      <c r="AM27" s="4" t="s">
        <v>7790</v>
      </c>
      <c r="AN27" s="4" t="s">
        <v>7796</v>
      </c>
      <c r="AO27" s="4"/>
      <c r="AP27" s="4" t="s">
        <v>1808</v>
      </c>
      <c r="AQ27" s="4" t="s">
        <v>7805</v>
      </c>
      <c r="AR27" s="4" t="s">
        <v>2210</v>
      </c>
      <c r="AT27" s="4">
        <v>14</v>
      </c>
      <c r="AU27" s="4" t="s">
        <v>7937</v>
      </c>
      <c r="AV27" s="4" t="s">
        <v>7903</v>
      </c>
      <c r="AW27" s="4" t="s">
        <v>7959</v>
      </c>
      <c r="AX27" s="4" t="s">
        <v>7967</v>
      </c>
      <c r="AY27" s="4" t="s">
        <v>7971</v>
      </c>
      <c r="AZ27" s="4"/>
      <c r="BA27" s="4" t="s">
        <v>7986</v>
      </c>
      <c r="BC27" s="4">
        <v>14</v>
      </c>
      <c r="BD27" s="4" t="s">
        <v>8064</v>
      </c>
      <c r="BE27" s="4"/>
      <c r="BF27" s="4" t="s">
        <v>8065</v>
      </c>
      <c r="BG27" s="4" t="s">
        <v>8069</v>
      </c>
      <c r="BH27" s="4"/>
      <c r="BI27" s="4"/>
      <c r="BJ27" s="4"/>
      <c r="BL27" s="4">
        <v>14</v>
      </c>
      <c r="BM27" s="4" t="s">
        <v>8172</v>
      </c>
      <c r="BN27" s="4"/>
      <c r="BO27" s="4"/>
      <c r="BP27" s="4"/>
      <c r="BQ27" s="4"/>
      <c r="BR27" s="4"/>
      <c r="BS27" s="4"/>
      <c r="BU27" s="4">
        <v>14</v>
      </c>
      <c r="BV27" s="4"/>
      <c r="BW27" s="4"/>
      <c r="BX27" s="4"/>
      <c r="BY27" s="4" t="s">
        <v>8314</v>
      </c>
      <c r="BZ27" s="4" t="s">
        <v>8316</v>
      </c>
      <c r="CA27" s="4"/>
      <c r="CB27" s="4"/>
      <c r="CD27" s="4">
        <v>14</v>
      </c>
      <c r="CE27" s="4" t="s">
        <v>7308</v>
      </c>
      <c r="CF27" s="4"/>
      <c r="CG27" s="4" t="s">
        <v>469</v>
      </c>
      <c r="CH27" s="4"/>
      <c r="CI27" s="4" t="s">
        <v>2286</v>
      </c>
      <c r="CJ27" s="4" t="s">
        <v>8457</v>
      </c>
      <c r="CK27" s="4" t="s">
        <v>2745</v>
      </c>
      <c r="CM27" s="4">
        <v>14</v>
      </c>
      <c r="CN27" s="4" t="s">
        <v>131</v>
      </c>
      <c r="CO27" s="4" t="s">
        <v>8565</v>
      </c>
      <c r="CP27" s="4"/>
      <c r="CQ27" s="4" t="s">
        <v>8569</v>
      </c>
      <c r="CR27" s="4"/>
      <c r="CS27" s="5"/>
      <c r="CT27" s="4" t="s">
        <v>130</v>
      </c>
      <c r="CV27" s="4">
        <v>14</v>
      </c>
      <c r="CW27" s="4" t="s">
        <v>8695</v>
      </c>
      <c r="CX27" s="4"/>
      <c r="CY27" s="4"/>
      <c r="CZ27" s="4" t="s">
        <v>8703</v>
      </c>
      <c r="DA27" s="4" t="s">
        <v>8709</v>
      </c>
      <c r="DB27" s="4" t="s">
        <v>6119</v>
      </c>
      <c r="DC27" s="4"/>
    </row>
    <row r="28" spans="1:107" x14ac:dyDescent="0.35">
      <c r="A28" s="6"/>
      <c r="B28" s="7" t="s">
        <v>7312</v>
      </c>
      <c r="C28" s="7"/>
      <c r="D28" s="7" t="s">
        <v>7318</v>
      </c>
      <c r="E28" s="7" t="s">
        <v>7321</v>
      </c>
      <c r="F28" s="7" t="s">
        <v>67</v>
      </c>
      <c r="G28" s="7" t="s">
        <v>7329</v>
      </c>
      <c r="H28" s="7" t="s">
        <v>7333</v>
      </c>
      <c r="J28" s="6"/>
      <c r="K28" s="7" t="s">
        <v>7438</v>
      </c>
      <c r="L28" s="7" t="s">
        <v>7437</v>
      </c>
      <c r="M28" s="7" t="s">
        <v>38</v>
      </c>
      <c r="N28" s="7"/>
      <c r="O28" s="7" t="s">
        <v>65</v>
      </c>
      <c r="P28" s="7" t="s">
        <v>38</v>
      </c>
      <c r="Q28" s="7"/>
      <c r="S28" s="6"/>
      <c r="T28" s="7" t="s">
        <v>504</v>
      </c>
      <c r="U28" s="7" t="s">
        <v>7557</v>
      </c>
      <c r="V28" s="7" t="s">
        <v>7560</v>
      </c>
      <c r="W28" s="7" t="s">
        <v>7568</v>
      </c>
      <c r="X28" s="7" t="s">
        <v>7572</v>
      </c>
      <c r="Y28" s="7"/>
      <c r="Z28" s="7"/>
      <c r="AB28" s="6"/>
      <c r="AC28" s="7"/>
      <c r="AD28" s="7" t="s">
        <v>7697</v>
      </c>
      <c r="AE28" s="7"/>
      <c r="AF28" s="7" t="s">
        <v>7704</v>
      </c>
      <c r="AG28" s="7"/>
      <c r="AH28" s="7"/>
      <c r="AI28" s="7" t="s">
        <v>7716</v>
      </c>
      <c r="AK28" s="6"/>
      <c r="AL28" s="7" t="s">
        <v>7787</v>
      </c>
      <c r="AM28" s="7" t="s">
        <v>7791</v>
      </c>
      <c r="AN28" s="7" t="s">
        <v>7798</v>
      </c>
      <c r="AO28" s="7" t="s">
        <v>38</v>
      </c>
      <c r="AP28" s="7" t="s">
        <v>7802</v>
      </c>
      <c r="AQ28" s="7" t="s">
        <v>7806</v>
      </c>
      <c r="AR28" s="7"/>
      <c r="AT28" s="7"/>
      <c r="AU28" s="7" t="s">
        <v>128</v>
      </c>
      <c r="AV28" s="7"/>
      <c r="AW28" s="7" t="s">
        <v>7961</v>
      </c>
      <c r="AX28" s="7" t="s">
        <v>7966</v>
      </c>
      <c r="AY28" s="7"/>
      <c r="AZ28" s="7" t="s">
        <v>7978</v>
      </c>
      <c r="BA28" s="7" t="s">
        <v>7987</v>
      </c>
      <c r="BC28" s="7"/>
      <c r="BD28" s="7" t="s">
        <v>8055</v>
      </c>
      <c r="BE28" s="7"/>
      <c r="BF28" s="7" t="s">
        <v>308</v>
      </c>
      <c r="BG28" s="7" t="s">
        <v>8068</v>
      </c>
      <c r="BH28" s="7" t="s">
        <v>8074</v>
      </c>
      <c r="BI28" s="7"/>
      <c r="BJ28" s="7"/>
      <c r="BL28" s="7"/>
      <c r="BM28" s="7" t="s">
        <v>8173</v>
      </c>
      <c r="BN28" s="7" t="s">
        <v>8243</v>
      </c>
      <c r="BO28" s="7" t="s">
        <v>8179</v>
      </c>
      <c r="BP28" s="7"/>
      <c r="BQ28" s="7" t="s">
        <v>39</v>
      </c>
      <c r="BR28" s="7" t="s">
        <v>8194</v>
      </c>
      <c r="BS28" s="7"/>
      <c r="BU28" s="7"/>
      <c r="BV28" s="7" t="s">
        <v>8286</v>
      </c>
      <c r="BW28" s="7" t="s">
        <v>7905</v>
      </c>
      <c r="BX28" s="7" t="s">
        <v>8309</v>
      </c>
      <c r="BY28" s="7"/>
      <c r="BZ28" s="7" t="s">
        <v>8317</v>
      </c>
      <c r="CA28" s="7"/>
      <c r="CB28" s="7"/>
      <c r="CD28" s="7"/>
      <c r="CE28" s="7" t="s">
        <v>521</v>
      </c>
      <c r="CF28" s="7" t="s">
        <v>8152</v>
      </c>
      <c r="CG28" s="7" t="s">
        <v>38</v>
      </c>
      <c r="CH28" s="7"/>
      <c r="CI28" s="7" t="s">
        <v>8458</v>
      </c>
      <c r="CJ28" s="7"/>
      <c r="CK28" s="7" t="s">
        <v>4847</v>
      </c>
      <c r="CM28" s="7"/>
      <c r="CN28" s="7" t="s">
        <v>8286</v>
      </c>
      <c r="CO28" s="7" t="s">
        <v>8564</v>
      </c>
      <c r="CP28" s="7" t="s">
        <v>8566</v>
      </c>
      <c r="CQ28" s="7" t="s">
        <v>8570</v>
      </c>
      <c r="CR28" s="7" t="s">
        <v>8475</v>
      </c>
      <c r="CS28" s="7"/>
      <c r="CT28" s="7" t="s">
        <v>514</v>
      </c>
      <c r="CV28" s="7"/>
      <c r="CW28" s="7" t="s">
        <v>38</v>
      </c>
      <c r="CX28" s="7" t="s">
        <v>7137</v>
      </c>
      <c r="CY28" s="7" t="s">
        <v>121</v>
      </c>
      <c r="CZ28" s="7"/>
      <c r="DA28" s="7"/>
      <c r="DB28" s="7" t="s">
        <v>8726</v>
      </c>
      <c r="DC28" s="7" t="s">
        <v>8728</v>
      </c>
    </row>
    <row r="29" spans="1:107" x14ac:dyDescent="0.35">
      <c r="A29" s="2">
        <v>16</v>
      </c>
      <c r="B29" s="5"/>
      <c r="C29" s="5"/>
      <c r="D29" s="5"/>
      <c r="E29" s="5" t="s">
        <v>7322</v>
      </c>
      <c r="F29" s="5" t="s">
        <v>7326</v>
      </c>
      <c r="G29" s="5" t="s">
        <v>7330</v>
      </c>
      <c r="H29" s="5" t="s">
        <v>7334</v>
      </c>
      <c r="J29" s="2">
        <v>16</v>
      </c>
      <c r="K29" s="5" t="s">
        <v>7440</v>
      </c>
      <c r="L29" s="5"/>
      <c r="M29" s="5"/>
      <c r="N29" s="5" t="s">
        <v>7455</v>
      </c>
      <c r="O29" s="5" t="s">
        <v>156</v>
      </c>
      <c r="P29" s="5"/>
      <c r="Q29" s="5"/>
      <c r="S29" s="2">
        <v>16</v>
      </c>
      <c r="T29" s="5" t="s">
        <v>7556</v>
      </c>
      <c r="U29" s="5"/>
      <c r="V29" s="5" t="s">
        <v>7564</v>
      </c>
      <c r="W29" s="5"/>
      <c r="X29" s="5" t="s">
        <v>7573</v>
      </c>
      <c r="Y29" s="5"/>
      <c r="Z29" s="5"/>
      <c r="AB29" s="2">
        <v>16</v>
      </c>
      <c r="AC29" s="5"/>
      <c r="AD29" s="5"/>
      <c r="AE29" s="5" t="s">
        <v>7701</v>
      </c>
      <c r="AF29" s="5" t="s">
        <v>7675</v>
      </c>
      <c r="AG29" s="5"/>
      <c r="AH29" s="5" t="s">
        <v>7685</v>
      </c>
      <c r="AI29" s="5"/>
      <c r="AK29" s="2">
        <v>16</v>
      </c>
      <c r="AL29" s="5" t="s">
        <v>7789</v>
      </c>
      <c r="AM29" s="5" t="s">
        <v>7792</v>
      </c>
      <c r="AN29" s="5"/>
      <c r="AO29" s="5" t="s">
        <v>7725</v>
      </c>
      <c r="AP29" s="5"/>
      <c r="AQ29" s="5" t="s">
        <v>7807</v>
      </c>
      <c r="AR29" s="5" t="s">
        <v>7809</v>
      </c>
      <c r="AT29" s="5">
        <v>16</v>
      </c>
      <c r="AU29" s="5" t="s">
        <v>7949</v>
      </c>
      <c r="AV29" s="5" t="s">
        <v>7956</v>
      </c>
      <c r="AW29" s="5" t="s">
        <v>7962</v>
      </c>
      <c r="AX29" s="5" t="s">
        <v>38</v>
      </c>
      <c r="AY29" s="5" t="s">
        <v>7972</v>
      </c>
      <c r="AZ29" s="5" t="s">
        <v>7979</v>
      </c>
      <c r="BA29" s="5"/>
      <c r="BB29" s="1"/>
      <c r="BC29" s="5">
        <v>16</v>
      </c>
      <c r="BD29" s="5" t="s">
        <v>308</v>
      </c>
      <c r="BE29" s="5" t="s">
        <v>8061</v>
      </c>
      <c r="BF29" s="5" t="s">
        <v>8066</v>
      </c>
      <c r="BG29" s="5"/>
      <c r="BH29" s="5"/>
      <c r="BI29" s="5"/>
      <c r="BJ29" s="5"/>
      <c r="BL29" s="5">
        <v>16</v>
      </c>
      <c r="BM29" s="5"/>
      <c r="BN29" s="5"/>
      <c r="BO29" s="5"/>
      <c r="BP29" s="5" t="s">
        <v>8183</v>
      </c>
      <c r="BQ29" s="5" t="s">
        <v>8189</v>
      </c>
      <c r="BR29" s="5"/>
      <c r="BS29" s="5" t="s">
        <v>8197</v>
      </c>
      <c r="BU29" s="5">
        <v>16</v>
      </c>
      <c r="BV29" s="5" t="s">
        <v>8307</v>
      </c>
      <c r="BW29" s="5" t="s">
        <v>8287</v>
      </c>
      <c r="BX29" s="5" t="s">
        <v>8310</v>
      </c>
      <c r="BY29" s="5" t="s">
        <v>8267</v>
      </c>
      <c r="BZ29" s="5"/>
      <c r="CA29" s="5" t="s">
        <v>8321</v>
      </c>
      <c r="CB29" s="5" t="s">
        <v>8328</v>
      </c>
      <c r="CD29" s="5">
        <v>16</v>
      </c>
      <c r="CE29" s="5" t="s">
        <v>38</v>
      </c>
      <c r="CF29" s="5"/>
      <c r="CG29" s="5" t="s">
        <v>8440</v>
      </c>
      <c r="CH29" s="5" t="s">
        <v>8449</v>
      </c>
      <c r="CI29" s="5" t="s">
        <v>8452</v>
      </c>
      <c r="CJ29" s="5"/>
      <c r="CK29" s="5" t="s">
        <v>8460</v>
      </c>
      <c r="CM29" s="5">
        <v>16</v>
      </c>
      <c r="CN29" s="5" t="s">
        <v>8558</v>
      </c>
      <c r="CO29" s="5"/>
      <c r="CP29" s="5" t="s">
        <v>8567</v>
      </c>
      <c r="CQ29" s="5"/>
      <c r="CR29" s="5"/>
      <c r="CS29" s="5" t="s">
        <v>8577</v>
      </c>
      <c r="CT29" s="5" t="s">
        <v>8584</v>
      </c>
      <c r="CV29" s="5">
        <v>16</v>
      </c>
      <c r="CW29" s="5" t="s">
        <v>8696</v>
      </c>
      <c r="CX29" s="5" t="s">
        <v>8699</v>
      </c>
      <c r="CY29" s="5"/>
      <c r="CZ29" s="5"/>
      <c r="DA29" s="5" t="s">
        <v>8711</v>
      </c>
      <c r="DB29" s="5" t="s">
        <v>8727</v>
      </c>
      <c r="DC29" s="5" t="s">
        <v>2267</v>
      </c>
    </row>
    <row r="30" spans="1:107" x14ac:dyDescent="0.35">
      <c r="A30" s="2"/>
      <c r="B30" s="5" t="s">
        <v>38</v>
      </c>
      <c r="C30" s="5"/>
      <c r="D30" s="5" t="s">
        <v>1631</v>
      </c>
      <c r="E30" s="5" t="s">
        <v>7323</v>
      </c>
      <c r="F30" s="5" t="s">
        <v>7327</v>
      </c>
      <c r="G30" s="5" t="s">
        <v>7331</v>
      </c>
      <c r="H30" s="5"/>
      <c r="J30" s="2"/>
      <c r="K30" s="5"/>
      <c r="L30" s="5" t="s">
        <v>564</v>
      </c>
      <c r="M30" s="5"/>
      <c r="N30" s="5"/>
      <c r="O30" s="5"/>
      <c r="P30" s="5" t="s">
        <v>7462</v>
      </c>
      <c r="Q30" s="5"/>
      <c r="S30" s="2"/>
      <c r="T30" s="5"/>
      <c r="U30" s="5" t="s">
        <v>7558</v>
      </c>
      <c r="V30" s="5"/>
      <c r="W30" s="5"/>
      <c r="X30" s="5" t="s">
        <v>7574</v>
      </c>
      <c r="Y30" s="5"/>
      <c r="Z30" s="5"/>
      <c r="AB30" s="2"/>
      <c r="AC30" s="5"/>
      <c r="AD30" s="5" t="s">
        <v>7696</v>
      </c>
      <c r="AE30" s="5"/>
      <c r="AF30" s="5"/>
      <c r="AG30" s="5"/>
      <c r="AH30" s="5"/>
      <c r="AI30" s="5" t="s">
        <v>7717</v>
      </c>
      <c r="AK30" s="2"/>
      <c r="AL30" s="5" t="s">
        <v>892</v>
      </c>
      <c r="AM30" s="5"/>
      <c r="AN30" s="5" t="s">
        <v>7797</v>
      </c>
      <c r="AO30" s="5"/>
      <c r="AP30" s="5"/>
      <c r="AQ30" s="5"/>
      <c r="AR30" s="5" t="s">
        <v>7810</v>
      </c>
      <c r="AT30" s="5"/>
      <c r="AU30" s="5" t="s">
        <v>7950</v>
      </c>
      <c r="AV30" s="5" t="s">
        <v>7970</v>
      </c>
      <c r="AW30" s="5"/>
      <c r="AX30" s="5"/>
      <c r="AY30" s="5"/>
      <c r="AZ30" s="5" t="s">
        <v>7980</v>
      </c>
      <c r="BA30" s="5"/>
      <c r="BC30" s="5"/>
      <c r="BD30" s="5" t="s">
        <v>8056</v>
      </c>
      <c r="BE30" s="5" t="s">
        <v>8060</v>
      </c>
      <c r="BF30" s="5" t="s">
        <v>8067</v>
      </c>
      <c r="BG30" s="5" t="s">
        <v>8036</v>
      </c>
      <c r="BH30" s="5" t="s">
        <v>8076</v>
      </c>
      <c r="BI30" s="5" t="s">
        <v>86</v>
      </c>
      <c r="BJ30" s="5"/>
      <c r="BL30" s="5"/>
      <c r="BM30" s="5"/>
      <c r="BN30" s="5"/>
      <c r="BO30" s="5"/>
      <c r="BP30" s="5" t="s">
        <v>8184</v>
      </c>
      <c r="BQ30" s="5" t="s">
        <v>1371</v>
      </c>
      <c r="BR30" s="5" t="s">
        <v>8195</v>
      </c>
      <c r="BS30" s="5"/>
      <c r="BU30" s="5"/>
      <c r="BV30" s="5"/>
      <c r="BW30" s="5"/>
      <c r="BX30" s="5" t="s">
        <v>38</v>
      </c>
      <c r="BY30" s="5"/>
      <c r="BZ30" s="5"/>
      <c r="CA30" s="5" t="s">
        <v>8322</v>
      </c>
      <c r="CB30" s="5" t="s">
        <v>8329</v>
      </c>
      <c r="CD30" s="5"/>
      <c r="CE30" s="5" t="s">
        <v>8430</v>
      </c>
      <c r="CF30" s="5"/>
      <c r="CG30" s="5" t="s">
        <v>8441</v>
      </c>
      <c r="CH30" s="5"/>
      <c r="CI30" s="5" t="s">
        <v>308</v>
      </c>
      <c r="CJ30" s="5" t="s">
        <v>8301</v>
      </c>
      <c r="CK30" s="5"/>
      <c r="CM30" s="5"/>
      <c r="CN30" s="5" t="s">
        <v>8559</v>
      </c>
      <c r="CO30" s="5"/>
      <c r="CP30" s="5"/>
      <c r="CQ30" s="5"/>
      <c r="CR30" s="5"/>
      <c r="CS30" s="5" t="s">
        <v>8578</v>
      </c>
      <c r="CT30" s="5" t="s">
        <v>8585</v>
      </c>
      <c r="CV30" s="5"/>
      <c r="CW30" s="5"/>
      <c r="CX30" s="5"/>
      <c r="CY30" s="5" t="s">
        <v>8706</v>
      </c>
      <c r="CZ30" s="5" t="s">
        <v>8705</v>
      </c>
      <c r="DA30" s="5"/>
      <c r="DB30" s="5"/>
      <c r="DC30" s="5" t="s">
        <v>1322</v>
      </c>
    </row>
    <row r="31" spans="1:107" x14ac:dyDescent="0.35">
      <c r="A31" s="3">
        <v>18</v>
      </c>
      <c r="B31" s="4" t="s">
        <v>195</v>
      </c>
      <c r="C31" s="4"/>
      <c r="D31" s="4" t="s">
        <v>223</v>
      </c>
      <c r="E31" s="4"/>
      <c r="F31" s="4" t="s">
        <v>38</v>
      </c>
      <c r="G31" s="4"/>
      <c r="H31" s="4" t="s">
        <v>7335</v>
      </c>
      <c r="J31" s="3">
        <v>18</v>
      </c>
      <c r="K31" s="8" t="s">
        <v>1632</v>
      </c>
      <c r="L31" s="4" t="s">
        <v>7446</v>
      </c>
      <c r="M31" s="4" t="s">
        <v>223</v>
      </c>
      <c r="N31" s="4" t="s">
        <v>836</v>
      </c>
      <c r="O31" s="4"/>
      <c r="P31" s="4" t="s">
        <v>7463</v>
      </c>
      <c r="Q31" s="4" t="s">
        <v>7468</v>
      </c>
      <c r="S31" s="3">
        <v>18</v>
      </c>
      <c r="T31" s="4" t="s">
        <v>7405</v>
      </c>
      <c r="U31" s="4" t="s">
        <v>7559</v>
      </c>
      <c r="V31" s="4" t="s">
        <v>223</v>
      </c>
      <c r="W31" s="4" t="s">
        <v>7569</v>
      </c>
      <c r="X31" s="4" t="s">
        <v>7575</v>
      </c>
      <c r="Y31" s="4"/>
      <c r="Z31" s="4" t="s">
        <v>7583</v>
      </c>
      <c r="AB31" s="3">
        <v>18</v>
      </c>
      <c r="AC31" s="4"/>
      <c r="AD31" s="4" t="s">
        <v>654</v>
      </c>
      <c r="AE31" s="4" t="s">
        <v>223</v>
      </c>
      <c r="AF31" s="4"/>
      <c r="AG31" s="4"/>
      <c r="AH31" s="4" t="s">
        <v>7711</v>
      </c>
      <c r="AI31" s="4"/>
      <c r="AK31" s="3">
        <v>18</v>
      </c>
      <c r="AL31" s="4"/>
      <c r="AM31" s="4"/>
      <c r="AN31" s="4" t="s">
        <v>223</v>
      </c>
      <c r="AO31" s="4"/>
      <c r="AP31" s="4"/>
      <c r="AQ31" s="4"/>
      <c r="AR31" s="4"/>
      <c r="AT31" s="4">
        <v>18</v>
      </c>
      <c r="AU31" s="4" t="s">
        <v>7914</v>
      </c>
      <c r="AV31" s="4" t="s">
        <v>7955</v>
      </c>
      <c r="AW31" s="4" t="s">
        <v>223</v>
      </c>
      <c r="AX31" s="4" t="s">
        <v>7916</v>
      </c>
      <c r="AY31" s="4" t="s">
        <v>7973</v>
      </c>
      <c r="AZ31" s="4"/>
      <c r="BA31" s="4" t="s">
        <v>7988</v>
      </c>
      <c r="BC31" s="4">
        <v>18</v>
      </c>
      <c r="BD31" s="4" t="s">
        <v>8057</v>
      </c>
      <c r="BE31" s="4" t="s">
        <v>7267</v>
      </c>
      <c r="BF31" s="4"/>
      <c r="BG31" s="4"/>
      <c r="BH31" s="4" t="s">
        <v>1631</v>
      </c>
      <c r="BI31" s="4"/>
      <c r="BJ31" s="4"/>
      <c r="BL31" s="4">
        <v>18</v>
      </c>
      <c r="BM31" s="4" t="s">
        <v>67</v>
      </c>
      <c r="BN31" s="4"/>
      <c r="BO31" s="4"/>
      <c r="BP31" s="4"/>
      <c r="BQ31" s="4" t="s">
        <v>8189</v>
      </c>
      <c r="BR31" s="4"/>
      <c r="BS31" s="4"/>
      <c r="BU31" s="4">
        <v>18</v>
      </c>
      <c r="BV31" s="4" t="s">
        <v>1646</v>
      </c>
      <c r="BW31" s="4" t="s">
        <v>623</v>
      </c>
      <c r="BX31" s="4" t="s">
        <v>197</v>
      </c>
      <c r="BY31" s="4" t="s">
        <v>623</v>
      </c>
      <c r="BZ31" s="4"/>
      <c r="CA31" s="4"/>
      <c r="CB31" s="4"/>
      <c r="CD31" s="4">
        <v>18</v>
      </c>
      <c r="CE31" s="4" t="s">
        <v>654</v>
      </c>
      <c r="CF31" s="4"/>
      <c r="CG31" s="4" t="s">
        <v>223</v>
      </c>
      <c r="CH31" s="4" t="s">
        <v>65</v>
      </c>
      <c r="CI31" s="4" t="s">
        <v>8453</v>
      </c>
      <c r="CJ31" s="4"/>
      <c r="CK31" s="4"/>
      <c r="CM31" s="4">
        <v>18</v>
      </c>
      <c r="CN31" s="4" t="s">
        <v>8560</v>
      </c>
      <c r="CO31" s="4" t="s">
        <v>8477</v>
      </c>
      <c r="CP31" s="4" t="s">
        <v>223</v>
      </c>
      <c r="CQ31" s="4" t="s">
        <v>8536</v>
      </c>
      <c r="CR31" s="4" t="s">
        <v>8610</v>
      </c>
      <c r="CS31" s="4" t="s">
        <v>8580</v>
      </c>
      <c r="CT31" s="4"/>
      <c r="CV31" s="4">
        <v>18</v>
      </c>
      <c r="CW31" s="4" t="s">
        <v>654</v>
      </c>
      <c r="CX31" s="4"/>
      <c r="CY31" s="4" t="s">
        <v>223</v>
      </c>
      <c r="CZ31" s="4"/>
      <c r="DA31" s="4"/>
      <c r="DB31" s="4" t="s">
        <v>7763</v>
      </c>
      <c r="DC31" s="4" t="s">
        <v>8729</v>
      </c>
    </row>
    <row r="32" spans="1:107" x14ac:dyDescent="0.35">
      <c r="A32" s="6"/>
      <c r="B32" s="7"/>
      <c r="C32" s="7" t="s">
        <v>654</v>
      </c>
      <c r="D32" s="7"/>
      <c r="E32" s="7" t="s">
        <v>7313</v>
      </c>
      <c r="F32" s="7"/>
      <c r="G32" s="7"/>
      <c r="H32" s="7" t="s">
        <v>7336</v>
      </c>
      <c r="J32" s="6"/>
      <c r="K32" s="7" t="s">
        <v>7348</v>
      </c>
      <c r="L32" s="7" t="s">
        <v>7447</v>
      </c>
      <c r="M32" s="7"/>
      <c r="N32" s="7"/>
      <c r="O32" s="7"/>
      <c r="P32" s="7"/>
      <c r="Q32" s="7" t="s">
        <v>147</v>
      </c>
      <c r="S32" s="6"/>
      <c r="T32" s="7"/>
      <c r="U32" s="7" t="s">
        <v>654</v>
      </c>
      <c r="V32" s="7"/>
      <c r="W32" s="7" t="s">
        <v>7456</v>
      </c>
      <c r="X32" s="7"/>
      <c r="Y32" s="7"/>
      <c r="Z32" s="7" t="s">
        <v>7672</v>
      </c>
      <c r="AB32" s="6"/>
      <c r="AC32" s="7"/>
      <c r="AD32" s="7" t="s">
        <v>7700</v>
      </c>
      <c r="AE32" s="7"/>
      <c r="AF32" s="7"/>
      <c r="AG32" s="7"/>
      <c r="AH32" s="7" t="s">
        <v>7712</v>
      </c>
      <c r="AI32" s="7"/>
      <c r="AK32" s="6"/>
      <c r="AL32" s="7"/>
      <c r="AM32" s="7" t="s">
        <v>654</v>
      </c>
      <c r="AN32" s="7"/>
      <c r="AO32" s="7"/>
      <c r="AP32" s="7" t="s">
        <v>7813</v>
      </c>
      <c r="AQ32" s="7" t="s">
        <v>1935</v>
      </c>
      <c r="AR32" s="7"/>
      <c r="AT32" s="7"/>
      <c r="AU32" s="7" t="s">
        <v>7915</v>
      </c>
      <c r="AV32" s="7" t="s">
        <v>654</v>
      </c>
      <c r="AW32" s="7"/>
      <c r="AX32" s="7" t="s">
        <v>7968</v>
      </c>
      <c r="AY32" s="7"/>
      <c r="AZ32" s="7" t="s">
        <v>7981</v>
      </c>
      <c r="BA32" s="7"/>
      <c r="BC32" s="7"/>
      <c r="BD32" s="7" t="s">
        <v>8051</v>
      </c>
      <c r="BE32" s="7"/>
      <c r="BF32" s="7"/>
      <c r="BG32" s="7" t="s">
        <v>8050</v>
      </c>
      <c r="BH32" s="7" t="s">
        <v>8075</v>
      </c>
      <c r="BI32" s="7"/>
      <c r="BJ32" s="7" t="s">
        <v>8082</v>
      </c>
      <c r="BL32" s="7"/>
      <c r="BM32" s="7"/>
      <c r="BN32" s="7" t="s">
        <v>8244</v>
      </c>
      <c r="BO32" s="7" t="s">
        <v>1374</v>
      </c>
      <c r="BP32" s="7" t="s">
        <v>8185</v>
      </c>
      <c r="BQ32" s="7" t="s">
        <v>8190</v>
      </c>
      <c r="BR32" s="7" t="s">
        <v>255</v>
      </c>
      <c r="BS32" s="7" t="s">
        <v>255</v>
      </c>
      <c r="BU32" s="7"/>
      <c r="BV32" s="7"/>
      <c r="BW32" s="7"/>
      <c r="BX32" s="7" t="s">
        <v>8311</v>
      </c>
      <c r="BY32" s="7"/>
      <c r="BZ32" s="7"/>
      <c r="CA32" s="7"/>
      <c r="CB32" s="7"/>
      <c r="CD32" s="7"/>
      <c r="CE32" s="7" t="s">
        <v>8433</v>
      </c>
      <c r="CF32" s="7" t="s">
        <v>8435</v>
      </c>
      <c r="CG32" s="7" t="s">
        <v>8432</v>
      </c>
      <c r="CH32" s="7"/>
      <c r="CI32" s="7" t="s">
        <v>8454</v>
      </c>
      <c r="CJ32" s="7"/>
      <c r="CK32" s="7"/>
      <c r="CM32" s="7"/>
      <c r="CN32" s="7" t="s">
        <v>654</v>
      </c>
      <c r="CO32" s="7" t="s">
        <v>995</v>
      </c>
      <c r="CP32" s="7"/>
      <c r="CQ32" s="7"/>
      <c r="CR32" s="7"/>
      <c r="CS32" s="7" t="s">
        <v>8579</v>
      </c>
      <c r="CT32" s="7"/>
      <c r="CV32" s="7"/>
      <c r="CW32" s="7" t="s">
        <v>8697</v>
      </c>
      <c r="CX32" s="7" t="s">
        <v>8435</v>
      </c>
      <c r="CY32" s="7"/>
      <c r="CZ32" s="7"/>
      <c r="DA32" s="7"/>
      <c r="DB32" s="7"/>
      <c r="DC32" s="7"/>
    </row>
    <row r="33" spans="1:107" x14ac:dyDescent="0.35">
      <c r="A33" s="2">
        <v>20</v>
      </c>
      <c r="B33" s="5"/>
      <c r="C33" s="5"/>
      <c r="D33" s="5"/>
      <c r="E33" s="5"/>
      <c r="F33" s="5"/>
      <c r="G33" s="5" t="s">
        <v>659</v>
      </c>
      <c r="H33" s="5" t="s">
        <v>7337</v>
      </c>
      <c r="J33" s="2">
        <v>20</v>
      </c>
      <c r="K33" s="5" t="s">
        <v>7439</v>
      </c>
      <c r="L33" s="5"/>
      <c r="M33" s="5" t="s">
        <v>7067</v>
      </c>
      <c r="N33" s="5"/>
      <c r="O33" s="5" t="s">
        <v>7409</v>
      </c>
      <c r="P33" s="5"/>
      <c r="Q33" s="5"/>
      <c r="S33" s="2">
        <v>20</v>
      </c>
      <c r="T33" s="5" t="s">
        <v>1039</v>
      </c>
      <c r="U33" s="5"/>
      <c r="V33" s="5"/>
      <c r="W33" s="5"/>
      <c r="X33" s="5" t="s">
        <v>7576</v>
      </c>
      <c r="Y33" s="5"/>
      <c r="Z33" s="5"/>
      <c r="AB33" s="2">
        <v>20</v>
      </c>
      <c r="AC33" s="5"/>
      <c r="AD33" s="5" t="s">
        <v>1039</v>
      </c>
      <c r="AE33" s="5"/>
      <c r="AF33" s="5"/>
      <c r="AG33" s="5"/>
      <c r="AH33" s="5"/>
      <c r="AI33" s="5"/>
      <c r="AK33" s="2">
        <v>20</v>
      </c>
      <c r="AL33" s="5"/>
      <c r="AM33" s="5" t="s">
        <v>7706</v>
      </c>
      <c r="AN33" s="5"/>
      <c r="AO33" s="5"/>
      <c r="AP33" s="5"/>
      <c r="AQ33" s="5"/>
      <c r="AR33" s="5"/>
      <c r="AT33" s="5">
        <v>20</v>
      </c>
      <c r="AU33" s="5"/>
      <c r="AV33" s="5"/>
      <c r="AW33" s="5"/>
      <c r="AX33" s="5"/>
      <c r="AY33" s="5" t="s">
        <v>7867</v>
      </c>
      <c r="AZ33" s="5" t="s">
        <v>137</v>
      </c>
      <c r="BA33" s="5"/>
      <c r="BC33" s="5">
        <v>20</v>
      </c>
      <c r="BD33" s="5"/>
      <c r="BE33" s="5" t="s">
        <v>8062</v>
      </c>
      <c r="BF33" s="5"/>
      <c r="BG33" s="5" t="s">
        <v>8071</v>
      </c>
      <c r="BH33" s="5"/>
      <c r="BI33" s="5" t="s">
        <v>8080</v>
      </c>
      <c r="BJ33" s="5" t="s">
        <v>3860</v>
      </c>
      <c r="BL33" s="5">
        <v>20</v>
      </c>
      <c r="BM33" s="5"/>
      <c r="BN33" s="5" t="s">
        <v>8176</v>
      </c>
      <c r="BO33" s="5" t="s">
        <v>8180</v>
      </c>
      <c r="BP33" s="5"/>
      <c r="BQ33" s="5" t="s">
        <v>8191</v>
      </c>
      <c r="BR33" s="5" t="s">
        <v>8196</v>
      </c>
      <c r="BS33" s="5" t="s">
        <v>2217</v>
      </c>
      <c r="BU33" s="5">
        <v>20</v>
      </c>
      <c r="BV33" s="5"/>
      <c r="BW33" s="5"/>
      <c r="BX33" s="5"/>
      <c r="BY33" s="5"/>
      <c r="BZ33" s="5"/>
      <c r="CA33" s="5" t="s">
        <v>8323</v>
      </c>
      <c r="CB33" s="5" t="s">
        <v>8330</v>
      </c>
      <c r="CD33" s="5">
        <v>20</v>
      </c>
      <c r="CE33" s="5" t="s">
        <v>8434</v>
      </c>
      <c r="CF33" s="5"/>
      <c r="CG33" s="5"/>
      <c r="CH33" s="5"/>
      <c r="CI33" s="5" t="s">
        <v>8455</v>
      </c>
      <c r="CJ33" s="5"/>
      <c r="CK33" s="5"/>
      <c r="CM33" s="5">
        <v>20</v>
      </c>
      <c r="CN33" s="5" t="s">
        <v>8561</v>
      </c>
      <c r="CO33" s="5" t="s">
        <v>8435</v>
      </c>
      <c r="CP33" s="5"/>
      <c r="CQ33" s="5"/>
      <c r="CR33" s="5" t="s">
        <v>1039</v>
      </c>
      <c r="CS33" s="5"/>
      <c r="CT33" s="5"/>
      <c r="CV33" s="5">
        <v>20</v>
      </c>
      <c r="CW33" s="5"/>
      <c r="CX33" s="5" t="s">
        <v>308</v>
      </c>
      <c r="CY33" s="5" t="s">
        <v>8702</v>
      </c>
      <c r="CZ33" s="5"/>
      <c r="DA33" s="5" t="s">
        <v>1039</v>
      </c>
      <c r="DB33" s="5"/>
      <c r="DC33" s="5" t="s">
        <v>8734</v>
      </c>
    </row>
    <row r="34" spans="1:107" x14ac:dyDescent="0.35">
      <c r="A34" s="6"/>
      <c r="B34" s="7"/>
      <c r="C34" s="7"/>
      <c r="D34" s="7"/>
      <c r="E34" s="7"/>
      <c r="F34" s="7"/>
      <c r="G34" s="7" t="s">
        <v>1987</v>
      </c>
      <c r="H34" s="7" t="s">
        <v>7338</v>
      </c>
      <c r="J34" s="6"/>
      <c r="K34" s="7"/>
      <c r="L34" s="7"/>
      <c r="M34" s="7" t="s">
        <v>1831</v>
      </c>
      <c r="N34" s="7"/>
      <c r="O34" s="7"/>
      <c r="P34" s="7"/>
      <c r="Q34" s="7"/>
      <c r="S34" s="6"/>
      <c r="T34" s="7" t="s">
        <v>67</v>
      </c>
      <c r="U34" s="7"/>
      <c r="V34" s="7"/>
      <c r="W34" s="7"/>
      <c r="X34" s="7"/>
      <c r="Y34" s="7"/>
      <c r="Z34" s="7"/>
      <c r="AB34" s="6"/>
      <c r="AC34" s="7"/>
      <c r="AD34" s="7"/>
      <c r="AE34" s="7"/>
      <c r="AF34" s="7"/>
      <c r="AG34" s="7"/>
      <c r="AH34" s="7"/>
      <c r="AI34" s="7"/>
      <c r="AK34" s="6"/>
      <c r="AL34" s="7"/>
      <c r="AM34" s="7"/>
      <c r="AN34" s="7"/>
      <c r="AO34" s="7"/>
      <c r="AP34" s="7"/>
      <c r="AQ34" s="7"/>
      <c r="AR34" s="7"/>
      <c r="AT34" s="7"/>
      <c r="AU34" s="7"/>
      <c r="AV34" s="7"/>
      <c r="AW34" s="7"/>
      <c r="AX34" s="7"/>
      <c r="AY34" s="7" t="s">
        <v>7974</v>
      </c>
      <c r="AZ34" s="7"/>
      <c r="BA34" s="7"/>
      <c r="BC34" s="7"/>
      <c r="BD34" s="7"/>
      <c r="BE34" s="7" t="s">
        <v>67</v>
      </c>
      <c r="BF34" s="7"/>
      <c r="BG34" s="7" t="s">
        <v>8070</v>
      </c>
      <c r="BH34" s="7"/>
      <c r="BI34" s="7"/>
      <c r="BJ34" s="7"/>
      <c r="BL34" s="7"/>
      <c r="BM34" s="7"/>
      <c r="BN34" s="7"/>
      <c r="BO34" s="7"/>
      <c r="BP34" s="7" t="s">
        <v>8186</v>
      </c>
      <c r="BQ34" s="7"/>
      <c r="BR34" s="7"/>
      <c r="BS34" s="7" t="s">
        <v>8200</v>
      </c>
      <c r="BU34" s="7"/>
      <c r="BV34" s="7"/>
      <c r="BW34" s="7"/>
      <c r="BX34" s="7"/>
      <c r="BY34" s="7"/>
      <c r="BZ34" s="7"/>
      <c r="CA34" s="7" t="s">
        <v>8324</v>
      </c>
      <c r="CB34" s="7" t="s">
        <v>1987</v>
      </c>
      <c r="CD34" s="7"/>
      <c r="CE34" s="7"/>
      <c r="CF34" s="7"/>
      <c r="CG34" s="7"/>
      <c r="CH34" s="7"/>
      <c r="CI34" s="7"/>
      <c r="CJ34" s="7"/>
      <c r="CK34" s="7"/>
      <c r="CM34" s="7"/>
      <c r="CN34" s="7"/>
      <c r="CO34" s="7"/>
      <c r="CP34" s="7"/>
      <c r="CQ34" s="7"/>
      <c r="CR34" s="7"/>
      <c r="CS34" s="7"/>
      <c r="CT34" s="7"/>
      <c r="CV34" s="7"/>
      <c r="CW34" s="7"/>
      <c r="CX34" s="7"/>
      <c r="CY34" s="7"/>
      <c r="CZ34" s="7"/>
      <c r="DA34" s="7"/>
      <c r="DB34" s="7" t="s">
        <v>8743</v>
      </c>
      <c r="DC34" s="7"/>
    </row>
    <row r="36" spans="1:107" x14ac:dyDescent="0.35"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3" t="s">
        <v>17</v>
      </c>
      <c r="H36" s="3" t="s">
        <v>18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T36" s="3" t="s">
        <v>12</v>
      </c>
      <c r="U36" s="3" t="s">
        <v>13</v>
      </c>
      <c r="V36" s="3" t="s">
        <v>14</v>
      </c>
      <c r="W36" s="3" t="s">
        <v>15</v>
      </c>
      <c r="X36" s="3" t="s">
        <v>16</v>
      </c>
      <c r="Y36" s="3" t="s">
        <v>17</v>
      </c>
      <c r="Z36" s="3" t="s">
        <v>18</v>
      </c>
      <c r="AC36" s="3" t="s">
        <v>12</v>
      </c>
      <c r="AD36" s="3" t="s">
        <v>13</v>
      </c>
      <c r="AE36" s="3" t="s">
        <v>14</v>
      </c>
      <c r="AF36" s="3" t="s">
        <v>15</v>
      </c>
      <c r="AG36" s="3" t="s">
        <v>16</v>
      </c>
      <c r="AH36" s="3" t="s">
        <v>17</v>
      </c>
      <c r="AI36" s="3" t="s">
        <v>18</v>
      </c>
      <c r="AL36" s="3" t="s">
        <v>12</v>
      </c>
      <c r="AM36" s="3" t="s">
        <v>13</v>
      </c>
      <c r="AN36" s="3" t="s">
        <v>14</v>
      </c>
      <c r="AO36" s="3" t="s">
        <v>15</v>
      </c>
      <c r="AP36" s="3" t="s">
        <v>16</v>
      </c>
      <c r="AQ36" s="3" t="s">
        <v>17</v>
      </c>
      <c r="AR36" s="3" t="s">
        <v>18</v>
      </c>
      <c r="AU36" s="3" t="s">
        <v>12</v>
      </c>
      <c r="AV36" s="3" t="s">
        <v>13</v>
      </c>
      <c r="AW36" s="3" t="s">
        <v>14</v>
      </c>
      <c r="AX36" s="3" t="s">
        <v>15</v>
      </c>
      <c r="AY36" s="3" t="s">
        <v>16</v>
      </c>
      <c r="AZ36" s="3" t="s">
        <v>17</v>
      </c>
      <c r="BA36" s="3" t="s">
        <v>18</v>
      </c>
      <c r="BD36" s="3" t="s">
        <v>12</v>
      </c>
      <c r="BE36" s="3" t="s">
        <v>13</v>
      </c>
      <c r="BF36" s="3" t="s">
        <v>14</v>
      </c>
      <c r="BG36" s="3" t="s">
        <v>15</v>
      </c>
      <c r="BH36" s="3" t="s">
        <v>16</v>
      </c>
      <c r="BI36" s="3" t="s">
        <v>17</v>
      </c>
      <c r="BJ36" s="3" t="s">
        <v>18</v>
      </c>
      <c r="BM36" s="3" t="s">
        <v>12</v>
      </c>
      <c r="BN36" s="3" t="s">
        <v>13</v>
      </c>
      <c r="BO36" s="3" t="s">
        <v>14</v>
      </c>
      <c r="BP36" s="3" t="s">
        <v>15</v>
      </c>
      <c r="BQ36" s="3" t="s">
        <v>16</v>
      </c>
      <c r="BR36" s="3" t="s">
        <v>17</v>
      </c>
      <c r="BS36" s="3" t="s">
        <v>18</v>
      </c>
      <c r="BV36" s="3" t="s">
        <v>12</v>
      </c>
      <c r="BW36" s="3" t="s">
        <v>13</v>
      </c>
      <c r="BX36" s="3" t="s">
        <v>14</v>
      </c>
      <c r="BY36" s="3" t="s">
        <v>15</v>
      </c>
      <c r="BZ36" s="3" t="s">
        <v>16</v>
      </c>
      <c r="CA36" s="3" t="s">
        <v>17</v>
      </c>
      <c r="CB36" s="3" t="s">
        <v>18</v>
      </c>
      <c r="CE36" s="3" t="s">
        <v>12</v>
      </c>
      <c r="CF36" s="3" t="s">
        <v>13</v>
      </c>
      <c r="CG36" s="3" t="s">
        <v>14</v>
      </c>
      <c r="CH36" s="3" t="s">
        <v>15</v>
      </c>
      <c r="CI36" s="3" t="s">
        <v>16</v>
      </c>
      <c r="CJ36" s="3" t="s">
        <v>17</v>
      </c>
      <c r="CK36" s="3" t="s">
        <v>18</v>
      </c>
      <c r="CN36" s="3" t="s">
        <v>12</v>
      </c>
      <c r="CO36" s="3" t="s">
        <v>13</v>
      </c>
      <c r="CP36" s="3" t="s">
        <v>14</v>
      </c>
      <c r="CQ36" s="3" t="s">
        <v>15</v>
      </c>
      <c r="CR36" s="3" t="s">
        <v>16</v>
      </c>
      <c r="CS36" s="3" t="s">
        <v>17</v>
      </c>
      <c r="CT36" s="3" t="s">
        <v>18</v>
      </c>
      <c r="CW36" s="3" t="s">
        <v>12</v>
      </c>
      <c r="CX36" s="3" t="s">
        <v>13</v>
      </c>
      <c r="CY36" s="3" t="s">
        <v>14</v>
      </c>
      <c r="CZ36" s="3" t="s">
        <v>15</v>
      </c>
      <c r="DA36" s="3" t="s">
        <v>16</v>
      </c>
      <c r="DB36" s="3" t="s">
        <v>17</v>
      </c>
      <c r="DC36" s="3" t="s">
        <v>18</v>
      </c>
    </row>
    <row r="37" spans="1:107" x14ac:dyDescent="0.35">
      <c r="B37" s="2">
        <f>H20+1</f>
        <v>12</v>
      </c>
      <c r="C37" s="2">
        <f t="shared" ref="C37:H37" si="15">B37+1</f>
        <v>13</v>
      </c>
      <c r="D37" s="2">
        <f t="shared" si="15"/>
        <v>14</v>
      </c>
      <c r="E37" s="2">
        <f t="shared" si="15"/>
        <v>15</v>
      </c>
      <c r="F37" s="2">
        <f t="shared" si="15"/>
        <v>16</v>
      </c>
      <c r="G37" s="2">
        <f t="shared" si="15"/>
        <v>17</v>
      </c>
      <c r="H37" s="2">
        <f t="shared" si="15"/>
        <v>18</v>
      </c>
      <c r="K37" s="2">
        <f>Q20+1</f>
        <v>9</v>
      </c>
      <c r="L37" s="2">
        <f t="shared" ref="L37:Q37" si="16">K37+1</f>
        <v>10</v>
      </c>
      <c r="M37" s="2">
        <f t="shared" si="16"/>
        <v>11</v>
      </c>
      <c r="N37" s="2">
        <f t="shared" si="16"/>
        <v>12</v>
      </c>
      <c r="O37" s="2">
        <f t="shared" si="16"/>
        <v>13</v>
      </c>
      <c r="P37" s="2">
        <f t="shared" si="16"/>
        <v>14</v>
      </c>
      <c r="Q37" s="2">
        <f t="shared" si="16"/>
        <v>15</v>
      </c>
      <c r="T37" s="2">
        <f>Z20+1</f>
        <v>9</v>
      </c>
      <c r="U37" s="2">
        <f t="shared" ref="U37:Z37" si="17">T37+1</f>
        <v>10</v>
      </c>
      <c r="V37" s="2">
        <f t="shared" si="17"/>
        <v>11</v>
      </c>
      <c r="W37" s="2">
        <f t="shared" si="17"/>
        <v>12</v>
      </c>
      <c r="X37" s="2">
        <f t="shared" si="17"/>
        <v>13</v>
      </c>
      <c r="Y37" s="2">
        <f t="shared" si="17"/>
        <v>14</v>
      </c>
      <c r="Z37" s="2">
        <f t="shared" si="17"/>
        <v>15</v>
      </c>
      <c r="AC37" s="2">
        <f>AI20+1</f>
        <v>13</v>
      </c>
      <c r="AD37" s="2">
        <f t="shared" ref="AD37:AI37" si="18">AC37+1</f>
        <v>14</v>
      </c>
      <c r="AE37" s="2">
        <f t="shared" si="18"/>
        <v>15</v>
      </c>
      <c r="AF37" s="2">
        <f t="shared" si="18"/>
        <v>16</v>
      </c>
      <c r="AG37" s="2">
        <f t="shared" si="18"/>
        <v>17</v>
      </c>
      <c r="AH37" s="2">
        <f t="shared" si="18"/>
        <v>18</v>
      </c>
      <c r="AI37" s="2">
        <f t="shared" si="18"/>
        <v>19</v>
      </c>
      <c r="AL37" s="2">
        <f>AR20+1</f>
        <v>11</v>
      </c>
      <c r="AM37" s="2">
        <f t="shared" ref="AM37:AR37" si="19">AL37+1</f>
        <v>12</v>
      </c>
      <c r="AN37" s="2">
        <f t="shared" si="19"/>
        <v>13</v>
      </c>
      <c r="AO37" s="2">
        <f t="shared" si="19"/>
        <v>14</v>
      </c>
      <c r="AP37" s="2">
        <f t="shared" si="19"/>
        <v>15</v>
      </c>
      <c r="AQ37" s="2">
        <f>AP37+1</f>
        <v>16</v>
      </c>
      <c r="AR37" s="2">
        <f t="shared" si="19"/>
        <v>17</v>
      </c>
      <c r="AU37" s="2">
        <f>BA20+1</f>
        <v>15</v>
      </c>
      <c r="AV37" s="2">
        <f t="shared" ref="AV37:BA37" si="20">AU37+1</f>
        <v>16</v>
      </c>
      <c r="AW37" s="2">
        <f t="shared" si="20"/>
        <v>17</v>
      </c>
      <c r="AX37" s="2">
        <f t="shared" si="20"/>
        <v>18</v>
      </c>
      <c r="AY37" s="2">
        <f t="shared" si="20"/>
        <v>19</v>
      </c>
      <c r="AZ37" s="2">
        <f t="shared" si="20"/>
        <v>20</v>
      </c>
      <c r="BA37" s="2">
        <f t="shared" si="20"/>
        <v>21</v>
      </c>
      <c r="BD37" s="2">
        <f>BJ20+1</f>
        <v>13</v>
      </c>
      <c r="BE37" s="2">
        <f t="shared" ref="BE37:BJ37" si="21">BD37+1</f>
        <v>14</v>
      </c>
      <c r="BF37" s="2">
        <f t="shared" si="21"/>
        <v>15</v>
      </c>
      <c r="BG37" s="2">
        <f t="shared" si="21"/>
        <v>16</v>
      </c>
      <c r="BH37" s="2">
        <f t="shared" si="21"/>
        <v>17</v>
      </c>
      <c r="BI37" s="2">
        <f t="shared" si="21"/>
        <v>18</v>
      </c>
      <c r="BJ37" s="2">
        <f t="shared" si="21"/>
        <v>19</v>
      </c>
      <c r="BM37" s="2">
        <f>BS20+1</f>
        <v>10</v>
      </c>
      <c r="BN37" s="2">
        <f t="shared" ref="BN37:BS37" si="22">BM37+1</f>
        <v>11</v>
      </c>
      <c r="BO37" s="2">
        <f t="shared" si="22"/>
        <v>12</v>
      </c>
      <c r="BP37" s="2">
        <f t="shared" si="22"/>
        <v>13</v>
      </c>
      <c r="BQ37" s="2">
        <f t="shared" si="22"/>
        <v>14</v>
      </c>
      <c r="BR37" s="2">
        <f t="shared" si="22"/>
        <v>15</v>
      </c>
      <c r="BS37" s="2">
        <f t="shared" si="22"/>
        <v>16</v>
      </c>
      <c r="BV37" s="2">
        <f>CB20+1</f>
        <v>14</v>
      </c>
      <c r="BW37" s="2">
        <f t="shared" ref="BW37:CB37" si="23">BV37+1</f>
        <v>15</v>
      </c>
      <c r="BX37" s="2">
        <f t="shared" si="23"/>
        <v>16</v>
      </c>
      <c r="BY37" s="2">
        <f t="shared" si="23"/>
        <v>17</v>
      </c>
      <c r="BZ37" s="2">
        <f t="shared" si="23"/>
        <v>18</v>
      </c>
      <c r="CA37" s="2">
        <f t="shared" si="23"/>
        <v>19</v>
      </c>
      <c r="CB37" s="2">
        <f t="shared" si="23"/>
        <v>20</v>
      </c>
      <c r="CE37" s="2">
        <f>CK20+1</f>
        <v>12</v>
      </c>
      <c r="CF37" s="2">
        <f t="shared" ref="CF37:CK37" si="24">CE37+1</f>
        <v>13</v>
      </c>
      <c r="CG37" s="2">
        <f t="shared" si="24"/>
        <v>14</v>
      </c>
      <c r="CH37" s="2">
        <f t="shared" si="24"/>
        <v>15</v>
      </c>
      <c r="CI37" s="2">
        <f t="shared" si="24"/>
        <v>16</v>
      </c>
      <c r="CJ37" s="2">
        <f t="shared" si="24"/>
        <v>17</v>
      </c>
      <c r="CK37" s="2">
        <f t="shared" si="24"/>
        <v>18</v>
      </c>
      <c r="CN37" s="2">
        <f>CT20+1</f>
        <v>9</v>
      </c>
      <c r="CO37" s="2">
        <f t="shared" ref="CO37:CT37" si="25">CN37+1</f>
        <v>10</v>
      </c>
      <c r="CP37" s="2">
        <f t="shared" si="25"/>
        <v>11</v>
      </c>
      <c r="CQ37" s="2">
        <f t="shared" si="25"/>
        <v>12</v>
      </c>
      <c r="CR37" s="2">
        <f t="shared" si="25"/>
        <v>13</v>
      </c>
      <c r="CS37" s="2">
        <f t="shared" si="25"/>
        <v>14</v>
      </c>
      <c r="CT37" s="2">
        <f t="shared" si="25"/>
        <v>15</v>
      </c>
      <c r="CW37" s="2">
        <f>DC20+1</f>
        <v>14</v>
      </c>
      <c r="CX37" s="2">
        <f t="shared" ref="CX37:DC37" si="26">CW37+1</f>
        <v>15</v>
      </c>
      <c r="CY37" s="2">
        <f t="shared" si="26"/>
        <v>16</v>
      </c>
      <c r="CZ37" s="2">
        <f t="shared" si="26"/>
        <v>17</v>
      </c>
      <c r="DA37" s="2">
        <f t="shared" si="26"/>
        <v>18</v>
      </c>
      <c r="DB37" s="2">
        <f t="shared" si="26"/>
        <v>19</v>
      </c>
      <c r="DC37" s="2">
        <f t="shared" si="26"/>
        <v>20</v>
      </c>
    </row>
    <row r="38" spans="1:107" x14ac:dyDescent="0.35">
      <c r="A38" s="3">
        <v>8</v>
      </c>
      <c r="B38" s="4"/>
      <c r="C38" s="4"/>
      <c r="D38" s="4" t="s">
        <v>7346</v>
      </c>
      <c r="E38" s="4" t="s">
        <v>7346</v>
      </c>
      <c r="F38" s="4" t="s">
        <v>25</v>
      </c>
      <c r="G38" s="4"/>
      <c r="H38" s="4"/>
      <c r="J38" s="3">
        <v>8</v>
      </c>
      <c r="K38" s="4"/>
      <c r="L38" s="4"/>
      <c r="M38" s="4"/>
      <c r="N38" s="4"/>
      <c r="O38" s="4" t="s">
        <v>25</v>
      </c>
      <c r="P38" s="4"/>
      <c r="Q38" s="4"/>
      <c r="S38" s="3">
        <v>8</v>
      </c>
      <c r="T38" s="4"/>
      <c r="U38" s="4"/>
      <c r="V38" s="4"/>
      <c r="W38" s="4"/>
      <c r="X38" s="4" t="s">
        <v>25</v>
      </c>
      <c r="Y38" s="4"/>
      <c r="Z38" s="4" t="s">
        <v>7579</v>
      </c>
      <c r="AB38" s="3">
        <v>8</v>
      </c>
      <c r="AC38" s="4"/>
      <c r="AD38" s="4"/>
      <c r="AE38" s="4"/>
      <c r="AF38" s="4"/>
      <c r="AG38" s="4" t="s">
        <v>25</v>
      </c>
      <c r="AH38" s="4"/>
      <c r="AI38" s="4"/>
      <c r="AK38" s="3">
        <v>8</v>
      </c>
      <c r="AL38" s="4"/>
      <c r="AM38" s="4"/>
      <c r="AN38" s="4"/>
      <c r="AO38" s="4" t="s">
        <v>1457</v>
      </c>
      <c r="AP38" s="4" t="s">
        <v>7829</v>
      </c>
      <c r="AQ38" s="4"/>
      <c r="AR38" s="4"/>
      <c r="AT38" s="4">
        <v>8</v>
      </c>
      <c r="AU38" s="4"/>
      <c r="AV38" s="4" t="s">
        <v>8024</v>
      </c>
      <c r="AW38" s="4"/>
      <c r="AX38" s="4" t="s">
        <v>7994</v>
      </c>
      <c r="AY38" s="4" t="s">
        <v>25</v>
      </c>
      <c r="AZ38" s="4"/>
      <c r="BA38" s="4"/>
      <c r="BC38" s="4">
        <v>8</v>
      </c>
      <c r="BD38" s="4"/>
      <c r="BE38" s="4" t="s">
        <v>8081</v>
      </c>
      <c r="BF38" s="4" t="s">
        <v>8095</v>
      </c>
      <c r="BG38" s="4"/>
      <c r="BH38" s="4" t="s">
        <v>25</v>
      </c>
      <c r="BI38" s="4"/>
      <c r="BJ38" s="4"/>
      <c r="BL38" s="4">
        <v>8</v>
      </c>
      <c r="BM38" s="4"/>
      <c r="BN38" s="4" t="s">
        <v>8201</v>
      </c>
      <c r="BO38" s="4"/>
      <c r="BP38" s="4" t="s">
        <v>8218</v>
      </c>
      <c r="BQ38" s="4" t="s">
        <v>8225</v>
      </c>
      <c r="BR38" s="4" t="s">
        <v>8232</v>
      </c>
      <c r="BS38" s="4"/>
      <c r="BU38" s="4">
        <v>8</v>
      </c>
      <c r="BV38" s="4" t="s">
        <v>8332</v>
      </c>
      <c r="BW38" s="4" t="s">
        <v>8343</v>
      </c>
      <c r="BX38" s="4"/>
      <c r="BY38" s="4"/>
      <c r="BZ38" s="4"/>
      <c r="CA38" s="4"/>
      <c r="CB38" s="4"/>
      <c r="CD38" s="4">
        <v>8</v>
      </c>
      <c r="CE38" s="4"/>
      <c r="CF38" s="4"/>
      <c r="CG38" s="4"/>
      <c r="CH38" s="4"/>
      <c r="CI38" s="4" t="s">
        <v>25</v>
      </c>
      <c r="CJ38" s="4" t="s">
        <v>8480</v>
      </c>
      <c r="CK38" s="4"/>
      <c r="CM38" s="4">
        <v>8</v>
      </c>
      <c r="CN38" s="4" t="s">
        <v>8556</v>
      </c>
      <c r="CO38" s="4" t="s">
        <v>8556</v>
      </c>
      <c r="CP38" s="4"/>
      <c r="CQ38" s="4" t="s">
        <v>8556</v>
      </c>
      <c r="CR38" s="4" t="s">
        <v>25</v>
      </c>
      <c r="CS38" s="4"/>
      <c r="CT38" s="4"/>
      <c r="CV38" s="4">
        <v>8</v>
      </c>
      <c r="CW38" s="4" t="s">
        <v>12070</v>
      </c>
      <c r="CX38" s="4"/>
      <c r="CY38" s="4"/>
      <c r="CZ38" s="4"/>
      <c r="DA38" s="4" t="s">
        <v>25</v>
      </c>
      <c r="DB38" s="4"/>
      <c r="DC38" s="4"/>
    </row>
    <row r="39" spans="1:107" x14ac:dyDescent="0.35">
      <c r="A39" s="2"/>
      <c r="B39" s="5" t="s">
        <v>7207</v>
      </c>
      <c r="C39" s="5" t="s">
        <v>7343</v>
      </c>
      <c r="D39" s="5"/>
      <c r="E39" s="5" t="s">
        <v>7351</v>
      </c>
      <c r="F39" s="5"/>
      <c r="G39" s="5"/>
      <c r="H39" s="5"/>
      <c r="J39" s="2"/>
      <c r="K39" s="5"/>
      <c r="L39" s="5"/>
      <c r="M39" s="5"/>
      <c r="N39" s="5"/>
      <c r="O39" s="5" t="s">
        <v>38</v>
      </c>
      <c r="P39" s="5"/>
      <c r="Q39" s="5"/>
      <c r="S39" s="2"/>
      <c r="T39" s="5" t="s">
        <v>7584</v>
      </c>
      <c r="U39" s="5"/>
      <c r="V39" s="5"/>
      <c r="W39" s="5"/>
      <c r="X39" s="5"/>
      <c r="Y39" s="5"/>
      <c r="Z39" s="5"/>
      <c r="AB39" s="2"/>
      <c r="AC39" s="5" t="s">
        <v>7699</v>
      </c>
      <c r="AD39" s="5" t="s">
        <v>38</v>
      </c>
      <c r="AE39" s="5"/>
      <c r="AF39" s="5" t="s">
        <v>7722</v>
      </c>
      <c r="AG39" s="5"/>
      <c r="AH39" s="5"/>
      <c r="AI39" s="5"/>
      <c r="AK39" s="2"/>
      <c r="AL39" s="5" t="s">
        <v>288</v>
      </c>
      <c r="AM39" s="5"/>
      <c r="AN39" s="5" t="s">
        <v>7821</v>
      </c>
      <c r="AO39" s="5"/>
      <c r="AP39" s="5" t="s">
        <v>7921</v>
      </c>
      <c r="AQ39" s="5"/>
      <c r="AR39" s="5"/>
      <c r="AT39" s="5"/>
      <c r="AU39" s="5" t="s">
        <v>7989</v>
      </c>
      <c r="AV39" s="5"/>
      <c r="AW39" s="5"/>
      <c r="AX39" s="5" t="s">
        <v>7766</v>
      </c>
      <c r="AY39" s="5" t="s">
        <v>7766</v>
      </c>
      <c r="AZ39" s="5"/>
      <c r="BA39" s="5"/>
      <c r="BC39" s="5"/>
      <c r="BD39" s="5"/>
      <c r="BE39" s="5"/>
      <c r="BF39" s="5" t="s">
        <v>8083</v>
      </c>
      <c r="BG39" s="5"/>
      <c r="BH39" s="5"/>
      <c r="BI39" s="5"/>
      <c r="BJ39" s="5"/>
      <c r="BL39" s="5"/>
      <c r="BM39" s="5" t="s">
        <v>8202</v>
      </c>
      <c r="BN39" s="5" t="s">
        <v>8209</v>
      </c>
      <c r="BO39" s="5"/>
      <c r="BP39" s="5"/>
      <c r="BQ39" s="5"/>
      <c r="BR39" s="5" t="s">
        <v>8233</v>
      </c>
      <c r="BS39" s="5" t="s">
        <v>8238</v>
      </c>
      <c r="BU39" s="5"/>
      <c r="BV39" s="5"/>
      <c r="BW39" s="5" t="s">
        <v>182</v>
      </c>
      <c r="BX39" s="5"/>
      <c r="BY39" s="5" t="s">
        <v>8350</v>
      </c>
      <c r="BZ39" s="5" t="s">
        <v>8357</v>
      </c>
      <c r="CA39" s="5" t="s">
        <v>8365</v>
      </c>
      <c r="CB39" s="5"/>
      <c r="CD39" s="5"/>
      <c r="CE39" s="5" t="s">
        <v>8461</v>
      </c>
      <c r="CF39" s="5"/>
      <c r="CG39" s="5"/>
      <c r="CH39" s="5" t="s">
        <v>40</v>
      </c>
      <c r="CI39" s="5"/>
      <c r="CJ39" s="5" t="s">
        <v>8481</v>
      </c>
      <c r="CK39" s="5"/>
      <c r="CM39" s="5"/>
      <c r="CN39" s="5"/>
      <c r="CO39" s="5"/>
      <c r="CP39" s="5"/>
      <c r="CQ39" s="5"/>
      <c r="CR39" s="5" t="s">
        <v>8556</v>
      </c>
      <c r="CS39" s="5"/>
      <c r="CT39" s="5"/>
      <c r="CV39" s="5"/>
      <c r="CW39" s="5"/>
      <c r="CX39" s="5"/>
      <c r="CY39" s="5" t="s">
        <v>8737</v>
      </c>
      <c r="CZ39" s="5"/>
      <c r="DA39" s="5"/>
      <c r="DB39" s="5"/>
      <c r="DC39" s="5"/>
    </row>
    <row r="40" spans="1:107" x14ac:dyDescent="0.35">
      <c r="A40" s="3">
        <v>10</v>
      </c>
      <c r="B40" s="4"/>
      <c r="C40" s="4"/>
      <c r="D40" s="4"/>
      <c r="E40" s="4" t="s">
        <v>347</v>
      </c>
      <c r="F40" s="4"/>
      <c r="G40" s="4"/>
      <c r="H40" s="4"/>
      <c r="J40" s="3">
        <v>10</v>
      </c>
      <c r="K40" s="4" t="s">
        <v>729</v>
      </c>
      <c r="L40" s="4"/>
      <c r="M40" s="4"/>
      <c r="N40" s="4"/>
      <c r="O40" s="4" t="s">
        <v>7483</v>
      </c>
      <c r="P40" s="4" t="s">
        <v>756</v>
      </c>
      <c r="Q40" s="4"/>
      <c r="S40" s="3">
        <v>10</v>
      </c>
      <c r="T40" s="4" t="s">
        <v>7585</v>
      </c>
      <c r="U40" s="4"/>
      <c r="V40" s="4" t="s">
        <v>7594</v>
      </c>
      <c r="W40" s="4" t="s">
        <v>347</v>
      </c>
      <c r="X40" s="4" t="s">
        <v>729</v>
      </c>
      <c r="Y40" s="4"/>
      <c r="Z40" s="4"/>
      <c r="AB40" s="3">
        <v>10</v>
      </c>
      <c r="AC40" s="4"/>
      <c r="AD40" s="4"/>
      <c r="AE40" s="4"/>
      <c r="AF40" s="4"/>
      <c r="AG40" s="4"/>
      <c r="AH40" s="4"/>
      <c r="AI40" s="4"/>
      <c r="AK40" s="3">
        <v>10</v>
      </c>
      <c r="AL40" s="4"/>
      <c r="AM40" s="4" t="s">
        <v>7727</v>
      </c>
      <c r="AN40" s="4"/>
      <c r="AO40" s="4" t="s">
        <v>860</v>
      </c>
      <c r="AP40" s="4"/>
      <c r="AQ40" s="4"/>
      <c r="AR40" s="4" t="s">
        <v>7836</v>
      </c>
      <c r="AT40" s="4">
        <v>10</v>
      </c>
      <c r="AU40" s="4" t="s">
        <v>38</v>
      </c>
      <c r="AV40" s="4" t="s">
        <v>7951</v>
      </c>
      <c r="AW40" s="4"/>
      <c r="AX40" s="4" t="s">
        <v>7767</v>
      </c>
      <c r="AY40" s="4" t="s">
        <v>7767</v>
      </c>
      <c r="AZ40" s="4"/>
      <c r="BA40" s="4"/>
      <c r="BC40" s="4">
        <v>10</v>
      </c>
      <c r="BD40" s="4"/>
      <c r="BE40" s="4"/>
      <c r="BF40" s="4" t="s">
        <v>8091</v>
      </c>
      <c r="BG40" s="4"/>
      <c r="BH40" s="4"/>
      <c r="BI40" s="4" t="s">
        <v>8092</v>
      </c>
      <c r="BJ40" s="4"/>
      <c r="BL40" s="4">
        <v>10</v>
      </c>
      <c r="BM40" s="4" t="s">
        <v>8203</v>
      </c>
      <c r="BN40" s="4"/>
      <c r="BO40" s="4" t="s">
        <v>8214</v>
      </c>
      <c r="BP40" s="4" t="s">
        <v>719</v>
      </c>
      <c r="BQ40" s="4"/>
      <c r="BR40" s="4" t="s">
        <v>8234</v>
      </c>
      <c r="BS40" s="4" t="s">
        <v>8239</v>
      </c>
      <c r="BU40" s="4">
        <v>10</v>
      </c>
      <c r="BV40" s="4"/>
      <c r="BW40" s="4" t="s">
        <v>8335</v>
      </c>
      <c r="BX40" s="4" t="s">
        <v>8335</v>
      </c>
      <c r="BY40" s="4" t="s">
        <v>8351</v>
      </c>
      <c r="BZ40" s="4" t="s">
        <v>8356</v>
      </c>
      <c r="CA40" s="4"/>
      <c r="CB40" s="4"/>
      <c r="CD40" s="4">
        <v>10</v>
      </c>
      <c r="CE40" s="4"/>
      <c r="CF40" s="4"/>
      <c r="CG40" s="4"/>
      <c r="CH40" s="4" t="s">
        <v>347</v>
      </c>
      <c r="CI40" s="4"/>
      <c r="CJ40" s="4"/>
      <c r="CK40" s="4" t="s">
        <v>8494</v>
      </c>
      <c r="CM40" s="4">
        <v>10</v>
      </c>
      <c r="CN40" s="4"/>
      <c r="CO40" s="4"/>
      <c r="CP40" s="4"/>
      <c r="CQ40" s="4"/>
      <c r="CR40" s="4" t="s">
        <v>8601</v>
      </c>
      <c r="CS40" s="4"/>
      <c r="CT40" s="4"/>
      <c r="CV40" s="4">
        <v>10</v>
      </c>
      <c r="CW40" s="4" t="s">
        <v>5082</v>
      </c>
      <c r="CX40" s="4"/>
      <c r="CY40" s="4" t="s">
        <v>5789</v>
      </c>
      <c r="CZ40" s="4" t="s">
        <v>347</v>
      </c>
      <c r="DA40" s="4" t="s">
        <v>8751</v>
      </c>
      <c r="DB40" s="4"/>
      <c r="DC40" s="4" t="s">
        <v>7116</v>
      </c>
    </row>
    <row r="41" spans="1:107" x14ac:dyDescent="0.35">
      <c r="A41" s="6"/>
      <c r="B41" s="7"/>
      <c r="C41" s="7"/>
      <c r="D41" s="7" t="s">
        <v>2550</v>
      </c>
      <c r="E41" s="7"/>
      <c r="F41" s="7" t="s">
        <v>7356</v>
      </c>
      <c r="G41" s="7"/>
      <c r="H41" s="7"/>
      <c r="J41" s="6"/>
      <c r="K41" s="7" t="s">
        <v>7470</v>
      </c>
      <c r="L41" s="7" t="s">
        <v>7479</v>
      </c>
      <c r="M41" s="7" t="s">
        <v>7478</v>
      </c>
      <c r="N41" s="7"/>
      <c r="O41" s="7" t="s">
        <v>7466</v>
      </c>
      <c r="P41" s="7"/>
      <c r="Q41" s="7"/>
      <c r="S41" s="6"/>
      <c r="T41" s="7"/>
      <c r="U41" s="7"/>
      <c r="V41" s="7" t="s">
        <v>71</v>
      </c>
      <c r="W41" s="7" t="s">
        <v>7600</v>
      </c>
      <c r="X41" s="7" t="s">
        <v>7599</v>
      </c>
      <c r="Y41" s="7" t="s">
        <v>960</v>
      </c>
      <c r="Z41" s="7"/>
      <c r="AB41" s="6"/>
      <c r="AC41" s="7" t="s">
        <v>7720</v>
      </c>
      <c r="AD41" s="7"/>
      <c r="AE41" s="7" t="s">
        <v>7724</v>
      </c>
      <c r="AF41" s="7" t="s">
        <v>7676</v>
      </c>
      <c r="AG41" s="7"/>
      <c r="AH41" s="7" t="s">
        <v>7733</v>
      </c>
      <c r="AI41" s="7" t="s">
        <v>7713</v>
      </c>
      <c r="AK41" s="6"/>
      <c r="AL41" s="7" t="s">
        <v>7811</v>
      </c>
      <c r="AM41" s="7"/>
      <c r="AN41" s="7"/>
      <c r="AO41" s="7" t="s">
        <v>193</v>
      </c>
      <c r="AP41" s="7"/>
      <c r="AQ41" s="7"/>
      <c r="AR41" s="7"/>
      <c r="AT41" s="7"/>
      <c r="AU41" s="7" t="s">
        <v>7991</v>
      </c>
      <c r="AV41" s="7"/>
      <c r="AW41" s="7"/>
      <c r="AX41" s="7" t="s">
        <v>8006</v>
      </c>
      <c r="AY41" s="7" t="s">
        <v>2092</v>
      </c>
      <c r="AZ41" s="7" t="s">
        <v>8002</v>
      </c>
      <c r="BA41" s="7"/>
      <c r="BC41" s="7"/>
      <c r="BD41" s="7" t="s">
        <v>8085</v>
      </c>
      <c r="BE41" s="7"/>
      <c r="BF41" s="7" t="s">
        <v>8084</v>
      </c>
      <c r="BG41" s="7"/>
      <c r="BH41" s="7" t="s">
        <v>8102</v>
      </c>
      <c r="BI41" s="7"/>
      <c r="BJ41" s="7" t="s">
        <v>308</v>
      </c>
      <c r="BL41" s="7"/>
      <c r="BM41" s="7" t="s">
        <v>979</v>
      </c>
      <c r="BN41" s="7"/>
      <c r="BO41" s="7"/>
      <c r="BP41" s="7" t="s">
        <v>719</v>
      </c>
      <c r="BQ41" s="7" t="s">
        <v>8226</v>
      </c>
      <c r="BR41" s="7"/>
      <c r="BS41" s="7" t="s">
        <v>8240</v>
      </c>
      <c r="BU41" s="7"/>
      <c r="BV41" s="7" t="s">
        <v>8333</v>
      </c>
      <c r="BW41" s="7"/>
      <c r="BX41" s="7"/>
      <c r="BY41" s="7"/>
      <c r="BZ41" s="7" t="s">
        <v>8355</v>
      </c>
      <c r="CA41" s="7" t="s">
        <v>8366</v>
      </c>
      <c r="CB41" s="7" t="s">
        <v>8369</v>
      </c>
      <c r="CD41" s="7"/>
      <c r="CE41" s="7" t="s">
        <v>7412</v>
      </c>
      <c r="CF41" s="7"/>
      <c r="CG41" s="7" t="s">
        <v>8470</v>
      </c>
      <c r="CH41" s="7" t="s">
        <v>168</v>
      </c>
      <c r="CI41" s="7"/>
      <c r="CJ41" s="7"/>
      <c r="CK41" s="7" t="s">
        <v>8495</v>
      </c>
      <c r="CM41" s="7"/>
      <c r="CN41" s="7"/>
      <c r="CO41" s="7" t="s">
        <v>8431</v>
      </c>
      <c r="CP41" s="7"/>
      <c r="CQ41" s="7"/>
      <c r="CR41" s="7"/>
      <c r="CS41" s="7" t="s">
        <v>8097</v>
      </c>
      <c r="CT41" s="7" t="s">
        <v>8307</v>
      </c>
      <c r="CV41" s="7"/>
      <c r="CW41" s="7"/>
      <c r="CX41" s="7"/>
      <c r="CY41" s="7" t="s">
        <v>156</v>
      </c>
      <c r="CZ41" s="7" t="s">
        <v>8745</v>
      </c>
      <c r="DA41" s="7" t="s">
        <v>566</v>
      </c>
      <c r="DB41" s="7" t="s">
        <v>195</v>
      </c>
      <c r="DC41" s="7"/>
    </row>
    <row r="42" spans="1:107" x14ac:dyDescent="0.35">
      <c r="A42" s="2">
        <v>12</v>
      </c>
      <c r="B42" s="5" t="s">
        <v>379</v>
      </c>
      <c r="C42" s="5" t="s">
        <v>89</v>
      </c>
      <c r="D42" s="5"/>
      <c r="E42" s="5"/>
      <c r="F42" s="5"/>
      <c r="G42" s="4" t="s">
        <v>784</v>
      </c>
      <c r="H42" s="5"/>
      <c r="J42" s="2">
        <v>12</v>
      </c>
      <c r="K42" s="5" t="s">
        <v>7471</v>
      </c>
      <c r="L42" s="5" t="s">
        <v>89</v>
      </c>
      <c r="M42" s="5"/>
      <c r="N42" s="5"/>
      <c r="O42" s="5" t="s">
        <v>7467</v>
      </c>
      <c r="P42" s="5"/>
      <c r="Q42" s="5"/>
      <c r="S42" s="2">
        <v>12</v>
      </c>
      <c r="T42" s="5" t="s">
        <v>7586</v>
      </c>
      <c r="U42" s="5" t="s">
        <v>89</v>
      </c>
      <c r="V42" s="5" t="s">
        <v>7595</v>
      </c>
      <c r="W42" s="5"/>
      <c r="X42" s="5"/>
      <c r="Y42" s="5"/>
      <c r="Z42" s="5"/>
      <c r="AB42" s="2">
        <v>12</v>
      </c>
      <c r="AC42" s="5"/>
      <c r="AD42" s="5" t="s">
        <v>89</v>
      </c>
      <c r="AE42" s="5"/>
      <c r="AF42" s="5"/>
      <c r="AG42" s="5" t="s">
        <v>7728</v>
      </c>
      <c r="AH42" s="5"/>
      <c r="AI42" s="5" t="s">
        <v>7734</v>
      </c>
      <c r="AK42" s="2">
        <v>12</v>
      </c>
      <c r="AL42" s="5" t="s">
        <v>379</v>
      </c>
      <c r="AM42" s="5" t="s">
        <v>89</v>
      </c>
      <c r="AN42" s="5" t="s">
        <v>7823</v>
      </c>
      <c r="AO42" s="5"/>
      <c r="AP42" s="5" t="s">
        <v>7830</v>
      </c>
      <c r="AQ42" s="5" t="s">
        <v>7832</v>
      </c>
      <c r="AR42" s="5" t="s">
        <v>7834</v>
      </c>
      <c r="AT42" s="5">
        <v>12</v>
      </c>
      <c r="AU42" s="5" t="s">
        <v>379</v>
      </c>
      <c r="AV42" s="5" t="s">
        <v>89</v>
      </c>
      <c r="AW42" s="5"/>
      <c r="AX42" s="5" t="s">
        <v>8004</v>
      </c>
      <c r="AY42" s="5" t="s">
        <v>7995</v>
      </c>
      <c r="AZ42" s="5"/>
      <c r="BA42" s="5" t="s">
        <v>8010</v>
      </c>
      <c r="BC42" s="5">
        <v>12</v>
      </c>
      <c r="BD42" s="5" t="s">
        <v>8086</v>
      </c>
      <c r="BE42" s="5"/>
      <c r="BF42" s="5"/>
      <c r="BG42" s="5"/>
      <c r="BH42" s="5"/>
      <c r="BI42" s="5" t="s">
        <v>396</v>
      </c>
      <c r="BJ42" s="5" t="s">
        <v>794</v>
      </c>
      <c r="BL42" s="5">
        <v>12</v>
      </c>
      <c r="BM42" s="5" t="s">
        <v>8188</v>
      </c>
      <c r="BN42" s="5" t="s">
        <v>8207</v>
      </c>
      <c r="BO42" s="5" t="s">
        <v>8188</v>
      </c>
      <c r="BP42" s="5" t="s">
        <v>8188</v>
      </c>
      <c r="BQ42" s="5"/>
      <c r="BR42" s="5"/>
      <c r="BS42" s="5"/>
      <c r="BU42" s="5">
        <v>12</v>
      </c>
      <c r="BV42" s="5"/>
      <c r="BW42" s="5" t="s">
        <v>8338</v>
      </c>
      <c r="BX42" s="5" t="s">
        <v>8345</v>
      </c>
      <c r="BY42" s="5" t="s">
        <v>8352</v>
      </c>
      <c r="BZ42" s="5" t="s">
        <v>8358</v>
      </c>
      <c r="CA42" s="5"/>
      <c r="CB42" s="5" t="s">
        <v>8371</v>
      </c>
      <c r="CD42" s="5">
        <v>12</v>
      </c>
      <c r="CE42" s="5"/>
      <c r="CF42" s="5" t="s">
        <v>89</v>
      </c>
      <c r="CG42" s="5"/>
      <c r="CH42" s="5"/>
      <c r="CI42" s="5"/>
      <c r="CJ42" s="5" t="s">
        <v>8482</v>
      </c>
      <c r="CK42" s="5" t="s">
        <v>8496</v>
      </c>
      <c r="CM42" s="5">
        <v>12</v>
      </c>
      <c r="CN42" s="5" t="s">
        <v>8586</v>
      </c>
      <c r="CO42" s="5" t="s">
        <v>89</v>
      </c>
      <c r="CP42" s="5"/>
      <c r="CQ42" s="5"/>
      <c r="CR42" s="5"/>
      <c r="CS42" s="5"/>
      <c r="CT42" s="5" t="s">
        <v>8607</v>
      </c>
      <c r="CV42" s="5">
        <v>12</v>
      </c>
      <c r="CW42" s="5" t="s">
        <v>8586</v>
      </c>
      <c r="CX42" s="5" t="s">
        <v>89</v>
      </c>
      <c r="CY42" s="5"/>
      <c r="CZ42" s="5"/>
      <c r="DA42" s="5" t="s">
        <v>8752</v>
      </c>
      <c r="DB42" s="5" t="s">
        <v>399</v>
      </c>
      <c r="DC42" s="5"/>
    </row>
    <row r="43" spans="1:107" x14ac:dyDescent="0.35">
      <c r="A43" s="2"/>
      <c r="B43" s="5" t="s">
        <v>38</v>
      </c>
      <c r="C43" s="5" t="s">
        <v>7344</v>
      </c>
      <c r="D43" s="5" t="s">
        <v>7160</v>
      </c>
      <c r="E43" s="5" t="s">
        <v>7353</v>
      </c>
      <c r="F43" s="5"/>
      <c r="G43" s="5" t="s">
        <v>430</v>
      </c>
      <c r="H43" s="5"/>
      <c r="J43" s="2"/>
      <c r="K43" s="5"/>
      <c r="L43" s="5" t="s">
        <v>7475</v>
      </c>
      <c r="M43" s="5"/>
      <c r="N43" s="5" t="s">
        <v>1631</v>
      </c>
      <c r="O43" s="5"/>
      <c r="P43" s="5" t="s">
        <v>7488</v>
      </c>
      <c r="Q43" s="5"/>
      <c r="S43" s="2"/>
      <c r="T43" s="5"/>
      <c r="U43" s="5" t="s">
        <v>7590</v>
      </c>
      <c r="V43" s="5" t="s">
        <v>2521</v>
      </c>
      <c r="W43" s="5"/>
      <c r="X43" s="5" t="s">
        <v>7603</v>
      </c>
      <c r="Y43" s="5"/>
      <c r="Z43" s="5" t="s">
        <v>7609</v>
      </c>
      <c r="AB43" s="2"/>
      <c r="AC43" s="5"/>
      <c r="AD43" s="5" t="s">
        <v>7702</v>
      </c>
      <c r="AE43" s="5"/>
      <c r="AF43" s="5"/>
      <c r="AG43" s="5"/>
      <c r="AH43" s="5"/>
      <c r="AI43" s="5" t="s">
        <v>7735</v>
      </c>
      <c r="AK43" s="2"/>
      <c r="AL43" s="5"/>
      <c r="AM43" s="5"/>
      <c r="AN43" s="5"/>
      <c r="AO43" s="5"/>
      <c r="AP43" s="5"/>
      <c r="AQ43" s="5"/>
      <c r="AR43" s="5" t="s">
        <v>7835</v>
      </c>
      <c r="AT43" s="5"/>
      <c r="AU43" s="5" t="s">
        <v>7990</v>
      </c>
      <c r="AV43" s="5" t="s">
        <v>7531</v>
      </c>
      <c r="AW43" s="5"/>
      <c r="AX43" s="5"/>
      <c r="AY43" s="5"/>
      <c r="AZ43" s="5"/>
      <c r="BA43" s="5" t="s">
        <v>1172</v>
      </c>
      <c r="BC43" s="5"/>
      <c r="BD43" s="5"/>
      <c r="BE43" s="5"/>
      <c r="BF43" s="5"/>
      <c r="BG43" s="5"/>
      <c r="BH43" s="5"/>
      <c r="BI43" s="5" t="s">
        <v>8106</v>
      </c>
      <c r="BJ43" s="5" t="s">
        <v>694</v>
      </c>
      <c r="BL43" s="5"/>
      <c r="BM43" s="5"/>
      <c r="BN43" s="5" t="s">
        <v>8208</v>
      </c>
      <c r="BO43" s="5"/>
      <c r="BP43" s="5" t="s">
        <v>8220</v>
      </c>
      <c r="BQ43" s="5" t="s">
        <v>8227</v>
      </c>
      <c r="BR43" s="5" t="s">
        <v>8235</v>
      </c>
      <c r="BS43" s="5"/>
      <c r="BU43" s="5"/>
      <c r="BV43" s="5" t="s">
        <v>8334</v>
      </c>
      <c r="BW43" s="5" t="s">
        <v>8335</v>
      </c>
      <c r="BX43" s="5" t="s">
        <v>8344</v>
      </c>
      <c r="BY43" s="5"/>
      <c r="BZ43" s="5" t="s">
        <v>8359</v>
      </c>
      <c r="CA43" s="5" t="s">
        <v>9288</v>
      </c>
      <c r="CB43" s="5"/>
      <c r="CD43" s="5"/>
      <c r="CE43" s="5"/>
      <c r="CF43" s="5"/>
      <c r="CG43" s="5"/>
      <c r="CH43" s="5"/>
      <c r="CI43" s="5"/>
      <c r="CJ43" s="5" t="s">
        <v>8483</v>
      </c>
      <c r="CK43" s="5" t="s">
        <v>8497</v>
      </c>
      <c r="CM43" s="5"/>
      <c r="CN43" s="5" t="s">
        <v>38</v>
      </c>
      <c r="CO43" s="11" t="s">
        <v>7546</v>
      </c>
      <c r="CP43" s="5"/>
      <c r="CQ43" s="5"/>
      <c r="CR43" s="5" t="s">
        <v>8602</v>
      </c>
      <c r="CS43" s="5" t="s">
        <v>8605</v>
      </c>
      <c r="CT43" s="5" t="s">
        <v>7146</v>
      </c>
      <c r="CV43" s="5"/>
      <c r="CW43" s="5" t="s">
        <v>8735</v>
      </c>
      <c r="CX43" s="5" t="s">
        <v>8738</v>
      </c>
      <c r="CY43" s="5"/>
      <c r="CZ43" s="5"/>
      <c r="DA43" s="5" t="s">
        <v>8753</v>
      </c>
      <c r="DB43" s="5" t="s">
        <v>430</v>
      </c>
      <c r="DC43" s="5"/>
    </row>
    <row r="44" spans="1:107" x14ac:dyDescent="0.35">
      <c r="A44" s="3">
        <v>14</v>
      </c>
      <c r="B44" s="4" t="s">
        <v>7339</v>
      </c>
      <c r="C44" s="4"/>
      <c r="D44" s="4" t="s">
        <v>7349</v>
      </c>
      <c r="E44" s="4" t="s">
        <v>7355</v>
      </c>
      <c r="F44" s="4"/>
      <c r="G44" s="4"/>
      <c r="H44" s="4"/>
      <c r="J44" s="3">
        <v>14</v>
      </c>
      <c r="K44" s="4" t="s">
        <v>7384</v>
      </c>
      <c r="L44" s="4"/>
      <c r="M44" s="4"/>
      <c r="N44" s="4" t="s">
        <v>7481</v>
      </c>
      <c r="O44" s="4" t="s">
        <v>7484</v>
      </c>
      <c r="P44" s="4" t="s">
        <v>158</v>
      </c>
      <c r="Q44" s="4"/>
      <c r="S44" s="3">
        <v>14</v>
      </c>
      <c r="T44" s="4"/>
      <c r="U44" s="4"/>
      <c r="V44" s="4" t="s">
        <v>7596</v>
      </c>
      <c r="W44" s="4" t="s">
        <v>7601</v>
      </c>
      <c r="X44" s="4" t="s">
        <v>7604</v>
      </c>
      <c r="Y44" s="4"/>
      <c r="Z44" s="4" t="s">
        <v>7610</v>
      </c>
      <c r="AB44" s="3">
        <v>14</v>
      </c>
      <c r="AC44" s="4" t="s">
        <v>7308</v>
      </c>
      <c r="AD44" s="4" t="s">
        <v>7723</v>
      </c>
      <c r="AE44" s="4" t="s">
        <v>7721</v>
      </c>
      <c r="AF44" s="4" t="s">
        <v>7726</v>
      </c>
      <c r="AG44" s="4"/>
      <c r="AH44" s="4"/>
      <c r="AI44" s="4" t="s">
        <v>7736</v>
      </c>
      <c r="AK44" s="3">
        <v>14</v>
      </c>
      <c r="AL44" s="4" t="s">
        <v>7815</v>
      </c>
      <c r="AM44" s="4"/>
      <c r="AN44" s="4" t="s">
        <v>7824</v>
      </c>
      <c r="AO44" s="4" t="s">
        <v>7826</v>
      </c>
      <c r="AP44" s="4"/>
      <c r="AQ44" s="4"/>
      <c r="AR44" s="4"/>
      <c r="AT44" s="4">
        <v>14</v>
      </c>
      <c r="AU44" s="4" t="s">
        <v>7401</v>
      </c>
      <c r="AV44" s="4"/>
      <c r="AW44" s="4" t="s">
        <v>7998</v>
      </c>
      <c r="AX44" s="4" t="s">
        <v>8005</v>
      </c>
      <c r="AY44" s="4" t="s">
        <v>67</v>
      </c>
      <c r="AZ44" s="4" t="s">
        <v>7996</v>
      </c>
      <c r="BA44" s="4" t="s">
        <v>8011</v>
      </c>
      <c r="BC44" s="4">
        <v>14</v>
      </c>
      <c r="BD44" s="4"/>
      <c r="BE44" s="4"/>
      <c r="BF44" s="4" t="s">
        <v>1631</v>
      </c>
      <c r="BG44" s="4" t="s">
        <v>8097</v>
      </c>
      <c r="BH44" s="4"/>
      <c r="BI44" s="4" t="s">
        <v>8105</v>
      </c>
      <c r="BJ44" s="4" t="s">
        <v>8108</v>
      </c>
      <c r="BL44" s="4">
        <v>14</v>
      </c>
      <c r="BM44" s="4" t="s">
        <v>8204</v>
      </c>
      <c r="BN44" s="4"/>
      <c r="BO44" s="4"/>
      <c r="BP44" s="4" t="s">
        <v>8221</v>
      </c>
      <c r="BQ44" s="4"/>
      <c r="BR44" s="4"/>
      <c r="BS44" s="4"/>
      <c r="BU44" s="4">
        <v>14</v>
      </c>
      <c r="BV44" s="4"/>
      <c r="BW44" s="4" t="s">
        <v>8339</v>
      </c>
      <c r="BX44" s="4" t="s">
        <v>8346</v>
      </c>
      <c r="BY44" s="4" t="s">
        <v>8351</v>
      </c>
      <c r="BZ44" s="4" t="s">
        <v>8360</v>
      </c>
      <c r="CA44" s="4"/>
      <c r="CB44" s="4"/>
      <c r="CD44" s="4">
        <v>14</v>
      </c>
      <c r="CE44" s="4" t="s">
        <v>128</v>
      </c>
      <c r="CF44" s="4" t="s">
        <v>67</v>
      </c>
      <c r="CG44" s="4"/>
      <c r="CH44" s="4" t="s">
        <v>8474</v>
      </c>
      <c r="CI44" s="4"/>
      <c r="CJ44" s="4" t="s">
        <v>8484</v>
      </c>
      <c r="CK44" s="4"/>
      <c r="CM44" s="4">
        <v>14</v>
      </c>
      <c r="CN44" s="4" t="s">
        <v>8588</v>
      </c>
      <c r="CO44" s="4" t="s">
        <v>8591</v>
      </c>
      <c r="CP44" s="4"/>
      <c r="CQ44" s="4"/>
      <c r="CR44" s="4" t="s">
        <v>8603</v>
      </c>
      <c r="CS44" s="4" t="s">
        <v>8606</v>
      </c>
      <c r="CT44" s="4"/>
      <c r="CV44" s="4">
        <v>14</v>
      </c>
      <c r="CW44" s="4" t="s">
        <v>7308</v>
      </c>
      <c r="CX44" s="4" t="s">
        <v>8746</v>
      </c>
      <c r="CY44" s="4" t="s">
        <v>156</v>
      </c>
      <c r="CZ44" s="4" t="s">
        <v>8747</v>
      </c>
      <c r="DA44" s="4" t="s">
        <v>7879</v>
      </c>
      <c r="DB44" s="4"/>
      <c r="DC44" s="4" t="s">
        <v>8757</v>
      </c>
    </row>
    <row r="45" spans="1:107" x14ac:dyDescent="0.35">
      <c r="A45" s="6"/>
      <c r="B45" s="7" t="s">
        <v>7340</v>
      </c>
      <c r="C45" s="7"/>
      <c r="D45" s="7"/>
      <c r="E45" s="7"/>
      <c r="F45" s="7"/>
      <c r="G45" s="7"/>
      <c r="H45" s="7"/>
      <c r="J45" s="6"/>
      <c r="K45" s="7" t="s">
        <v>7385</v>
      </c>
      <c r="L45" s="7"/>
      <c r="M45" s="7" t="s">
        <v>1850</v>
      </c>
      <c r="N45" s="7" t="s">
        <v>7460</v>
      </c>
      <c r="O45" s="7"/>
      <c r="P45" s="7"/>
      <c r="Q45" s="7" t="s">
        <v>7493</v>
      </c>
      <c r="S45" s="6"/>
      <c r="T45" s="7" t="s">
        <v>7589</v>
      </c>
      <c r="U45" s="7"/>
      <c r="V45" s="7" t="s">
        <v>38</v>
      </c>
      <c r="W45" s="7"/>
      <c r="X45" s="7" t="s">
        <v>7605</v>
      </c>
      <c r="Y45" s="7" t="s">
        <v>38</v>
      </c>
      <c r="Z45" s="7"/>
      <c r="AB45" s="6"/>
      <c r="AC45" s="7" t="s">
        <v>150</v>
      </c>
      <c r="AD45" s="7"/>
      <c r="AE45" s="7"/>
      <c r="AF45" s="7"/>
      <c r="AG45" s="7" t="s">
        <v>7729</v>
      </c>
      <c r="AH45" s="7"/>
      <c r="AI45" s="7"/>
      <c r="AK45" s="6"/>
      <c r="AL45" s="7" t="s">
        <v>7816</v>
      </c>
      <c r="AM45" s="7" t="s">
        <v>7819</v>
      </c>
      <c r="AN45" s="7"/>
      <c r="AO45" s="7" t="s">
        <v>38</v>
      </c>
      <c r="AP45" s="7" t="s">
        <v>7831</v>
      </c>
      <c r="AQ45" s="7" t="s">
        <v>7837</v>
      </c>
      <c r="AR45" s="7"/>
      <c r="AT45" s="7"/>
      <c r="AU45" s="7" t="s">
        <v>7744</v>
      </c>
      <c r="AV45" s="7"/>
      <c r="AW45" s="7" t="s">
        <v>7999</v>
      </c>
      <c r="AX45" s="7"/>
      <c r="AY45" s="7" t="s">
        <v>195</v>
      </c>
      <c r="AZ45" s="7"/>
      <c r="BA45" s="7"/>
      <c r="BC45" s="7"/>
      <c r="BD45" s="7"/>
      <c r="BE45" s="7"/>
      <c r="BF45" s="7" t="s">
        <v>8093</v>
      </c>
      <c r="BG45" s="7" t="s">
        <v>8098</v>
      </c>
      <c r="BH45" s="7"/>
      <c r="BI45" s="7"/>
      <c r="BJ45" s="7"/>
      <c r="BL45" s="7"/>
      <c r="BM45" s="7" t="s">
        <v>5370</v>
      </c>
      <c r="BN45" s="7"/>
      <c r="BO45" s="7" t="s">
        <v>8217</v>
      </c>
      <c r="BP45" s="7" t="s">
        <v>8222</v>
      </c>
      <c r="BQ45" s="7" t="s">
        <v>8228</v>
      </c>
      <c r="BR45" s="7"/>
      <c r="BS45" s="7"/>
      <c r="BU45" s="7"/>
      <c r="BV45" s="7" t="s">
        <v>8335</v>
      </c>
      <c r="BW45" s="7" t="s">
        <v>8340</v>
      </c>
      <c r="BX45" s="7" t="s">
        <v>8347</v>
      </c>
      <c r="BY45" s="7"/>
      <c r="BZ45" s="7"/>
      <c r="CA45" s="7"/>
      <c r="CB45" s="7" t="s">
        <v>8370</v>
      </c>
      <c r="CD45" s="7"/>
      <c r="CE45" s="7"/>
      <c r="CF45" s="7" t="s">
        <v>8469</v>
      </c>
      <c r="CG45" s="7"/>
      <c r="CH45" s="7"/>
      <c r="CI45" s="7"/>
      <c r="CJ45" s="7" t="s">
        <v>8488</v>
      </c>
      <c r="CK45" s="7" t="s">
        <v>6867</v>
      </c>
      <c r="CM45" s="7"/>
      <c r="CN45" s="7"/>
      <c r="CO45" s="7"/>
      <c r="CP45" s="7"/>
      <c r="CQ45" s="7" t="s">
        <v>8597</v>
      </c>
      <c r="CR45" s="7" t="s">
        <v>8604</v>
      </c>
      <c r="CS45" s="7" t="s">
        <v>8608</v>
      </c>
      <c r="CT45" s="7"/>
      <c r="CV45" s="7"/>
      <c r="CW45" s="7" t="s">
        <v>8707</v>
      </c>
      <c r="CX45" s="7"/>
      <c r="CY45" s="7" t="s">
        <v>38</v>
      </c>
      <c r="CZ45" s="7" t="s">
        <v>8749</v>
      </c>
      <c r="DA45" s="7"/>
      <c r="DB45" s="7"/>
      <c r="DC45" s="7" t="s">
        <v>8758</v>
      </c>
    </row>
    <row r="46" spans="1:107" x14ac:dyDescent="0.35">
      <c r="A46" s="2">
        <v>16</v>
      </c>
      <c r="B46" s="5" t="s">
        <v>7341</v>
      </c>
      <c r="C46" s="5" t="s">
        <v>38</v>
      </c>
      <c r="D46" s="5" t="s">
        <v>7350</v>
      </c>
      <c r="E46" s="5"/>
      <c r="F46" s="5" t="s">
        <v>67</v>
      </c>
      <c r="G46" s="5" t="s">
        <v>7359</v>
      </c>
      <c r="H46" s="5" t="s">
        <v>7364</v>
      </c>
      <c r="J46" s="2">
        <v>16</v>
      </c>
      <c r="K46" s="5" t="s">
        <v>7436</v>
      </c>
      <c r="L46" s="5" t="s">
        <v>86</v>
      </c>
      <c r="M46" s="5" t="s">
        <v>7477</v>
      </c>
      <c r="N46" s="5" t="s">
        <v>7480</v>
      </c>
      <c r="O46" s="5" t="s">
        <v>7485</v>
      </c>
      <c r="P46" s="5" t="s">
        <v>7489</v>
      </c>
      <c r="Q46" s="5"/>
      <c r="S46" s="2">
        <v>16</v>
      </c>
      <c r="T46" s="5" t="s">
        <v>7588</v>
      </c>
      <c r="U46" s="5" t="s">
        <v>7591</v>
      </c>
      <c r="V46" s="5" t="s">
        <v>505</v>
      </c>
      <c r="W46" s="5" t="s">
        <v>7602</v>
      </c>
      <c r="X46" s="4" t="s">
        <v>7606</v>
      </c>
      <c r="Y46" s="5" t="s">
        <v>7608</v>
      </c>
      <c r="Z46" s="5" t="s">
        <v>7611</v>
      </c>
      <c r="AB46" s="2">
        <v>16</v>
      </c>
      <c r="AC46" s="5" t="s">
        <v>7708</v>
      </c>
      <c r="AD46" s="5"/>
      <c r="AE46" s="5"/>
      <c r="AF46" s="5" t="s">
        <v>566</v>
      </c>
      <c r="AG46" s="5" t="s">
        <v>7732</v>
      </c>
      <c r="AH46" s="5"/>
      <c r="AI46" s="5" t="s">
        <v>7812</v>
      </c>
      <c r="AK46" s="2">
        <v>16</v>
      </c>
      <c r="AL46" s="5"/>
      <c r="AM46" s="5" t="s">
        <v>7818</v>
      </c>
      <c r="AN46" s="5" t="s">
        <v>7825</v>
      </c>
      <c r="AO46" s="5" t="s">
        <v>7827</v>
      </c>
      <c r="AP46" s="5"/>
      <c r="AQ46" s="5"/>
      <c r="AR46" s="5"/>
      <c r="AT46" s="5">
        <v>16</v>
      </c>
      <c r="AU46" s="5"/>
      <c r="AV46" s="5"/>
      <c r="AW46" s="5" t="s">
        <v>8001</v>
      </c>
      <c r="AX46" s="5"/>
      <c r="AY46" s="5"/>
      <c r="AZ46" s="5"/>
      <c r="BA46" s="5"/>
      <c r="BC46" s="5">
        <v>16</v>
      </c>
      <c r="BD46" s="5" t="s">
        <v>8087</v>
      </c>
      <c r="BE46" s="5"/>
      <c r="BF46" s="5"/>
      <c r="BG46" s="5" t="s">
        <v>8099</v>
      </c>
      <c r="BH46" s="5" t="s">
        <v>7397</v>
      </c>
      <c r="BI46" s="5" t="s">
        <v>3651</v>
      </c>
      <c r="BJ46" s="5" t="s">
        <v>8109</v>
      </c>
      <c r="BL46" s="5">
        <v>16</v>
      </c>
      <c r="BM46" s="5" t="s">
        <v>8205</v>
      </c>
      <c r="BN46" s="5" t="s">
        <v>8210</v>
      </c>
      <c r="BO46" s="5" t="s">
        <v>8215</v>
      </c>
      <c r="BP46" s="5"/>
      <c r="BQ46" s="5"/>
      <c r="BR46" s="5" t="s">
        <v>8237</v>
      </c>
      <c r="BS46" s="5" t="s">
        <v>3540</v>
      </c>
      <c r="BU46" s="5">
        <v>16</v>
      </c>
      <c r="BV46" s="5"/>
      <c r="BW46" s="5"/>
      <c r="BX46" s="5" t="s">
        <v>8348</v>
      </c>
      <c r="BY46" s="5"/>
      <c r="BZ46" s="5"/>
      <c r="CA46" s="5" t="s">
        <v>3904</v>
      </c>
      <c r="CB46" s="5" t="s">
        <v>8372</v>
      </c>
      <c r="CD46" s="5">
        <v>16</v>
      </c>
      <c r="CE46" s="5" t="s">
        <v>8459</v>
      </c>
      <c r="CF46" s="5" t="s">
        <v>8464</v>
      </c>
      <c r="CG46" s="5"/>
      <c r="CH46" s="5" t="s">
        <v>566</v>
      </c>
      <c r="CI46" s="5"/>
      <c r="CJ46" s="5" t="s">
        <v>8489</v>
      </c>
      <c r="CK46" s="5" t="s">
        <v>8498</v>
      </c>
      <c r="CM46" s="5">
        <v>16</v>
      </c>
      <c r="CN46" s="5" t="s">
        <v>8589</v>
      </c>
      <c r="CO46" s="5" t="s">
        <v>8590</v>
      </c>
      <c r="CP46" s="5"/>
      <c r="CQ46" s="5"/>
      <c r="CR46" s="5" t="s">
        <v>8587</v>
      </c>
      <c r="CS46" s="5" t="s">
        <v>197</v>
      </c>
      <c r="CT46" s="5"/>
      <c r="CV46" s="5">
        <v>16</v>
      </c>
      <c r="CW46" s="5"/>
      <c r="CX46" s="5"/>
      <c r="CY46" s="5" t="s">
        <v>8708</v>
      </c>
      <c r="CZ46" s="5"/>
      <c r="DA46" s="5" t="s">
        <v>8754</v>
      </c>
      <c r="DB46" s="5"/>
      <c r="DC46" s="5" t="s">
        <v>8759</v>
      </c>
    </row>
    <row r="47" spans="1:107" x14ac:dyDescent="0.35">
      <c r="A47" s="2"/>
      <c r="B47" s="5"/>
      <c r="C47" s="5"/>
      <c r="D47" s="5" t="s">
        <v>7357</v>
      </c>
      <c r="E47" s="5" t="s">
        <v>7354</v>
      </c>
      <c r="F47" s="5" t="s">
        <v>1068</v>
      </c>
      <c r="G47" s="5" t="s">
        <v>38</v>
      </c>
      <c r="H47" s="5" t="s">
        <v>2267</v>
      </c>
      <c r="J47" s="2"/>
      <c r="K47" s="5"/>
      <c r="L47" s="5" t="s">
        <v>7476</v>
      </c>
      <c r="M47" s="5" t="s">
        <v>38</v>
      </c>
      <c r="N47" s="5"/>
      <c r="O47" s="5" t="s">
        <v>7486</v>
      </c>
      <c r="P47" s="5" t="s">
        <v>1631</v>
      </c>
      <c r="Q47" s="5" t="s">
        <v>7494</v>
      </c>
      <c r="S47" s="2"/>
      <c r="T47" s="5" t="s">
        <v>38</v>
      </c>
      <c r="U47" s="5" t="s">
        <v>7592</v>
      </c>
      <c r="V47" s="5"/>
      <c r="W47" s="5"/>
      <c r="X47" s="7" t="s">
        <v>7607</v>
      </c>
      <c r="Y47" s="5" t="s">
        <v>195</v>
      </c>
      <c r="Z47" s="5" t="s">
        <v>7612</v>
      </c>
      <c r="AB47" s="2"/>
      <c r="AC47" s="5"/>
      <c r="AD47" s="5"/>
      <c r="AE47" s="5" t="s">
        <v>38</v>
      </c>
      <c r="AF47" s="5"/>
      <c r="AG47" s="5" t="s">
        <v>7731</v>
      </c>
      <c r="AH47" s="5"/>
      <c r="AI47" s="5"/>
      <c r="AK47" s="2"/>
      <c r="AL47" s="5" t="s">
        <v>7817</v>
      </c>
      <c r="AM47" s="5"/>
      <c r="AN47" s="5"/>
      <c r="AO47" s="5" t="s">
        <v>38</v>
      </c>
      <c r="AP47" s="5"/>
      <c r="AQ47" s="5"/>
      <c r="AR47" s="5"/>
      <c r="AT47" s="5"/>
      <c r="AU47" s="5" t="s">
        <v>7071</v>
      </c>
      <c r="AV47" s="5"/>
      <c r="AW47" s="5" t="s">
        <v>8000</v>
      </c>
      <c r="AX47" s="5"/>
      <c r="AY47" s="5"/>
      <c r="AZ47" s="5"/>
      <c r="BA47" s="5"/>
      <c r="BC47" s="5"/>
      <c r="BD47" s="5" t="s">
        <v>38</v>
      </c>
      <c r="BE47" s="5"/>
      <c r="BF47" s="5"/>
      <c r="BG47" s="5" t="s">
        <v>8100</v>
      </c>
      <c r="BH47" s="5" t="s">
        <v>1236</v>
      </c>
      <c r="BI47" s="5" t="s">
        <v>8107</v>
      </c>
      <c r="BJ47" s="5" t="s">
        <v>8100</v>
      </c>
      <c r="BL47" s="5"/>
      <c r="BM47" s="5"/>
      <c r="BN47" s="5"/>
      <c r="BO47" s="5" t="s">
        <v>8216</v>
      </c>
      <c r="BP47" s="5" t="s">
        <v>8213</v>
      </c>
      <c r="BQ47" s="5"/>
      <c r="BR47" s="5" t="s">
        <v>8236</v>
      </c>
      <c r="BS47" s="5"/>
      <c r="BU47" s="5"/>
      <c r="BV47" s="5" t="s">
        <v>8336</v>
      </c>
      <c r="BW47" s="5" t="s">
        <v>8341</v>
      </c>
      <c r="BX47" s="5"/>
      <c r="BY47" s="5"/>
      <c r="BZ47" s="5" t="s">
        <v>8361</v>
      </c>
      <c r="CA47" s="5" t="s">
        <v>8367</v>
      </c>
      <c r="CB47" s="5"/>
      <c r="CD47" s="5"/>
      <c r="CE47" s="5" t="s">
        <v>8463</v>
      </c>
      <c r="CF47" s="5"/>
      <c r="CG47" s="5" t="s">
        <v>8472</v>
      </c>
      <c r="CH47" s="5"/>
      <c r="CI47" s="5"/>
      <c r="CJ47" s="5"/>
      <c r="CK47" s="5"/>
      <c r="CM47" s="5"/>
      <c r="CN47" s="5"/>
      <c r="CO47" s="5" t="s">
        <v>8592</v>
      </c>
      <c r="CP47" s="5" t="s">
        <v>38</v>
      </c>
      <c r="CQ47" s="5"/>
      <c r="CR47" s="5"/>
      <c r="CS47" s="5" t="s">
        <v>121</v>
      </c>
      <c r="CT47" s="5"/>
      <c r="CV47" s="5"/>
      <c r="CW47" s="5"/>
      <c r="CX47" s="5"/>
      <c r="CY47" s="5"/>
      <c r="CZ47" s="5" t="s">
        <v>8476</v>
      </c>
      <c r="DA47" s="5"/>
      <c r="DB47" s="5" t="s">
        <v>8756</v>
      </c>
      <c r="DC47" s="5" t="s">
        <v>8419</v>
      </c>
    </row>
    <row r="48" spans="1:107" x14ac:dyDescent="0.35">
      <c r="A48" s="3">
        <v>18</v>
      </c>
      <c r="B48" s="4"/>
      <c r="C48" s="4" t="s">
        <v>995</v>
      </c>
      <c r="D48" s="4" t="s">
        <v>223</v>
      </c>
      <c r="E48" s="4" t="s">
        <v>1002</v>
      </c>
      <c r="F48" s="4" t="s">
        <v>38</v>
      </c>
      <c r="G48" s="4" t="s">
        <v>7360</v>
      </c>
      <c r="H48" s="4"/>
      <c r="J48" s="3">
        <v>18</v>
      </c>
      <c r="K48" s="4"/>
      <c r="L48" s="4"/>
      <c r="M48" s="4"/>
      <c r="N48" s="4" t="s">
        <v>7482</v>
      </c>
      <c r="O48" s="4" t="s">
        <v>7487</v>
      </c>
      <c r="P48" s="4" t="s">
        <v>7490</v>
      </c>
      <c r="Q48" s="4" t="s">
        <v>7495</v>
      </c>
      <c r="S48" s="3">
        <v>18</v>
      </c>
      <c r="T48" s="4" t="s">
        <v>7578</v>
      </c>
      <c r="U48" s="4"/>
      <c r="V48" s="4" t="s">
        <v>223</v>
      </c>
      <c r="W48" s="4"/>
      <c r="X48" s="4"/>
      <c r="Y48" s="4"/>
      <c r="Z48" s="4"/>
      <c r="AB48" s="3">
        <v>18</v>
      </c>
      <c r="AC48" s="4" t="s">
        <v>7719</v>
      </c>
      <c r="AD48" s="4" t="s">
        <v>7681</v>
      </c>
      <c r="AE48" s="4"/>
      <c r="AF48" s="4"/>
      <c r="AG48" s="4" t="s">
        <v>38</v>
      </c>
      <c r="AH48" s="4"/>
      <c r="AI48" s="4"/>
      <c r="AK48" s="3">
        <v>18</v>
      </c>
      <c r="AL48" s="4" t="s">
        <v>7788</v>
      </c>
      <c r="AM48" s="4" t="s">
        <v>7820</v>
      </c>
      <c r="AN48" s="4" t="s">
        <v>223</v>
      </c>
      <c r="AO48" s="4"/>
      <c r="AP48" s="4"/>
      <c r="AQ48" s="4"/>
      <c r="AR48" s="4"/>
      <c r="AT48" s="4">
        <v>18</v>
      </c>
      <c r="AU48" s="4" t="s">
        <v>223</v>
      </c>
      <c r="AV48" s="4"/>
      <c r="AW48" s="4"/>
      <c r="AX48" s="4"/>
      <c r="AY48" s="4" t="s">
        <v>8007</v>
      </c>
      <c r="AZ48" s="4" t="s">
        <v>8003</v>
      </c>
      <c r="BA48" s="4"/>
      <c r="BC48" s="4">
        <v>18</v>
      </c>
      <c r="BD48" s="4" t="s">
        <v>8090</v>
      </c>
      <c r="BE48" s="4"/>
      <c r="BF48" s="4" t="s">
        <v>8078</v>
      </c>
      <c r="BG48" s="4"/>
      <c r="BH48" s="4" t="s">
        <v>7757</v>
      </c>
      <c r="BI48" s="4"/>
      <c r="BJ48" s="4" t="s">
        <v>8110</v>
      </c>
      <c r="BL48" s="4">
        <v>18</v>
      </c>
      <c r="BM48" s="4" t="s">
        <v>8206</v>
      </c>
      <c r="BN48" s="4" t="s">
        <v>8219</v>
      </c>
      <c r="BO48" s="4"/>
      <c r="BP48" s="4" t="s">
        <v>8219</v>
      </c>
      <c r="BQ48" s="4" t="s">
        <v>8229</v>
      </c>
      <c r="BR48" s="4"/>
      <c r="BS48" s="4"/>
      <c r="BU48" s="4">
        <v>18</v>
      </c>
      <c r="BV48" s="4"/>
      <c r="BW48" s="4"/>
      <c r="BX48" s="4" t="s">
        <v>8349</v>
      </c>
      <c r="BY48" s="4" t="s">
        <v>8353</v>
      </c>
      <c r="BZ48" s="4" t="s">
        <v>8362</v>
      </c>
      <c r="CA48" s="4"/>
      <c r="CB48" s="4"/>
      <c r="CD48" s="4">
        <v>18</v>
      </c>
      <c r="CE48" s="4" t="s">
        <v>8462</v>
      </c>
      <c r="CF48" s="4" t="s">
        <v>8468</v>
      </c>
      <c r="CG48" s="4" t="s">
        <v>223</v>
      </c>
      <c r="CH48" s="4" t="s">
        <v>7080</v>
      </c>
      <c r="CI48" s="4"/>
      <c r="CJ48" s="4"/>
      <c r="CK48" s="4" t="s">
        <v>8485</v>
      </c>
      <c r="CM48" s="4">
        <v>18</v>
      </c>
      <c r="CN48" s="4"/>
      <c r="CO48" s="4"/>
      <c r="CP48" s="4"/>
      <c r="CQ48" s="4" t="s">
        <v>8593</v>
      </c>
      <c r="CR48" s="4"/>
      <c r="CS48" s="4"/>
      <c r="CT48" s="4"/>
      <c r="CV48" s="4">
        <v>18</v>
      </c>
      <c r="CW48" s="4" t="s">
        <v>8682</v>
      </c>
      <c r="CX48" s="4"/>
      <c r="CY48" s="4" t="s">
        <v>223</v>
      </c>
      <c r="CZ48" s="4" t="s">
        <v>8750</v>
      </c>
      <c r="DA48" s="4" t="s">
        <v>8755</v>
      </c>
      <c r="DB48" s="4"/>
      <c r="DC48" s="4" t="s">
        <v>7116</v>
      </c>
    </row>
    <row r="49" spans="1:107" x14ac:dyDescent="0.35">
      <c r="A49" s="6"/>
      <c r="B49" s="7" t="s">
        <v>7342</v>
      </c>
      <c r="C49" s="7" t="s">
        <v>7347</v>
      </c>
      <c r="D49" s="7" t="s">
        <v>7352</v>
      </c>
      <c r="E49" s="7"/>
      <c r="F49" s="7" t="s">
        <v>67</v>
      </c>
      <c r="G49" s="7" t="s">
        <v>7363</v>
      </c>
      <c r="H49" s="7"/>
      <c r="J49" s="6"/>
      <c r="K49" s="7"/>
      <c r="L49" s="7"/>
      <c r="M49" s="7"/>
      <c r="N49" s="7"/>
      <c r="O49" s="7" t="s">
        <v>1363</v>
      </c>
      <c r="P49" s="7" t="s">
        <v>7491</v>
      </c>
      <c r="Q49" s="7"/>
      <c r="S49" s="6"/>
      <c r="T49" s="7"/>
      <c r="U49" s="7" t="s">
        <v>654</v>
      </c>
      <c r="V49" s="7"/>
      <c r="W49" s="7"/>
      <c r="X49" s="7" t="s">
        <v>7638</v>
      </c>
      <c r="Y49" s="7"/>
      <c r="Z49" s="7"/>
      <c r="AB49" s="6"/>
      <c r="AC49" s="7"/>
      <c r="AD49" s="7" t="s">
        <v>4029</v>
      </c>
      <c r="AE49" s="7"/>
      <c r="AF49" s="7"/>
      <c r="AG49" s="7"/>
      <c r="AH49" s="7"/>
      <c r="AI49" s="7"/>
      <c r="AK49" s="6"/>
      <c r="AL49" s="7" t="s">
        <v>654</v>
      </c>
      <c r="AM49" s="7"/>
      <c r="AN49" s="7"/>
      <c r="AO49" s="7"/>
      <c r="AP49" s="7" t="s">
        <v>7833</v>
      </c>
      <c r="AQ49" s="7" t="s">
        <v>7833</v>
      </c>
      <c r="AR49" s="7" t="s">
        <v>7833</v>
      </c>
      <c r="AT49" s="7"/>
      <c r="AU49" s="7"/>
      <c r="AV49" s="7" t="s">
        <v>654</v>
      </c>
      <c r="AW49" s="7" t="s">
        <v>7993</v>
      </c>
      <c r="AX49" s="7" t="s">
        <v>38</v>
      </c>
      <c r="AY49" s="7" t="s">
        <v>8008</v>
      </c>
      <c r="AZ49" s="7"/>
      <c r="BA49" s="7" t="s">
        <v>8012</v>
      </c>
      <c r="BC49" s="7"/>
      <c r="BD49" s="7" t="s">
        <v>8088</v>
      </c>
      <c r="BE49" s="7"/>
      <c r="BF49" s="7" t="s">
        <v>8094</v>
      </c>
      <c r="BG49" s="7"/>
      <c r="BH49" s="7"/>
      <c r="BI49" s="7"/>
      <c r="BJ49" s="7"/>
      <c r="BL49" s="7"/>
      <c r="BM49" s="7"/>
      <c r="BN49" s="7" t="s">
        <v>8211</v>
      </c>
      <c r="BO49" s="7"/>
      <c r="BP49" s="7"/>
      <c r="BQ49" s="7" t="s">
        <v>8230</v>
      </c>
      <c r="BR49" s="7" t="s">
        <v>38</v>
      </c>
      <c r="BS49" s="7"/>
      <c r="BU49" s="7"/>
      <c r="BV49" s="7"/>
      <c r="BW49" s="7" t="s">
        <v>8342</v>
      </c>
      <c r="BX49" s="7"/>
      <c r="BY49" s="7" t="s">
        <v>8354</v>
      </c>
      <c r="BZ49" s="7" t="s">
        <v>8363</v>
      </c>
      <c r="CA49" s="7" t="s">
        <v>3298</v>
      </c>
      <c r="CB49" s="7"/>
      <c r="CD49" s="7"/>
      <c r="CE49" s="7" t="s">
        <v>654</v>
      </c>
      <c r="CF49" s="7" t="s">
        <v>8435</v>
      </c>
      <c r="CG49" s="7"/>
      <c r="CH49" s="7"/>
      <c r="CI49" s="7"/>
      <c r="CJ49" s="7" t="s">
        <v>8490</v>
      </c>
      <c r="CK49" s="7" t="s">
        <v>8486</v>
      </c>
      <c r="CM49" s="7"/>
      <c r="CN49" s="7" t="s">
        <v>654</v>
      </c>
      <c r="CO49" s="7" t="s">
        <v>8435</v>
      </c>
      <c r="CP49" s="7"/>
      <c r="CQ49" s="7" t="s">
        <v>8599</v>
      </c>
      <c r="CR49" s="7"/>
      <c r="CS49" s="7"/>
      <c r="CT49" s="7"/>
      <c r="CV49" s="7"/>
      <c r="CW49" s="7" t="s">
        <v>8739</v>
      </c>
      <c r="CX49" s="7"/>
      <c r="CY49" s="7"/>
      <c r="CZ49" s="7"/>
      <c r="DA49" s="7"/>
      <c r="DB49" s="7"/>
      <c r="DC49" s="7" t="s">
        <v>8760</v>
      </c>
    </row>
    <row r="50" spans="1:107" x14ac:dyDescent="0.35">
      <c r="A50" s="2">
        <v>20</v>
      </c>
      <c r="B50" s="5" t="s">
        <v>7314</v>
      </c>
      <c r="C50" s="5"/>
      <c r="D50" s="5" t="s">
        <v>7309</v>
      </c>
      <c r="E50" s="5"/>
      <c r="F50" s="5" t="s">
        <v>1039</v>
      </c>
      <c r="G50" s="5" t="s">
        <v>7362</v>
      </c>
      <c r="H50" s="5"/>
      <c r="J50" s="2">
        <v>20</v>
      </c>
      <c r="K50" s="5" t="s">
        <v>1631</v>
      </c>
      <c r="L50" s="5"/>
      <c r="M50" s="5"/>
      <c r="N50" s="5"/>
      <c r="O50" s="5"/>
      <c r="P50" s="5"/>
      <c r="Q50" s="5"/>
      <c r="S50" s="2">
        <v>20</v>
      </c>
      <c r="T50" s="5"/>
      <c r="U50" s="5"/>
      <c r="V50" s="5" t="s">
        <v>7587</v>
      </c>
      <c r="W50" s="5"/>
      <c r="X50" s="5" t="s">
        <v>7639</v>
      </c>
      <c r="Y50" s="5"/>
      <c r="Z50" s="5"/>
      <c r="AB50" s="2">
        <v>20</v>
      </c>
      <c r="AC50" s="5"/>
      <c r="AD50" s="5"/>
      <c r="AE50" s="5"/>
      <c r="AF50" s="5" t="s">
        <v>67</v>
      </c>
      <c r="AG50" s="5"/>
      <c r="AH50" s="5" t="s">
        <v>7744</v>
      </c>
      <c r="AI50" s="5"/>
      <c r="AK50" s="2">
        <v>20</v>
      </c>
      <c r="AL50" s="5"/>
      <c r="AM50" s="5"/>
      <c r="AN50" s="5"/>
      <c r="AO50" s="5" t="s">
        <v>7828</v>
      </c>
      <c r="AP50" s="5" t="s">
        <v>7845</v>
      </c>
      <c r="AQ50" s="5" t="s">
        <v>7842</v>
      </c>
      <c r="AR50" s="5" t="s">
        <v>137</v>
      </c>
      <c r="AT50" s="5">
        <v>20</v>
      </c>
      <c r="AU50" s="5"/>
      <c r="AV50" s="5"/>
      <c r="AW50" s="5" t="s">
        <v>1039</v>
      </c>
      <c r="AX50" s="5" t="s">
        <v>7945</v>
      </c>
      <c r="AY50" s="5"/>
      <c r="AZ50" s="5" t="s">
        <v>8009</v>
      </c>
      <c r="BA50" s="5"/>
      <c r="BC50" s="5">
        <v>20</v>
      </c>
      <c r="BD50" s="5"/>
      <c r="BE50" s="5"/>
      <c r="BF50" s="5"/>
      <c r="BG50" s="5" t="s">
        <v>8101</v>
      </c>
      <c r="BH50" s="5" t="s">
        <v>8101</v>
      </c>
      <c r="BI50" s="5" t="s">
        <v>676</v>
      </c>
      <c r="BJ50" s="5" t="s">
        <v>8111</v>
      </c>
      <c r="BL50" s="5">
        <v>20</v>
      </c>
      <c r="BM50" s="5" t="s">
        <v>255</v>
      </c>
      <c r="BN50" s="5"/>
      <c r="BO50" s="5" t="s">
        <v>255</v>
      </c>
      <c r="BP50" s="5" t="s">
        <v>8223</v>
      </c>
      <c r="BQ50" s="5" t="s">
        <v>8231</v>
      </c>
      <c r="BR50" s="5"/>
      <c r="BS50" s="5" t="s">
        <v>2217</v>
      </c>
      <c r="BU50" s="5">
        <v>20</v>
      </c>
      <c r="BV50" s="5" t="s">
        <v>8337</v>
      </c>
      <c r="BW50" s="5" t="s">
        <v>2470</v>
      </c>
      <c r="BX50" s="5" t="s">
        <v>1418</v>
      </c>
      <c r="BY50" s="5" t="s">
        <v>38</v>
      </c>
      <c r="BZ50" s="5" t="s">
        <v>8364</v>
      </c>
      <c r="CA50" s="5" t="s">
        <v>8368</v>
      </c>
      <c r="CB50" s="5" t="s">
        <v>1065</v>
      </c>
      <c r="CD50" s="5">
        <v>20</v>
      </c>
      <c r="CE50" s="5"/>
      <c r="CF50" s="5" t="s">
        <v>8465</v>
      </c>
      <c r="CG50" s="5"/>
      <c r="CH50" s="5"/>
      <c r="CI50" s="5"/>
      <c r="CJ50" s="5" t="s">
        <v>8491</v>
      </c>
      <c r="CK50" s="5" t="s">
        <v>8487</v>
      </c>
      <c r="CM50" s="5">
        <v>20</v>
      </c>
      <c r="CN50" s="5"/>
      <c r="CO50" s="5"/>
      <c r="CP50" s="5"/>
      <c r="CQ50" s="5" t="s">
        <v>8600</v>
      </c>
      <c r="CR50" s="5"/>
      <c r="CS50" s="5"/>
      <c r="CT50" s="5"/>
      <c r="CV50" s="5">
        <v>20</v>
      </c>
      <c r="CW50" s="5"/>
      <c r="CX50" s="5" t="s">
        <v>8740</v>
      </c>
      <c r="CY50" s="5" t="s">
        <v>8744</v>
      </c>
      <c r="CZ50" s="5" t="s">
        <v>8748</v>
      </c>
      <c r="DA50" s="5"/>
      <c r="DB50" s="5"/>
      <c r="DC50" s="5" t="s">
        <v>8762</v>
      </c>
    </row>
    <row r="51" spans="1:107" x14ac:dyDescent="0.35">
      <c r="A51" s="6"/>
      <c r="B51" s="7" t="s">
        <v>1391</v>
      </c>
      <c r="C51" s="7"/>
      <c r="D51" s="7" t="s">
        <v>7310</v>
      </c>
      <c r="E51" s="7"/>
      <c r="F51" s="7" t="s">
        <v>7358</v>
      </c>
      <c r="G51" s="7" t="s">
        <v>7361</v>
      </c>
      <c r="H51" s="7"/>
      <c r="J51" s="6"/>
      <c r="K51" s="7"/>
      <c r="L51" s="7"/>
      <c r="M51" s="7"/>
      <c r="N51" s="7"/>
      <c r="O51" s="7"/>
      <c r="P51" s="7"/>
      <c r="Q51" s="7" t="s">
        <v>7496</v>
      </c>
      <c r="S51" s="6"/>
      <c r="T51" s="7"/>
      <c r="U51" s="7"/>
      <c r="V51" s="7"/>
      <c r="W51" s="7"/>
      <c r="X51" s="7"/>
      <c r="Y51" s="7"/>
      <c r="Z51" s="7"/>
      <c r="AB51" s="6"/>
      <c r="AC51" s="7"/>
      <c r="AD51" s="7"/>
      <c r="AE51" s="7"/>
      <c r="AF51" s="7"/>
      <c r="AG51" s="7"/>
      <c r="AH51" s="7"/>
      <c r="AI51" s="7"/>
      <c r="AK51" s="6"/>
      <c r="AL51" s="7"/>
      <c r="AM51" s="7"/>
      <c r="AN51" s="7"/>
      <c r="AO51" s="7"/>
      <c r="AP51" s="7" t="s">
        <v>7846</v>
      </c>
      <c r="AQ51" s="7"/>
      <c r="AR51" s="7"/>
      <c r="AT51" s="7"/>
      <c r="AU51" s="7" t="s">
        <v>7992</v>
      </c>
      <c r="AV51" s="7"/>
      <c r="AW51" s="7"/>
      <c r="AX51" s="7"/>
      <c r="AY51" s="7"/>
      <c r="AZ51" s="7"/>
      <c r="BA51" s="7"/>
      <c r="BC51" s="7"/>
      <c r="BD51" s="7" t="s">
        <v>8089</v>
      </c>
      <c r="BE51" s="7"/>
      <c r="BF51" s="7" t="s">
        <v>8096</v>
      </c>
      <c r="BG51" s="7" t="s">
        <v>8103</v>
      </c>
      <c r="BH51" s="7" t="s">
        <v>8104</v>
      </c>
      <c r="BI51" s="7" t="s">
        <v>694</v>
      </c>
      <c r="BJ51" s="7"/>
      <c r="BL51" s="7"/>
      <c r="BM51" s="7"/>
      <c r="BN51" s="7" t="s">
        <v>8212</v>
      </c>
      <c r="BO51" s="7"/>
      <c r="BP51" s="7" t="s">
        <v>8224</v>
      </c>
      <c r="BQ51" s="7"/>
      <c r="BR51" s="7"/>
      <c r="BS51" s="7" t="s">
        <v>8245</v>
      </c>
      <c r="BU51" s="7"/>
      <c r="BV51" s="7"/>
      <c r="BW51" s="7" t="s">
        <v>8224</v>
      </c>
      <c r="BX51" s="7"/>
      <c r="BY51" s="7" t="s">
        <v>255</v>
      </c>
      <c r="BZ51" s="7"/>
      <c r="CA51" s="7"/>
      <c r="CB51" s="7"/>
      <c r="CD51" s="7"/>
      <c r="CE51" s="7"/>
      <c r="CF51" s="7" t="s">
        <v>8467</v>
      </c>
      <c r="CG51" s="7"/>
      <c r="CH51" s="7"/>
      <c r="CI51" s="7"/>
      <c r="CJ51" s="7" t="s">
        <v>8492</v>
      </c>
      <c r="CK51" s="7" t="s">
        <v>8493</v>
      </c>
      <c r="CM51" s="7"/>
      <c r="CN51" s="7"/>
      <c r="CO51" s="7"/>
      <c r="CP51" s="7"/>
      <c r="CQ51" s="7"/>
      <c r="CR51" s="7" t="s">
        <v>8821</v>
      </c>
      <c r="CS51" s="7"/>
      <c r="CT51" s="7"/>
      <c r="CV51" s="7"/>
      <c r="CW51" s="7"/>
      <c r="CX51" s="7"/>
      <c r="CY51" s="7"/>
      <c r="CZ51" s="7"/>
      <c r="DA51" s="7"/>
      <c r="DB51" s="7"/>
      <c r="DC51" s="7" t="s">
        <v>8730</v>
      </c>
    </row>
    <row r="53" spans="1:107" x14ac:dyDescent="0.35"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17</v>
      </c>
      <c r="H53" s="3" t="s">
        <v>18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18</v>
      </c>
      <c r="T53" s="3" t="s">
        <v>12</v>
      </c>
      <c r="U53" s="3" t="s">
        <v>13</v>
      </c>
      <c r="V53" s="3" t="s">
        <v>14</v>
      </c>
      <c r="W53" s="3" t="s">
        <v>15</v>
      </c>
      <c r="X53" s="3" t="s">
        <v>16</v>
      </c>
      <c r="Y53" s="3" t="s">
        <v>17</v>
      </c>
      <c r="Z53" s="3" t="s">
        <v>18</v>
      </c>
      <c r="AC53" s="3" t="s">
        <v>12</v>
      </c>
      <c r="AD53" s="3" t="s">
        <v>13</v>
      </c>
      <c r="AE53" s="3" t="s">
        <v>14</v>
      </c>
      <c r="AF53" s="3" t="s">
        <v>15</v>
      </c>
      <c r="AG53" s="3" t="s">
        <v>16</v>
      </c>
      <c r="AH53" s="3" t="s">
        <v>17</v>
      </c>
      <c r="AI53" s="3" t="s">
        <v>18</v>
      </c>
      <c r="AL53" s="3" t="s">
        <v>12</v>
      </c>
      <c r="AM53" s="3" t="s">
        <v>13</v>
      </c>
      <c r="AN53" s="3" t="s">
        <v>14</v>
      </c>
      <c r="AO53" s="3" t="s">
        <v>15</v>
      </c>
      <c r="AP53" s="3" t="s">
        <v>16</v>
      </c>
      <c r="AQ53" s="3" t="s">
        <v>17</v>
      </c>
      <c r="AR53" s="3" t="s">
        <v>18</v>
      </c>
      <c r="AU53" s="3" t="s">
        <v>12</v>
      </c>
      <c r="AV53" s="3" t="s">
        <v>13</v>
      </c>
      <c r="AW53" s="3" t="s">
        <v>14</v>
      </c>
      <c r="AX53" s="3" t="s">
        <v>15</v>
      </c>
      <c r="AY53" s="3" t="s">
        <v>16</v>
      </c>
      <c r="AZ53" s="3" t="s">
        <v>17</v>
      </c>
      <c r="BA53" s="3" t="s">
        <v>18</v>
      </c>
      <c r="BD53" s="3" t="s">
        <v>12</v>
      </c>
      <c r="BE53" s="3" t="s">
        <v>13</v>
      </c>
      <c r="BF53" s="3" t="s">
        <v>14</v>
      </c>
      <c r="BG53" s="3" t="s">
        <v>15</v>
      </c>
      <c r="BH53" s="3" t="s">
        <v>16</v>
      </c>
      <c r="BI53" s="3" t="s">
        <v>17</v>
      </c>
      <c r="BJ53" s="3" t="s">
        <v>18</v>
      </c>
      <c r="BM53" s="3" t="s">
        <v>12</v>
      </c>
      <c r="BN53" s="3" t="s">
        <v>13</v>
      </c>
      <c r="BO53" s="3" t="s">
        <v>14</v>
      </c>
      <c r="BP53" s="3" t="s">
        <v>15</v>
      </c>
      <c r="BQ53" s="3" t="s">
        <v>16</v>
      </c>
      <c r="BR53" s="3" t="s">
        <v>17</v>
      </c>
      <c r="BS53" s="3" t="s">
        <v>18</v>
      </c>
      <c r="BV53" s="3" t="s">
        <v>12</v>
      </c>
      <c r="BW53" s="3" t="s">
        <v>13</v>
      </c>
      <c r="BX53" s="3" t="s">
        <v>14</v>
      </c>
      <c r="BY53" s="3" t="s">
        <v>15</v>
      </c>
      <c r="BZ53" s="3" t="s">
        <v>16</v>
      </c>
      <c r="CA53" s="3" t="s">
        <v>17</v>
      </c>
      <c r="CB53" s="3" t="s">
        <v>18</v>
      </c>
      <c r="CE53" s="3" t="s">
        <v>12</v>
      </c>
      <c r="CF53" s="3" t="s">
        <v>13</v>
      </c>
      <c r="CG53" s="3" t="s">
        <v>14</v>
      </c>
      <c r="CH53" s="3" t="s">
        <v>15</v>
      </c>
      <c r="CI53" s="3" t="s">
        <v>16</v>
      </c>
      <c r="CJ53" s="3" t="s">
        <v>17</v>
      </c>
      <c r="CK53" s="3" t="s">
        <v>18</v>
      </c>
      <c r="CN53" s="3" t="s">
        <v>12</v>
      </c>
      <c r="CO53" s="3" t="s">
        <v>13</v>
      </c>
      <c r="CP53" s="3" t="s">
        <v>14</v>
      </c>
      <c r="CQ53" s="3" t="s">
        <v>15</v>
      </c>
      <c r="CR53" s="3" t="s">
        <v>16</v>
      </c>
      <c r="CS53" s="3" t="s">
        <v>17</v>
      </c>
      <c r="CT53" s="3" t="s">
        <v>18</v>
      </c>
      <c r="CW53" s="3" t="s">
        <v>12</v>
      </c>
      <c r="CX53" s="3" t="s">
        <v>13</v>
      </c>
      <c r="CY53" s="3" t="s">
        <v>14</v>
      </c>
      <c r="CZ53" s="3" t="s">
        <v>15</v>
      </c>
      <c r="DA53" s="3" t="s">
        <v>16</v>
      </c>
      <c r="DB53" s="3" t="s">
        <v>17</v>
      </c>
      <c r="DC53" s="3" t="s">
        <v>18</v>
      </c>
    </row>
    <row r="54" spans="1:107" x14ac:dyDescent="0.35">
      <c r="B54" s="2">
        <f>H37+1</f>
        <v>19</v>
      </c>
      <c r="C54" s="2">
        <f t="shared" ref="C54:H54" si="27">B54+1</f>
        <v>20</v>
      </c>
      <c r="D54" s="2">
        <f t="shared" si="27"/>
        <v>21</v>
      </c>
      <c r="E54" s="2">
        <f t="shared" si="27"/>
        <v>22</v>
      </c>
      <c r="F54" s="2">
        <f t="shared" si="27"/>
        <v>23</v>
      </c>
      <c r="G54" s="2">
        <f t="shared" si="27"/>
        <v>24</v>
      </c>
      <c r="H54" s="2">
        <f t="shared" si="27"/>
        <v>25</v>
      </c>
      <c r="K54" s="2">
        <f>Q37+1</f>
        <v>16</v>
      </c>
      <c r="L54" s="2">
        <f t="shared" ref="L54:Q54" si="28">K54+1</f>
        <v>17</v>
      </c>
      <c r="M54" s="2">
        <f t="shared" si="28"/>
        <v>18</v>
      </c>
      <c r="N54" s="2">
        <f t="shared" si="28"/>
        <v>19</v>
      </c>
      <c r="O54" s="2">
        <f t="shared" si="28"/>
        <v>20</v>
      </c>
      <c r="P54" s="2">
        <f t="shared" si="28"/>
        <v>21</v>
      </c>
      <c r="Q54" s="2">
        <f t="shared" si="28"/>
        <v>22</v>
      </c>
      <c r="T54" s="2">
        <f>Z37+1</f>
        <v>16</v>
      </c>
      <c r="U54" s="2">
        <f t="shared" ref="U54:Z54" si="29">T54+1</f>
        <v>17</v>
      </c>
      <c r="V54" s="2">
        <f t="shared" si="29"/>
        <v>18</v>
      </c>
      <c r="W54" s="2">
        <f t="shared" si="29"/>
        <v>19</v>
      </c>
      <c r="X54" s="2">
        <f t="shared" si="29"/>
        <v>20</v>
      </c>
      <c r="Y54" s="2">
        <f t="shared" si="29"/>
        <v>21</v>
      </c>
      <c r="Z54" s="2">
        <f t="shared" si="29"/>
        <v>22</v>
      </c>
      <c r="AC54" s="2">
        <f>AI37+1</f>
        <v>20</v>
      </c>
      <c r="AD54" s="2">
        <f t="shared" ref="AD54:AI54" si="30">AC54+1</f>
        <v>21</v>
      </c>
      <c r="AE54" s="2">
        <f t="shared" si="30"/>
        <v>22</v>
      </c>
      <c r="AF54" s="2">
        <f t="shared" si="30"/>
        <v>23</v>
      </c>
      <c r="AG54" s="2">
        <f t="shared" si="30"/>
        <v>24</v>
      </c>
      <c r="AH54" s="2">
        <f t="shared" si="30"/>
        <v>25</v>
      </c>
      <c r="AI54" s="2">
        <f t="shared" si="30"/>
        <v>26</v>
      </c>
      <c r="AL54" s="2">
        <f>AR37+1</f>
        <v>18</v>
      </c>
      <c r="AM54" s="2">
        <f t="shared" ref="AM54:AR54" si="31">AL54+1</f>
        <v>19</v>
      </c>
      <c r="AN54" s="2">
        <f t="shared" si="31"/>
        <v>20</v>
      </c>
      <c r="AO54" s="2">
        <f t="shared" si="31"/>
        <v>21</v>
      </c>
      <c r="AP54" s="2">
        <f t="shared" si="31"/>
        <v>22</v>
      </c>
      <c r="AQ54" s="2">
        <f t="shared" si="31"/>
        <v>23</v>
      </c>
      <c r="AR54" s="2">
        <f t="shared" si="31"/>
        <v>24</v>
      </c>
      <c r="AU54" s="2">
        <f>BA37+1</f>
        <v>22</v>
      </c>
      <c r="AV54" s="2">
        <f t="shared" ref="AV54:BA54" si="32">AU54+1</f>
        <v>23</v>
      </c>
      <c r="AW54" s="2">
        <f t="shared" si="32"/>
        <v>24</v>
      </c>
      <c r="AX54" s="2">
        <f t="shared" si="32"/>
        <v>25</v>
      </c>
      <c r="AY54" s="2">
        <f t="shared" si="32"/>
        <v>26</v>
      </c>
      <c r="AZ54" s="2">
        <f t="shared" si="32"/>
        <v>27</v>
      </c>
      <c r="BA54" s="2">
        <f t="shared" si="32"/>
        <v>28</v>
      </c>
      <c r="BD54" s="2">
        <f>BJ37+1</f>
        <v>20</v>
      </c>
      <c r="BE54" s="2">
        <f t="shared" ref="BE54:BJ54" si="33">BD54+1</f>
        <v>21</v>
      </c>
      <c r="BF54" s="2">
        <f t="shared" si="33"/>
        <v>22</v>
      </c>
      <c r="BG54" s="2">
        <f t="shared" si="33"/>
        <v>23</v>
      </c>
      <c r="BH54" s="2">
        <f t="shared" si="33"/>
        <v>24</v>
      </c>
      <c r="BI54" s="2">
        <f t="shared" si="33"/>
        <v>25</v>
      </c>
      <c r="BJ54" s="2">
        <f t="shared" si="33"/>
        <v>26</v>
      </c>
      <c r="BM54" s="2">
        <f>BS37+1</f>
        <v>17</v>
      </c>
      <c r="BN54" s="2">
        <f t="shared" ref="BN54:BS54" si="34">BM54+1</f>
        <v>18</v>
      </c>
      <c r="BO54" s="2">
        <f t="shared" si="34"/>
        <v>19</v>
      </c>
      <c r="BP54" s="2">
        <f t="shared" si="34"/>
        <v>20</v>
      </c>
      <c r="BQ54" s="2">
        <f t="shared" si="34"/>
        <v>21</v>
      </c>
      <c r="BR54" s="2">
        <f t="shared" si="34"/>
        <v>22</v>
      </c>
      <c r="BS54" s="2">
        <f t="shared" si="34"/>
        <v>23</v>
      </c>
      <c r="BV54" s="2">
        <f>CB37+1</f>
        <v>21</v>
      </c>
      <c r="BW54" s="2">
        <f t="shared" ref="BW54:CB54" si="35">BV54+1</f>
        <v>22</v>
      </c>
      <c r="BX54" s="2">
        <f t="shared" si="35"/>
        <v>23</v>
      </c>
      <c r="BY54" s="2">
        <f t="shared" si="35"/>
        <v>24</v>
      </c>
      <c r="BZ54" s="2">
        <f t="shared" si="35"/>
        <v>25</v>
      </c>
      <c r="CA54" s="2">
        <f t="shared" si="35"/>
        <v>26</v>
      </c>
      <c r="CB54" s="2">
        <f t="shared" si="35"/>
        <v>27</v>
      </c>
      <c r="CE54" s="2">
        <f>CK37+1</f>
        <v>19</v>
      </c>
      <c r="CF54" s="2">
        <f t="shared" ref="CF54:CK54" si="36">CE54+1</f>
        <v>20</v>
      </c>
      <c r="CG54" s="2">
        <f t="shared" si="36"/>
        <v>21</v>
      </c>
      <c r="CH54" s="2">
        <f t="shared" si="36"/>
        <v>22</v>
      </c>
      <c r="CI54" s="2">
        <f t="shared" si="36"/>
        <v>23</v>
      </c>
      <c r="CJ54" s="2">
        <f t="shared" si="36"/>
        <v>24</v>
      </c>
      <c r="CK54" s="2">
        <f t="shared" si="36"/>
        <v>25</v>
      </c>
      <c r="CN54" s="2">
        <f>CT37+1</f>
        <v>16</v>
      </c>
      <c r="CO54" s="2">
        <f t="shared" ref="CO54:CT54" si="37">CN54+1</f>
        <v>17</v>
      </c>
      <c r="CP54" s="2">
        <f t="shared" si="37"/>
        <v>18</v>
      </c>
      <c r="CQ54" s="2">
        <f t="shared" si="37"/>
        <v>19</v>
      </c>
      <c r="CR54" s="2">
        <f t="shared" si="37"/>
        <v>20</v>
      </c>
      <c r="CS54" s="2">
        <f t="shared" si="37"/>
        <v>21</v>
      </c>
      <c r="CT54" s="2">
        <f t="shared" si="37"/>
        <v>22</v>
      </c>
      <c r="CW54" s="2">
        <f>DC37+1</f>
        <v>21</v>
      </c>
      <c r="CX54" s="2">
        <f t="shared" ref="CX54:DC54" si="38">CW54+1</f>
        <v>22</v>
      </c>
      <c r="CY54" s="2">
        <f t="shared" si="38"/>
        <v>23</v>
      </c>
      <c r="CZ54" s="2">
        <f t="shared" si="38"/>
        <v>24</v>
      </c>
      <c r="DA54" s="2">
        <f t="shared" si="38"/>
        <v>25</v>
      </c>
      <c r="DB54" s="2">
        <f t="shared" si="38"/>
        <v>26</v>
      </c>
      <c r="DC54" s="2">
        <f t="shared" si="38"/>
        <v>27</v>
      </c>
    </row>
    <row r="55" spans="1:107" x14ac:dyDescent="0.35">
      <c r="A55" s="3">
        <v>8</v>
      </c>
      <c r="B55" s="4" t="s">
        <v>7345</v>
      </c>
      <c r="C55" s="4"/>
      <c r="D55" s="4"/>
      <c r="E55" s="4" t="s">
        <v>733</v>
      </c>
      <c r="F55" s="4" t="s">
        <v>25</v>
      </c>
      <c r="G55" s="4"/>
      <c r="H55" s="4"/>
      <c r="J55" s="3">
        <v>8</v>
      </c>
      <c r="K55" s="4"/>
      <c r="L55" s="4"/>
      <c r="M55" s="4"/>
      <c r="N55" s="4"/>
      <c r="O55" s="4" t="s">
        <v>25</v>
      </c>
      <c r="P55" s="4"/>
      <c r="Q55" s="4"/>
      <c r="S55" s="3">
        <v>8</v>
      </c>
      <c r="T55" s="4"/>
      <c r="U55" s="4"/>
      <c r="V55" s="4"/>
      <c r="W55" s="4"/>
      <c r="X55" s="4" t="s">
        <v>25</v>
      </c>
      <c r="Y55" s="4" t="s">
        <v>7628</v>
      </c>
      <c r="Z55" s="4"/>
      <c r="AB55" s="3">
        <v>8</v>
      </c>
      <c r="AC55" s="4"/>
      <c r="AD55" s="4"/>
      <c r="AE55" s="4"/>
      <c r="AF55" s="4"/>
      <c r="AG55" s="4" t="s">
        <v>25</v>
      </c>
      <c r="AH55" s="4" t="s">
        <v>7770</v>
      </c>
      <c r="AI55" s="4"/>
      <c r="AK55" s="3">
        <v>8</v>
      </c>
      <c r="AL55" s="4"/>
      <c r="AM55" s="4"/>
      <c r="AN55" s="4"/>
      <c r="AO55" s="4"/>
      <c r="AP55" s="4"/>
      <c r="AQ55" s="4" t="s">
        <v>38</v>
      </c>
      <c r="AR55" s="4"/>
      <c r="AT55" s="4">
        <v>8</v>
      </c>
      <c r="AU55" s="4"/>
      <c r="AV55" s="4" t="s">
        <v>8014</v>
      </c>
      <c r="AW55" s="4"/>
      <c r="AX55" s="4"/>
      <c r="AY55" s="4" t="s">
        <v>25</v>
      </c>
      <c r="AZ55" s="4"/>
      <c r="BA55" s="4"/>
      <c r="BC55" s="4">
        <v>8</v>
      </c>
      <c r="BD55" s="4"/>
      <c r="BE55" s="4"/>
      <c r="BF55" s="4" t="s">
        <v>8113</v>
      </c>
      <c r="BG55" s="4" t="s">
        <v>8116</v>
      </c>
      <c r="BH55" s="4" t="s">
        <v>25</v>
      </c>
      <c r="BI55" s="4"/>
      <c r="BJ55" s="4"/>
      <c r="BL55" s="4">
        <v>8</v>
      </c>
      <c r="BM55" s="4"/>
      <c r="BN55" s="4" t="s">
        <v>8251</v>
      </c>
      <c r="BO55" s="4" t="s">
        <v>8263</v>
      </c>
      <c r="BP55" s="4"/>
      <c r="BQ55" s="4" t="s">
        <v>8249</v>
      </c>
      <c r="BR55" s="4" t="s">
        <v>8269</v>
      </c>
      <c r="BS55" s="4"/>
      <c r="BU55" s="4">
        <v>8</v>
      </c>
      <c r="BV55" s="4" t="s">
        <v>8374</v>
      </c>
      <c r="BW55" s="4"/>
      <c r="BX55" s="4"/>
      <c r="BY55" s="4"/>
      <c r="BZ55" s="4" t="s">
        <v>25</v>
      </c>
      <c r="CA55" s="4"/>
      <c r="CB55" s="4"/>
      <c r="CD55" s="4">
        <v>8</v>
      </c>
      <c r="CE55" s="4"/>
      <c r="CF55" s="4"/>
      <c r="CG55" s="4"/>
      <c r="CH55" s="4"/>
      <c r="CI55" s="4" t="s">
        <v>25</v>
      </c>
      <c r="CJ55" s="4"/>
      <c r="CK55" s="4"/>
      <c r="CM55" s="4">
        <v>8</v>
      </c>
      <c r="CN55" s="4"/>
      <c r="CO55" s="4"/>
      <c r="CP55" s="4"/>
      <c r="CQ55" s="4" t="s">
        <v>8556</v>
      </c>
      <c r="CR55" s="4" t="s">
        <v>25</v>
      </c>
      <c r="CS55" s="4"/>
      <c r="CT55" s="4"/>
      <c r="CV55" s="4">
        <v>8</v>
      </c>
      <c r="CW55" s="4"/>
      <c r="CX55" s="4" t="s">
        <v>8764</v>
      </c>
      <c r="CY55" s="4"/>
      <c r="CZ55" s="4" t="s">
        <v>8774</v>
      </c>
      <c r="DA55" s="4"/>
      <c r="DB55" s="4"/>
      <c r="DC55" s="4"/>
    </row>
    <row r="56" spans="1:107" x14ac:dyDescent="0.35">
      <c r="A56" s="2"/>
      <c r="B56" s="5"/>
      <c r="C56" s="5"/>
      <c r="D56" s="5" t="s">
        <v>7375</v>
      </c>
      <c r="E56" s="5" t="s">
        <v>7311</v>
      </c>
      <c r="F56" s="5" t="s">
        <v>7366</v>
      </c>
      <c r="G56" s="5"/>
      <c r="H56" s="5"/>
      <c r="J56" s="2"/>
      <c r="K56" s="5"/>
      <c r="L56" s="5"/>
      <c r="M56" s="5"/>
      <c r="N56" s="5"/>
      <c r="O56" s="5" t="s">
        <v>7512</v>
      </c>
      <c r="P56" s="5"/>
      <c r="Q56" s="5"/>
      <c r="S56" s="2"/>
      <c r="T56" s="5"/>
      <c r="U56" s="5"/>
      <c r="V56" s="5"/>
      <c r="W56" s="5" t="s">
        <v>7617</v>
      </c>
      <c r="X56" s="5" t="s">
        <v>7635</v>
      </c>
      <c r="Y56" s="5"/>
      <c r="Z56" s="5" t="s">
        <v>7634</v>
      </c>
      <c r="AB56" s="2"/>
      <c r="AC56" s="5" t="s">
        <v>7690</v>
      </c>
      <c r="AD56" s="5"/>
      <c r="AE56" s="5"/>
      <c r="AF56" s="5"/>
      <c r="AG56" s="5"/>
      <c r="AH56" s="5"/>
      <c r="AI56" s="5"/>
      <c r="AK56" s="2"/>
      <c r="AL56" s="5"/>
      <c r="AM56" s="5"/>
      <c r="AN56" s="5"/>
      <c r="AO56" s="5"/>
      <c r="AP56" s="5"/>
      <c r="AQ56" s="5" t="s">
        <v>7857</v>
      </c>
      <c r="AR56" s="5"/>
      <c r="AT56" s="5"/>
      <c r="AU56" s="5"/>
      <c r="AV56" s="5" t="s">
        <v>8018</v>
      </c>
      <c r="AW56" s="5"/>
      <c r="AX56" s="5" t="s">
        <v>7794</v>
      </c>
      <c r="AY56" s="5"/>
      <c r="AZ56" s="5"/>
      <c r="BA56" s="5"/>
      <c r="BC56" s="5"/>
      <c r="BD56" s="5"/>
      <c r="BE56" s="5" t="s">
        <v>8053</v>
      </c>
      <c r="BF56" s="5"/>
      <c r="BG56" s="5" t="s">
        <v>8125</v>
      </c>
      <c r="BH56" s="5"/>
      <c r="BI56" s="5"/>
      <c r="BJ56" s="5"/>
      <c r="BL56" s="5"/>
      <c r="BM56" s="5" t="s">
        <v>349</v>
      </c>
      <c r="BN56" s="5"/>
      <c r="BO56" s="5"/>
      <c r="BP56" s="5" t="s">
        <v>8265</v>
      </c>
      <c r="BQ56" s="5"/>
      <c r="BR56" s="5"/>
      <c r="BS56" s="5" t="s">
        <v>8271</v>
      </c>
      <c r="BU56" s="5"/>
      <c r="BV56" s="5" t="s">
        <v>8373</v>
      </c>
      <c r="BW56" s="5" t="s">
        <v>38</v>
      </c>
      <c r="BX56" s="5"/>
      <c r="BY56" s="5"/>
      <c r="BZ56" s="5"/>
      <c r="CA56" s="5" t="s">
        <v>1485</v>
      </c>
      <c r="CB56" s="5"/>
      <c r="CD56" s="5"/>
      <c r="CE56" s="5"/>
      <c r="CF56" s="5"/>
      <c r="CG56" s="5" t="s">
        <v>8512</v>
      </c>
      <c r="CH56" s="5" t="s">
        <v>8519</v>
      </c>
      <c r="CI56" s="5"/>
      <c r="CJ56" s="5"/>
      <c r="CK56" s="5"/>
      <c r="CM56" s="5"/>
      <c r="CN56" s="5"/>
      <c r="CO56" s="5"/>
      <c r="CP56" s="5" t="s">
        <v>7533</v>
      </c>
      <c r="CQ56" s="5"/>
      <c r="CR56" s="5" t="s">
        <v>8556</v>
      </c>
      <c r="CS56" s="5"/>
      <c r="CT56" s="5"/>
      <c r="CV56" s="5"/>
      <c r="CW56" s="5" t="s">
        <v>8761</v>
      </c>
      <c r="CX56" s="5" t="s">
        <v>8765</v>
      </c>
      <c r="CY56" s="5"/>
      <c r="CZ56" s="5" t="s">
        <v>2919</v>
      </c>
      <c r="DA56" s="5"/>
      <c r="DB56" s="5"/>
      <c r="DC56" s="5"/>
    </row>
    <row r="57" spans="1:107" x14ac:dyDescent="0.35">
      <c r="A57" s="3">
        <v>10</v>
      </c>
      <c r="B57" s="4"/>
      <c r="C57" s="4"/>
      <c r="D57" s="4" t="s">
        <v>7376</v>
      </c>
      <c r="E57" s="4" t="s">
        <v>7382</v>
      </c>
      <c r="F57" s="4" t="s">
        <v>7389</v>
      </c>
      <c r="G57" s="4"/>
      <c r="H57" s="4"/>
      <c r="J57" s="3">
        <v>10</v>
      </c>
      <c r="K57" s="4"/>
      <c r="L57" s="4" t="s">
        <v>7500</v>
      </c>
      <c r="M57" s="4"/>
      <c r="N57" s="4" t="s">
        <v>7508</v>
      </c>
      <c r="O57" s="4" t="s">
        <v>7492</v>
      </c>
      <c r="P57" s="4"/>
      <c r="Q57" s="4"/>
      <c r="S57" s="3">
        <v>10</v>
      </c>
      <c r="T57" s="4" t="s">
        <v>729</v>
      </c>
      <c r="U57" s="4"/>
      <c r="V57" s="4"/>
      <c r="W57" s="4" t="s">
        <v>347</v>
      </c>
      <c r="X57" s="4" t="s">
        <v>729</v>
      </c>
      <c r="Y57" s="4"/>
      <c r="Z57" s="4"/>
      <c r="AB57" s="3">
        <v>10</v>
      </c>
      <c r="AC57" s="4" t="s">
        <v>7737</v>
      </c>
      <c r="AD57" s="4" t="s">
        <v>7727</v>
      </c>
      <c r="AE57" s="4" t="s">
        <v>729</v>
      </c>
      <c r="AF57" s="4" t="s">
        <v>38</v>
      </c>
      <c r="AG57" s="4" t="s">
        <v>308</v>
      </c>
      <c r="AH57" s="4" t="s">
        <v>3790</v>
      </c>
      <c r="AI57" s="4"/>
      <c r="AK57" s="3">
        <v>10</v>
      </c>
      <c r="AL57" s="4" t="s">
        <v>7838</v>
      </c>
      <c r="AM57" s="4" t="s">
        <v>7847</v>
      </c>
      <c r="AN57" s="4"/>
      <c r="AO57" s="4" t="s">
        <v>7856</v>
      </c>
      <c r="AP57" s="4" t="s">
        <v>7861</v>
      </c>
      <c r="AQ57" s="4"/>
      <c r="AR57" s="4"/>
      <c r="AT57" s="4">
        <v>10</v>
      </c>
      <c r="AU57" s="4"/>
      <c r="AV57" s="4"/>
      <c r="AW57" s="4" t="s">
        <v>38</v>
      </c>
      <c r="AX57" s="4"/>
      <c r="AY57" s="4"/>
      <c r="AZ57" s="4" t="s">
        <v>1485</v>
      </c>
      <c r="BA57" s="4"/>
      <c r="BC57" s="4">
        <v>10</v>
      </c>
      <c r="BD57" s="4" t="s">
        <v>8112</v>
      </c>
      <c r="BE57" s="4"/>
      <c r="BF57" s="4" t="s">
        <v>8118</v>
      </c>
      <c r="BG57" s="4"/>
      <c r="BH57" s="4" t="s">
        <v>8132</v>
      </c>
      <c r="BI57" s="4"/>
      <c r="BJ57" s="4"/>
      <c r="BL57" s="4">
        <v>10</v>
      </c>
      <c r="BM57" s="4"/>
      <c r="BN57" s="4" t="s">
        <v>8253</v>
      </c>
      <c r="BO57" s="4" t="s">
        <v>8254</v>
      </c>
      <c r="BP57" s="4"/>
      <c r="BQ57" s="4"/>
      <c r="BR57" s="4"/>
      <c r="BS57" s="4"/>
      <c r="BU57" s="4">
        <v>10</v>
      </c>
      <c r="BV57" s="4"/>
      <c r="BW57" s="4" t="s">
        <v>197</v>
      </c>
      <c r="BX57" s="4"/>
      <c r="BY57" s="4"/>
      <c r="BZ57" s="4" t="s">
        <v>8389</v>
      </c>
      <c r="CA57" s="4"/>
      <c r="CB57" s="4"/>
      <c r="CD57" s="4">
        <v>10</v>
      </c>
      <c r="CE57" s="4" t="s">
        <v>8499</v>
      </c>
      <c r="CF57" s="4" t="s">
        <v>8507</v>
      </c>
      <c r="CG57" s="4" t="s">
        <v>8513</v>
      </c>
      <c r="CH57" s="4"/>
      <c r="CI57" s="4" t="s">
        <v>8523</v>
      </c>
      <c r="CJ57" s="4"/>
      <c r="CK57" s="4" t="s">
        <v>8533</v>
      </c>
      <c r="CM57" s="4">
        <v>10</v>
      </c>
      <c r="CN57" s="4"/>
      <c r="CO57" s="4" t="s">
        <v>8616</v>
      </c>
      <c r="CP57" s="4" t="s">
        <v>8618</v>
      </c>
      <c r="CQ57" s="4" t="s">
        <v>347</v>
      </c>
      <c r="CR57" s="4"/>
      <c r="CS57" s="4"/>
      <c r="CT57" s="4"/>
      <c r="CV57" s="4">
        <v>10</v>
      </c>
      <c r="CW57" s="4" t="s">
        <v>38</v>
      </c>
      <c r="CX57" s="4" t="s">
        <v>8766</v>
      </c>
      <c r="CY57" s="4"/>
      <c r="CZ57" s="4" t="s">
        <v>38</v>
      </c>
      <c r="DA57" s="4"/>
      <c r="DB57" s="4"/>
      <c r="DC57" s="4"/>
    </row>
    <row r="58" spans="1:107" x14ac:dyDescent="0.35">
      <c r="A58" s="6"/>
      <c r="B58" s="7"/>
      <c r="C58" s="7"/>
      <c r="D58" s="7"/>
      <c r="E58" s="7"/>
      <c r="F58" s="7"/>
      <c r="G58" s="7"/>
      <c r="H58" s="7"/>
      <c r="J58" s="6"/>
      <c r="K58" s="7" t="s">
        <v>7498</v>
      </c>
      <c r="L58" s="7" t="s">
        <v>38</v>
      </c>
      <c r="M58" s="7"/>
      <c r="N58" s="7" t="s">
        <v>7509</v>
      </c>
      <c r="O58" s="7" t="s">
        <v>618</v>
      </c>
      <c r="P58" s="7"/>
      <c r="Q58" s="7"/>
      <c r="S58" s="6"/>
      <c r="T58" s="7"/>
      <c r="U58" s="7" t="s">
        <v>7616</v>
      </c>
      <c r="V58" s="7"/>
      <c r="W58" s="7"/>
      <c r="X58" s="7" t="s">
        <v>7624</v>
      </c>
      <c r="Y58" s="7"/>
      <c r="Z58" s="7"/>
      <c r="AB58" s="6"/>
      <c r="AC58" s="7" t="s">
        <v>7740</v>
      </c>
      <c r="AD58" s="7" t="s">
        <v>7730</v>
      </c>
      <c r="AE58" s="7" t="s">
        <v>7748</v>
      </c>
      <c r="AF58" s="7"/>
      <c r="AG58" s="7" t="s">
        <v>7705</v>
      </c>
      <c r="AH58" s="7" t="s">
        <v>7759</v>
      </c>
      <c r="AI58" s="7"/>
      <c r="AK58" s="6"/>
      <c r="AL58" s="7"/>
      <c r="AM58" s="7"/>
      <c r="AN58" s="7"/>
      <c r="AO58" s="7"/>
      <c r="AP58" s="7"/>
      <c r="AQ58" s="7"/>
      <c r="AR58" s="7"/>
      <c r="AT58" s="7"/>
      <c r="AU58" s="7"/>
      <c r="AV58" s="7"/>
      <c r="AW58" s="7" t="s">
        <v>8019</v>
      </c>
      <c r="AX58" s="7"/>
      <c r="AY58" s="7" t="s">
        <v>2092</v>
      </c>
      <c r="AZ58" s="7" t="s">
        <v>8029</v>
      </c>
      <c r="BA58" s="7"/>
      <c r="BC58" s="7"/>
      <c r="BD58" s="7"/>
      <c r="BE58" s="7" t="s">
        <v>8133</v>
      </c>
      <c r="BF58" s="7" t="s">
        <v>8119</v>
      </c>
      <c r="BG58" s="7"/>
      <c r="BH58" s="7"/>
      <c r="BI58" s="7"/>
      <c r="BJ58" s="7"/>
      <c r="BL58" s="7"/>
      <c r="BM58" s="7" t="s">
        <v>8246</v>
      </c>
      <c r="BN58" s="7" t="s">
        <v>39</v>
      </c>
      <c r="BO58" s="7"/>
      <c r="BP58" s="7"/>
      <c r="BQ58" s="7"/>
      <c r="BR58" s="7"/>
      <c r="BS58" s="7"/>
      <c r="BU58" s="7"/>
      <c r="BV58" s="7" t="s">
        <v>8375</v>
      </c>
      <c r="BW58" s="7"/>
      <c r="BX58" s="7"/>
      <c r="BY58" s="7"/>
      <c r="BZ58" s="7"/>
      <c r="CA58" s="7" t="s">
        <v>370</v>
      </c>
      <c r="CB58" s="7"/>
      <c r="CD58" s="7"/>
      <c r="CE58" s="7" t="s">
        <v>8500</v>
      </c>
      <c r="CF58" s="7" t="s">
        <v>8508</v>
      </c>
      <c r="CG58" s="7" t="s">
        <v>8514</v>
      </c>
      <c r="CH58" s="7" t="s">
        <v>399</v>
      </c>
      <c r="CI58" s="7" t="s">
        <v>8524</v>
      </c>
      <c r="CJ58" s="7"/>
      <c r="CK58" s="7"/>
      <c r="CM58" s="7"/>
      <c r="CN58" s="7" t="s">
        <v>8612</v>
      </c>
      <c r="CO58" s="7"/>
      <c r="CP58" s="7"/>
      <c r="CQ58" s="7"/>
      <c r="CR58" s="7" t="s">
        <v>8629</v>
      </c>
      <c r="CS58" s="7"/>
      <c r="CT58" s="7"/>
      <c r="CV58" s="7"/>
      <c r="CW58" s="7"/>
      <c r="CX58" s="7"/>
      <c r="CY58" s="7"/>
      <c r="CZ58" s="7"/>
      <c r="DA58" s="7"/>
      <c r="DB58" s="7" t="s">
        <v>38</v>
      </c>
      <c r="DC58" s="7"/>
    </row>
    <row r="59" spans="1:107" x14ac:dyDescent="0.35">
      <c r="A59" s="2">
        <v>12</v>
      </c>
      <c r="B59" s="5" t="s">
        <v>379</v>
      </c>
      <c r="C59" s="5" t="s">
        <v>89</v>
      </c>
      <c r="D59" s="5"/>
      <c r="E59" s="5"/>
      <c r="F59" s="5"/>
      <c r="G59" s="5" t="s">
        <v>396</v>
      </c>
      <c r="H59" s="5" t="s">
        <v>7374</v>
      </c>
      <c r="J59" s="2">
        <v>12</v>
      </c>
      <c r="K59" s="5" t="s">
        <v>91</v>
      </c>
      <c r="L59" s="5" t="s">
        <v>7499</v>
      </c>
      <c r="M59" s="5"/>
      <c r="N59" s="5"/>
      <c r="O59" s="5"/>
      <c r="P59" s="5" t="s">
        <v>7518</v>
      </c>
      <c r="Q59" s="5"/>
      <c r="S59" s="2">
        <v>12</v>
      </c>
      <c r="T59" s="5" t="s">
        <v>379</v>
      </c>
      <c r="U59" s="5" t="s">
        <v>89</v>
      </c>
      <c r="V59" s="5"/>
      <c r="W59" s="5"/>
      <c r="X59" s="5" t="s">
        <v>7623</v>
      </c>
      <c r="Y59" s="5"/>
      <c r="Z59" s="5"/>
      <c r="AB59" s="2">
        <v>12</v>
      </c>
      <c r="AC59" s="5"/>
      <c r="AD59" s="5"/>
      <c r="AE59" s="5"/>
      <c r="AF59" s="5" t="s">
        <v>2111</v>
      </c>
      <c r="AG59" s="5" t="s">
        <v>38</v>
      </c>
      <c r="AH59" s="5" t="s">
        <v>399</v>
      </c>
      <c r="AI59" s="5"/>
      <c r="AK59" s="2">
        <v>12</v>
      </c>
      <c r="AL59" s="5" t="s">
        <v>7839</v>
      </c>
      <c r="AM59" s="5" t="s">
        <v>7839</v>
      </c>
      <c r="AN59" s="5" t="s">
        <v>7839</v>
      </c>
      <c r="AO59" s="5" t="s">
        <v>7839</v>
      </c>
      <c r="AP59" s="5" t="s">
        <v>7862</v>
      </c>
      <c r="AQ59" s="5" t="s">
        <v>396</v>
      </c>
      <c r="AR59" s="5"/>
      <c r="AT59" s="5">
        <v>12</v>
      </c>
      <c r="AU59" s="5" t="s">
        <v>379</v>
      </c>
      <c r="AV59" s="5" t="s">
        <v>89</v>
      </c>
      <c r="AW59" s="5" t="s">
        <v>7997</v>
      </c>
      <c r="AX59" s="5"/>
      <c r="AY59" s="5"/>
      <c r="AZ59" s="5"/>
      <c r="BA59" s="5"/>
      <c r="BC59" s="5">
        <v>12</v>
      </c>
      <c r="BD59" s="5"/>
      <c r="BE59" s="5"/>
      <c r="BF59" s="5" t="s">
        <v>8128</v>
      </c>
      <c r="BG59" s="5" t="s">
        <v>2116</v>
      </c>
      <c r="BH59" s="5" t="s">
        <v>8135</v>
      </c>
      <c r="BI59" s="5" t="s">
        <v>2116</v>
      </c>
      <c r="BJ59" s="5" t="s">
        <v>2116</v>
      </c>
      <c r="BL59" s="5">
        <v>12</v>
      </c>
      <c r="BM59" s="5"/>
      <c r="BN59" s="5"/>
      <c r="BO59" s="5" t="s">
        <v>8260</v>
      </c>
      <c r="BP59" s="5"/>
      <c r="BQ59" s="5"/>
      <c r="BR59" s="5"/>
      <c r="BS59" s="5"/>
      <c r="BU59" s="5">
        <v>12</v>
      </c>
      <c r="BV59" s="5" t="s">
        <v>8376</v>
      </c>
      <c r="BW59" s="5"/>
      <c r="BX59" s="5"/>
      <c r="BY59" s="5"/>
      <c r="BZ59" s="5"/>
      <c r="CA59" s="5"/>
      <c r="CB59" s="5"/>
      <c r="CD59" s="5">
        <v>12</v>
      </c>
      <c r="CE59" s="5" t="s">
        <v>8501</v>
      </c>
      <c r="CF59" s="5" t="s">
        <v>8509</v>
      </c>
      <c r="CG59" s="5" t="s">
        <v>8515</v>
      </c>
      <c r="CH59" s="5" t="s">
        <v>430</v>
      </c>
      <c r="CI59" s="5"/>
      <c r="CJ59" s="5" t="s">
        <v>8466</v>
      </c>
      <c r="CK59" s="5"/>
      <c r="CM59" s="5">
        <v>12</v>
      </c>
      <c r="CN59" s="5" t="s">
        <v>8586</v>
      </c>
      <c r="CO59" s="5" t="s">
        <v>89</v>
      </c>
      <c r="CP59" s="5"/>
      <c r="CQ59" s="5"/>
      <c r="CR59" s="5"/>
      <c r="CS59" s="5"/>
      <c r="CT59" s="5"/>
      <c r="CV59" s="5">
        <v>12</v>
      </c>
      <c r="CW59" s="5"/>
      <c r="CX59" s="5" t="s">
        <v>89</v>
      </c>
      <c r="CY59" s="5" t="s">
        <v>8772</v>
      </c>
      <c r="CZ59" s="5" t="s">
        <v>8775</v>
      </c>
      <c r="DA59" s="5"/>
      <c r="DB59" s="5" t="s">
        <v>2132</v>
      </c>
      <c r="DC59" s="5"/>
    </row>
    <row r="60" spans="1:107" x14ac:dyDescent="0.35">
      <c r="A60" s="2"/>
      <c r="B60" s="5"/>
      <c r="C60" s="5" t="s">
        <v>7369</v>
      </c>
      <c r="D60" s="5" t="s">
        <v>7379</v>
      </c>
      <c r="E60" s="5" t="s">
        <v>7383</v>
      </c>
      <c r="F60" s="5" t="s">
        <v>7390</v>
      </c>
      <c r="G60" s="5" t="s">
        <v>430</v>
      </c>
      <c r="H60" s="5"/>
      <c r="J60" s="2"/>
      <c r="K60" s="5" t="s">
        <v>7497</v>
      </c>
      <c r="L60" s="5" t="s">
        <v>7501</v>
      </c>
      <c r="M60" s="5"/>
      <c r="N60" s="5"/>
      <c r="O60" s="5"/>
      <c r="P60" s="5"/>
      <c r="Q60" s="5"/>
      <c r="S60" s="2"/>
      <c r="T60" s="5"/>
      <c r="U60" s="5"/>
      <c r="V60" s="5"/>
      <c r="W60" s="5"/>
      <c r="X60" s="5" t="s">
        <v>131</v>
      </c>
      <c r="Y60" s="5" t="s">
        <v>1181</v>
      </c>
      <c r="Z60" s="5"/>
      <c r="AB60" s="2"/>
      <c r="AC60" s="5" t="s">
        <v>7739</v>
      </c>
      <c r="AD60" s="5" t="s">
        <v>7745</v>
      </c>
      <c r="AE60" s="5"/>
      <c r="AF60" s="5" t="s">
        <v>7752</v>
      </c>
      <c r="AG60" s="5" t="s">
        <v>820</v>
      </c>
      <c r="AH60" s="5" t="s">
        <v>430</v>
      </c>
      <c r="AI60" s="5"/>
      <c r="AK60" s="2"/>
      <c r="AL60" s="5"/>
      <c r="AM60" s="5"/>
      <c r="AN60" s="5"/>
      <c r="AO60" s="5"/>
      <c r="AP60" s="5"/>
      <c r="AQ60" s="5"/>
      <c r="AR60" s="5" t="s">
        <v>7869</v>
      </c>
      <c r="AT60" s="5"/>
      <c r="AU60" s="5" t="s">
        <v>172</v>
      </c>
      <c r="AV60" s="5" t="s">
        <v>8015</v>
      </c>
      <c r="AW60" s="5"/>
      <c r="AX60" s="5"/>
      <c r="AY60" s="5"/>
      <c r="AZ60" s="5"/>
      <c r="BA60" s="5"/>
      <c r="BC60" s="5"/>
      <c r="BD60" s="5" t="s">
        <v>308</v>
      </c>
      <c r="BE60" s="5"/>
      <c r="BF60" s="5" t="s">
        <v>8129</v>
      </c>
      <c r="BG60" s="5" t="s">
        <v>8126</v>
      </c>
      <c r="BH60" s="5"/>
      <c r="BI60" s="5" t="s">
        <v>38</v>
      </c>
      <c r="BJ60" s="5"/>
      <c r="BL60" s="5"/>
      <c r="BM60" s="5"/>
      <c r="BN60" s="5"/>
      <c r="BO60" s="5" t="s">
        <v>8261</v>
      </c>
      <c r="BP60" s="5"/>
      <c r="BQ60" s="5"/>
      <c r="BR60" s="5"/>
      <c r="BS60" s="5"/>
      <c r="BU60" s="5"/>
      <c r="BV60" s="5"/>
      <c r="BW60" s="5"/>
      <c r="BX60" s="5"/>
      <c r="BY60" s="5"/>
      <c r="BZ60" s="5"/>
      <c r="CA60" s="5"/>
      <c r="CB60" s="5"/>
      <c r="CD60" s="5"/>
      <c r="CE60" s="5"/>
      <c r="CF60" s="5"/>
      <c r="CG60" s="5" t="s">
        <v>8516</v>
      </c>
      <c r="CH60" s="5"/>
      <c r="CI60" s="5"/>
      <c r="CJ60" s="5" t="s">
        <v>8525</v>
      </c>
      <c r="CK60" s="5"/>
      <c r="CM60" s="5"/>
      <c r="CN60" s="5"/>
      <c r="CO60" s="11"/>
      <c r="CP60" s="5"/>
      <c r="CQ60" s="5"/>
      <c r="CR60" s="5"/>
      <c r="CS60" s="5"/>
      <c r="CT60" s="5"/>
      <c r="CV60" s="5"/>
      <c r="CW60" s="5"/>
      <c r="CX60" s="5" t="s">
        <v>2281</v>
      </c>
      <c r="CY60" s="5" t="s">
        <v>8773</v>
      </c>
      <c r="CZ60" s="5"/>
      <c r="DA60" s="5" t="s">
        <v>8781</v>
      </c>
      <c r="DB60" s="5"/>
      <c r="DC60" s="5"/>
    </row>
    <row r="61" spans="1:107" ht="15" customHeight="1" x14ac:dyDescent="0.35">
      <c r="A61" s="3">
        <v>14</v>
      </c>
      <c r="B61" s="4" t="s">
        <v>7367</v>
      </c>
      <c r="C61" s="4" t="s">
        <v>7377</v>
      </c>
      <c r="D61" s="4" t="s">
        <v>131</v>
      </c>
      <c r="E61" s="4"/>
      <c r="F61" s="4" t="s">
        <v>7391</v>
      </c>
      <c r="G61" s="4" t="s">
        <v>7396</v>
      </c>
      <c r="H61" s="4"/>
      <c r="J61" s="3">
        <v>14</v>
      </c>
      <c r="K61" s="4" t="s">
        <v>7401</v>
      </c>
      <c r="L61" s="4" t="s">
        <v>7502</v>
      </c>
      <c r="M61" s="4" t="s">
        <v>7506</v>
      </c>
      <c r="N61" s="4" t="s">
        <v>7510</v>
      </c>
      <c r="O61" s="4"/>
      <c r="P61" s="4" t="s">
        <v>7519</v>
      </c>
      <c r="Q61" s="4"/>
      <c r="S61" s="3">
        <v>14</v>
      </c>
      <c r="T61" s="4" t="s">
        <v>7613</v>
      </c>
      <c r="U61" s="4"/>
      <c r="V61" s="4" t="s">
        <v>7620</v>
      </c>
      <c r="W61" s="4" t="s">
        <v>7622</v>
      </c>
      <c r="X61" s="4" t="s">
        <v>1598</v>
      </c>
      <c r="Y61" s="4"/>
      <c r="Z61" s="4" t="s">
        <v>7633</v>
      </c>
      <c r="AB61" s="3">
        <v>14</v>
      </c>
      <c r="AC61" s="4" t="s">
        <v>7401</v>
      </c>
      <c r="AD61" s="4" t="s">
        <v>7746</v>
      </c>
      <c r="AE61" s="4"/>
      <c r="AF61" s="4" t="s">
        <v>1435</v>
      </c>
      <c r="AG61" s="4"/>
      <c r="AH61" s="4"/>
      <c r="AI61" s="4" t="s">
        <v>7760</v>
      </c>
      <c r="AK61" s="3">
        <v>14</v>
      </c>
      <c r="AL61" s="4" t="s">
        <v>7840</v>
      </c>
      <c r="AM61" s="4"/>
      <c r="AN61" s="4"/>
      <c r="AO61" s="4"/>
      <c r="AP61" s="4"/>
      <c r="AQ61" s="4" t="s">
        <v>7866</v>
      </c>
      <c r="AR61" s="4" t="s">
        <v>7870</v>
      </c>
      <c r="AT61" s="4">
        <v>14</v>
      </c>
      <c r="AU61" s="4" t="s">
        <v>8013</v>
      </c>
      <c r="AV61" s="4"/>
      <c r="AW61" s="4"/>
      <c r="AX61" s="4"/>
      <c r="AY61" s="4"/>
      <c r="AZ61" s="4"/>
      <c r="BA61" s="4"/>
      <c r="BC61" s="4">
        <v>14</v>
      </c>
      <c r="BD61" s="4" t="s">
        <v>7436</v>
      </c>
      <c r="BE61" s="4"/>
      <c r="BF61" s="4" t="s">
        <v>8121</v>
      </c>
      <c r="BG61" s="4" t="s">
        <v>8134</v>
      </c>
      <c r="BH61" s="4" t="s">
        <v>7256</v>
      </c>
      <c r="BI61" s="4" t="s">
        <v>8140</v>
      </c>
      <c r="BJ61" s="4"/>
      <c r="BL61" s="4">
        <v>14</v>
      </c>
      <c r="BM61" s="4" t="s">
        <v>8247</v>
      </c>
      <c r="BN61" s="4" t="s">
        <v>8256</v>
      </c>
      <c r="BO61" s="4" t="s">
        <v>8262</v>
      </c>
      <c r="BP61" s="4" t="s">
        <v>8241</v>
      </c>
      <c r="BQ61" s="4" t="s">
        <v>8252</v>
      </c>
      <c r="BR61" s="4"/>
      <c r="BS61" s="4"/>
      <c r="BU61" s="4">
        <v>14</v>
      </c>
      <c r="BV61" s="4" t="s">
        <v>8377</v>
      </c>
      <c r="BW61" s="4"/>
      <c r="BX61" s="4"/>
      <c r="BY61" s="4"/>
      <c r="BZ61" s="4"/>
      <c r="CA61" s="4"/>
      <c r="CB61" s="4"/>
      <c r="CD61" s="4">
        <v>14</v>
      </c>
      <c r="CE61" s="4" t="s">
        <v>8502</v>
      </c>
      <c r="CF61" s="4" t="s">
        <v>8510</v>
      </c>
      <c r="CG61" s="4"/>
      <c r="CH61" s="4" t="s">
        <v>8520</v>
      </c>
      <c r="CI61" s="4" t="s">
        <v>8471</v>
      </c>
      <c r="CJ61" s="4"/>
      <c r="CK61" s="4"/>
      <c r="CM61" s="4">
        <v>14</v>
      </c>
      <c r="CN61" s="4" t="s">
        <v>8611</v>
      </c>
      <c r="CO61" s="4"/>
      <c r="CP61" s="4" t="s">
        <v>8619</v>
      </c>
      <c r="CQ61" s="4"/>
      <c r="CR61" s="4" t="s">
        <v>8631</v>
      </c>
      <c r="CS61" s="4" t="s">
        <v>8307</v>
      </c>
      <c r="CT61" s="4"/>
      <c r="CV61" s="4">
        <v>14</v>
      </c>
      <c r="CW61" s="4" t="s">
        <v>8741</v>
      </c>
      <c r="CX61" s="4" t="s">
        <v>8767</v>
      </c>
      <c r="CY61" s="4"/>
      <c r="CZ61" s="4" t="s">
        <v>3149</v>
      </c>
      <c r="DA61" s="4"/>
      <c r="DB61" s="4"/>
      <c r="DC61" s="4"/>
    </row>
    <row r="62" spans="1:107" x14ac:dyDescent="0.35">
      <c r="A62" s="6"/>
      <c r="B62" s="7"/>
      <c r="C62" s="7" t="s">
        <v>7378</v>
      </c>
      <c r="D62" s="7" t="s">
        <v>7380</v>
      </c>
      <c r="E62" s="7"/>
      <c r="F62" s="7"/>
      <c r="G62" s="7" t="s">
        <v>7397</v>
      </c>
      <c r="H62" s="7" t="s">
        <v>936</v>
      </c>
      <c r="J62" s="6"/>
      <c r="K62" s="7" t="s">
        <v>566</v>
      </c>
      <c r="L62" s="7" t="s">
        <v>102</v>
      </c>
      <c r="M62" s="7" t="s">
        <v>7507</v>
      </c>
      <c r="N62" s="7"/>
      <c r="O62" s="7" t="s">
        <v>7513</v>
      </c>
      <c r="P62" s="7" t="s">
        <v>7520</v>
      </c>
      <c r="Q62" s="7" t="s">
        <v>7524</v>
      </c>
      <c r="S62" s="6"/>
      <c r="T62" s="7" t="s">
        <v>7614</v>
      </c>
      <c r="U62" s="7" t="s">
        <v>7565</v>
      </c>
      <c r="V62" s="7"/>
      <c r="W62" s="7"/>
      <c r="X62" s="7" t="s">
        <v>7625</v>
      </c>
      <c r="Y62" s="7"/>
      <c r="Z62" s="7"/>
      <c r="AB62" s="6"/>
      <c r="AC62" s="7" t="s">
        <v>349</v>
      </c>
      <c r="AD62" s="7"/>
      <c r="AE62" s="7"/>
      <c r="AF62" s="7" t="s">
        <v>7755</v>
      </c>
      <c r="AG62" s="7" t="s">
        <v>566</v>
      </c>
      <c r="AH62" s="7"/>
      <c r="AI62" s="7"/>
      <c r="AK62" s="6"/>
      <c r="AL62" s="7"/>
      <c r="AM62" s="7" t="s">
        <v>7848</v>
      </c>
      <c r="AN62" s="7" t="s">
        <v>7851</v>
      </c>
      <c r="AO62" s="7" t="s">
        <v>7860</v>
      </c>
      <c r="AP62" s="7"/>
      <c r="AQ62" s="7"/>
      <c r="AR62" s="7"/>
      <c r="AT62" s="7"/>
      <c r="AU62" s="7" t="s">
        <v>7483</v>
      </c>
      <c r="AV62" s="7"/>
      <c r="AW62" s="7" t="s">
        <v>195</v>
      </c>
      <c r="AX62" s="7"/>
      <c r="AY62" s="7" t="s">
        <v>8022</v>
      </c>
      <c r="AZ62" s="7" t="s">
        <v>8025</v>
      </c>
      <c r="BA62" s="7"/>
      <c r="BC62" s="7"/>
      <c r="BD62" s="7"/>
      <c r="BE62" s="7" t="s">
        <v>8122</v>
      </c>
      <c r="BF62" s="7" t="s">
        <v>8120</v>
      </c>
      <c r="BG62" s="7"/>
      <c r="BH62" s="7" t="s">
        <v>8136</v>
      </c>
      <c r="BI62" s="7" t="s">
        <v>8137</v>
      </c>
      <c r="BJ62" s="7"/>
      <c r="BL62" s="7"/>
      <c r="BM62" s="7" t="s">
        <v>8248</v>
      </c>
      <c r="BN62" s="7"/>
      <c r="BO62" s="7"/>
      <c r="BP62" s="7"/>
      <c r="BQ62" s="7"/>
      <c r="BR62" s="7"/>
      <c r="BS62" s="7"/>
      <c r="BU62" s="7"/>
      <c r="BV62" s="7" t="s">
        <v>8378</v>
      </c>
      <c r="BW62" s="7" t="s">
        <v>38</v>
      </c>
      <c r="BX62" s="7" t="s">
        <v>38</v>
      </c>
      <c r="BY62" s="7"/>
      <c r="BZ62" s="7" t="s">
        <v>8390</v>
      </c>
      <c r="CA62" s="7"/>
      <c r="CB62" s="7" t="s">
        <v>130</v>
      </c>
      <c r="CD62" s="7"/>
      <c r="CE62" s="7" t="s">
        <v>8503</v>
      </c>
      <c r="CF62" s="7"/>
      <c r="CG62" s="7" t="s">
        <v>8517</v>
      </c>
      <c r="CH62" s="7" t="s">
        <v>8423</v>
      </c>
      <c r="CI62" s="7" t="s">
        <v>8479</v>
      </c>
      <c r="CJ62" s="7" t="s">
        <v>8526</v>
      </c>
      <c r="CK62" s="7" t="s">
        <v>8528</v>
      </c>
      <c r="CM62" s="7"/>
      <c r="CN62" s="7" t="s">
        <v>8598</v>
      </c>
      <c r="CO62" s="7" t="s">
        <v>8614</v>
      </c>
      <c r="CP62" s="7" t="s">
        <v>8620</v>
      </c>
      <c r="CQ62" s="7" t="s">
        <v>8626</v>
      </c>
      <c r="CR62" s="7" t="s">
        <v>1236</v>
      </c>
      <c r="CS62" s="7" t="s">
        <v>505</v>
      </c>
      <c r="CT62" s="7" t="s">
        <v>8637</v>
      </c>
      <c r="CV62" s="7"/>
      <c r="CW62" s="7"/>
      <c r="CX62" s="7"/>
      <c r="CY62" s="7"/>
      <c r="CZ62" s="7" t="s">
        <v>7763</v>
      </c>
      <c r="DA62" s="7"/>
      <c r="DB62" s="7"/>
      <c r="DC62" s="7" t="s">
        <v>1221</v>
      </c>
    </row>
    <row r="63" spans="1:107" x14ac:dyDescent="0.35">
      <c r="A63" s="2">
        <v>16</v>
      </c>
      <c r="B63" s="5" t="s">
        <v>38</v>
      </c>
      <c r="C63" s="5" t="s">
        <v>7370</v>
      </c>
      <c r="D63" s="5" t="s">
        <v>38</v>
      </c>
      <c r="E63" s="5" t="s">
        <v>150</v>
      </c>
      <c r="F63" s="5"/>
      <c r="G63" s="5"/>
      <c r="H63" s="5" t="s">
        <v>138</v>
      </c>
      <c r="J63" s="2">
        <v>16</v>
      </c>
      <c r="K63" s="5" t="s">
        <v>38</v>
      </c>
      <c r="L63" s="5" t="s">
        <v>7503</v>
      </c>
      <c r="M63" s="5" t="s">
        <v>38</v>
      </c>
      <c r="N63" s="5"/>
      <c r="O63" s="5" t="s">
        <v>7514</v>
      </c>
      <c r="P63" s="5" t="s">
        <v>7521</v>
      </c>
      <c r="Q63" s="5"/>
      <c r="S63" s="2">
        <v>16</v>
      </c>
      <c r="T63" s="5"/>
      <c r="U63" s="5"/>
      <c r="V63" s="5" t="s">
        <v>7621</v>
      </c>
      <c r="W63" s="5"/>
      <c r="X63" s="5" t="s">
        <v>67</v>
      </c>
      <c r="Y63" s="5"/>
      <c r="Z63" s="5" t="s">
        <v>7640</v>
      </c>
      <c r="AB63" s="2">
        <v>16</v>
      </c>
      <c r="AC63" s="5" t="s">
        <v>7738</v>
      </c>
      <c r="AD63" s="5" t="s">
        <v>130</v>
      </c>
      <c r="AE63" s="5" t="s">
        <v>7749</v>
      </c>
      <c r="AF63" s="5"/>
      <c r="AG63" s="5"/>
      <c r="AH63" s="5" t="s">
        <v>7757</v>
      </c>
      <c r="AI63" s="5" t="s">
        <v>7761</v>
      </c>
      <c r="AK63" s="2">
        <v>16</v>
      </c>
      <c r="AL63" s="5" t="s">
        <v>7841</v>
      </c>
      <c r="AM63" s="5" t="s">
        <v>7849</v>
      </c>
      <c r="AN63" s="5" t="s">
        <v>7859</v>
      </c>
      <c r="AO63" s="5"/>
      <c r="AP63" s="5" t="s">
        <v>7863</v>
      </c>
      <c r="AQ63" s="5" t="s">
        <v>866</v>
      </c>
      <c r="AR63" s="5" t="s">
        <v>7871</v>
      </c>
      <c r="AT63" s="5">
        <v>16</v>
      </c>
      <c r="AU63" s="5"/>
      <c r="AV63" s="5"/>
      <c r="AW63" s="5"/>
      <c r="AX63" s="5" t="s">
        <v>8020</v>
      </c>
      <c r="AY63" s="5"/>
      <c r="AZ63" s="5"/>
      <c r="BA63" s="5" t="s">
        <v>38</v>
      </c>
      <c r="BC63" s="5">
        <v>16</v>
      </c>
      <c r="BD63" s="5"/>
      <c r="BE63" s="5" t="s">
        <v>8117</v>
      </c>
      <c r="BF63" s="5"/>
      <c r="BG63" s="5"/>
      <c r="BH63" s="5" t="s">
        <v>2804</v>
      </c>
      <c r="BI63" s="5"/>
      <c r="BJ63" s="5" t="s">
        <v>8141</v>
      </c>
      <c r="BL63" s="5">
        <v>16</v>
      </c>
      <c r="BM63" s="5"/>
      <c r="BN63" s="5" t="s">
        <v>8258</v>
      </c>
      <c r="BO63" s="5" t="s">
        <v>172</v>
      </c>
      <c r="BP63" s="5"/>
      <c r="BQ63" s="5" t="s">
        <v>8268</v>
      </c>
      <c r="BR63" s="5" t="s">
        <v>67</v>
      </c>
      <c r="BS63" s="5" t="s">
        <v>8272</v>
      </c>
      <c r="BU63" s="5">
        <v>16</v>
      </c>
      <c r="BV63" s="5"/>
      <c r="BW63" s="5" t="s">
        <v>8381</v>
      </c>
      <c r="BX63" s="5"/>
      <c r="BY63" s="5" t="s">
        <v>8388</v>
      </c>
      <c r="BZ63" s="5" t="s">
        <v>3651</v>
      </c>
      <c r="CA63" s="5" t="s">
        <v>38</v>
      </c>
      <c r="CB63" s="5"/>
      <c r="CD63" s="5">
        <v>16</v>
      </c>
      <c r="CE63" s="5" t="s">
        <v>8504</v>
      </c>
      <c r="CF63" s="5"/>
      <c r="CG63" s="5" t="s">
        <v>8518</v>
      </c>
      <c r="CH63" s="5" t="s">
        <v>121</v>
      </c>
      <c r="CI63" s="5"/>
      <c r="CJ63" s="5"/>
      <c r="CK63" s="5" t="s">
        <v>8529</v>
      </c>
      <c r="CM63" s="5">
        <v>16</v>
      </c>
      <c r="CN63" s="5"/>
      <c r="CO63" s="5" t="s">
        <v>8628</v>
      </c>
      <c r="CP63" s="5" t="s">
        <v>8622</v>
      </c>
      <c r="CQ63" s="5" t="s">
        <v>8624</v>
      </c>
      <c r="CR63" s="5"/>
      <c r="CS63" s="5"/>
      <c r="CT63" s="5"/>
      <c r="CV63" s="5">
        <v>16</v>
      </c>
      <c r="CW63" s="5" t="s">
        <v>3393</v>
      </c>
      <c r="CX63" s="5" t="s">
        <v>39</v>
      </c>
      <c r="CY63" s="5" t="s">
        <v>8771</v>
      </c>
      <c r="CZ63" s="5" t="s">
        <v>8776</v>
      </c>
      <c r="DA63" s="5" t="s">
        <v>8782</v>
      </c>
      <c r="DB63" s="5" t="s">
        <v>534</v>
      </c>
      <c r="DC63" s="5" t="s">
        <v>8785</v>
      </c>
    </row>
    <row r="64" spans="1:107" x14ac:dyDescent="0.35">
      <c r="A64" s="2"/>
      <c r="B64" s="5" t="s">
        <v>7368</v>
      </c>
      <c r="C64" s="5"/>
      <c r="D64" s="5" t="s">
        <v>1582</v>
      </c>
      <c r="E64" s="5" t="s">
        <v>7386</v>
      </c>
      <c r="F64" s="5" t="s">
        <v>7392</v>
      </c>
      <c r="G64" s="5"/>
      <c r="H64" s="5"/>
      <c r="J64" s="2"/>
      <c r="K64" s="5"/>
      <c r="L64" s="5" t="s">
        <v>7504</v>
      </c>
      <c r="M64" s="5" t="s">
        <v>150</v>
      </c>
      <c r="N64" s="5" t="s">
        <v>7511</v>
      </c>
      <c r="O64" s="5" t="s">
        <v>7515</v>
      </c>
      <c r="P64" s="5" t="s">
        <v>38</v>
      </c>
      <c r="Q64" s="5"/>
      <c r="S64" s="2"/>
      <c r="T64" s="5" t="s">
        <v>7615</v>
      </c>
      <c r="U64" s="5"/>
      <c r="V64" s="5" t="s">
        <v>568</v>
      </c>
      <c r="W64" s="5" t="s">
        <v>150</v>
      </c>
      <c r="X64" s="5" t="s">
        <v>7629</v>
      </c>
      <c r="Y64" s="5" t="s">
        <v>7632</v>
      </c>
      <c r="Z64" s="5" t="s">
        <v>1849</v>
      </c>
      <c r="AB64" s="2"/>
      <c r="AC64" s="5" t="s">
        <v>7741</v>
      </c>
      <c r="AD64" s="5"/>
      <c r="AE64" s="5" t="s">
        <v>38</v>
      </c>
      <c r="AF64" s="5"/>
      <c r="AG64" s="5"/>
      <c r="AH64" s="5"/>
      <c r="AI64" s="5" t="s">
        <v>7762</v>
      </c>
      <c r="AK64" s="2"/>
      <c r="AL64" s="5"/>
      <c r="AM64" s="5" t="s">
        <v>7850</v>
      </c>
      <c r="AN64" s="5" t="s">
        <v>7855</v>
      </c>
      <c r="AO64" s="5"/>
      <c r="AP64" s="5"/>
      <c r="AQ64" s="5"/>
      <c r="AR64" s="5"/>
      <c r="AT64" s="5"/>
      <c r="AU64" s="5"/>
      <c r="AV64" s="5" t="s">
        <v>8017</v>
      </c>
      <c r="AW64" s="5"/>
      <c r="AX64" s="5" t="s">
        <v>38</v>
      </c>
      <c r="AY64" s="5"/>
      <c r="AZ64" s="5"/>
      <c r="BA64" s="5" t="s">
        <v>8030</v>
      </c>
      <c r="BC64" s="5"/>
      <c r="BD64" s="5"/>
      <c r="BE64" s="5"/>
      <c r="BF64" s="5"/>
      <c r="BG64" s="5" t="s">
        <v>8114</v>
      </c>
      <c r="BH64" s="5"/>
      <c r="BI64" s="5" t="s">
        <v>8138</v>
      </c>
      <c r="BJ64" s="5" t="s">
        <v>8142</v>
      </c>
      <c r="BL64" s="5"/>
      <c r="BM64" s="5"/>
      <c r="BN64" s="5" t="s">
        <v>8259</v>
      </c>
      <c r="BO64" s="5"/>
      <c r="BP64" s="5"/>
      <c r="BQ64" s="5" t="s">
        <v>8257</v>
      </c>
      <c r="BR64" s="5" t="s">
        <v>8270</v>
      </c>
      <c r="BS64" s="5"/>
      <c r="BU64" s="5"/>
      <c r="BV64" s="5" t="s">
        <v>7763</v>
      </c>
      <c r="BW64" s="5" t="s">
        <v>8387</v>
      </c>
      <c r="BX64" s="5" t="s">
        <v>8386</v>
      </c>
      <c r="BY64" s="5"/>
      <c r="BZ64" s="5" t="s">
        <v>8391</v>
      </c>
      <c r="CA64" s="5" t="s">
        <v>8395</v>
      </c>
      <c r="CB64" s="5"/>
      <c r="CD64" s="5"/>
      <c r="CE64" s="5" t="s">
        <v>8505</v>
      </c>
      <c r="CF64" s="5" t="s">
        <v>8511</v>
      </c>
      <c r="CG64" s="5"/>
      <c r="CH64" s="5"/>
      <c r="CI64" s="5"/>
      <c r="CJ64" s="5" t="s">
        <v>8527</v>
      </c>
      <c r="CK64" s="5" t="s">
        <v>8531</v>
      </c>
      <c r="CM64" s="5"/>
      <c r="CN64" s="5"/>
      <c r="CO64" s="5" t="s">
        <v>8617</v>
      </c>
      <c r="CP64" s="5" t="s">
        <v>8621</v>
      </c>
      <c r="CQ64" s="5"/>
      <c r="CR64" s="5"/>
      <c r="CS64" s="5" t="s">
        <v>8634</v>
      </c>
      <c r="CT64" s="5" t="s">
        <v>8634</v>
      </c>
      <c r="CV64" s="5"/>
      <c r="CW64" s="5" t="s">
        <v>38</v>
      </c>
      <c r="CX64" s="5"/>
      <c r="CY64" s="5"/>
      <c r="CZ64" s="5" t="s">
        <v>8777</v>
      </c>
      <c r="DA64" s="5" t="s">
        <v>8783</v>
      </c>
      <c r="DB64" s="5"/>
      <c r="DC64" s="5" t="s">
        <v>3651</v>
      </c>
    </row>
    <row r="65" spans="1:107" x14ac:dyDescent="0.35">
      <c r="A65" s="3">
        <v>18</v>
      </c>
      <c r="B65" s="4" t="s">
        <v>1646</v>
      </c>
      <c r="C65" s="4" t="s">
        <v>564</v>
      </c>
      <c r="D65" s="4" t="s">
        <v>223</v>
      </c>
      <c r="E65" s="4" t="s">
        <v>7388</v>
      </c>
      <c r="F65" s="4"/>
      <c r="G65" s="4"/>
      <c r="H65" s="4" t="s">
        <v>7373</v>
      </c>
      <c r="J65" s="3">
        <v>18</v>
      </c>
      <c r="K65" s="4" t="s">
        <v>86</v>
      </c>
      <c r="L65" s="4"/>
      <c r="M65" s="4"/>
      <c r="N65" s="4" t="s">
        <v>150</v>
      </c>
      <c r="O65" s="4" t="s">
        <v>7516</v>
      </c>
      <c r="P65" s="4" t="s">
        <v>7522</v>
      </c>
      <c r="Q65" s="4" t="s">
        <v>67</v>
      </c>
      <c r="S65" s="3">
        <v>18</v>
      </c>
      <c r="T65" s="4" t="s">
        <v>7405</v>
      </c>
      <c r="U65" s="4" t="s">
        <v>995</v>
      </c>
      <c r="V65" s="4" t="s">
        <v>223</v>
      </c>
      <c r="W65" s="4" t="s">
        <v>7535</v>
      </c>
      <c r="X65" s="4" t="s">
        <v>7636</v>
      </c>
      <c r="Y65" s="4"/>
      <c r="Z65" s="4"/>
      <c r="AB65" s="3">
        <v>18</v>
      </c>
      <c r="AC65" s="4" t="s">
        <v>38</v>
      </c>
      <c r="AD65" s="4"/>
      <c r="AE65" s="4"/>
      <c r="AF65" s="4"/>
      <c r="AG65" s="4"/>
      <c r="AH65" s="4" t="s">
        <v>7758</v>
      </c>
      <c r="AI65" s="4" t="s">
        <v>7763</v>
      </c>
      <c r="AK65" s="3">
        <v>18</v>
      </c>
      <c r="AL65" s="4"/>
      <c r="AM65" s="4"/>
      <c r="AN65" s="4" t="s">
        <v>7833</v>
      </c>
      <c r="AO65" s="4"/>
      <c r="AP65" s="4"/>
      <c r="AQ65" s="4" t="s">
        <v>38</v>
      </c>
      <c r="AR65" s="4" t="s">
        <v>7872</v>
      </c>
      <c r="AT65" s="4">
        <v>18</v>
      </c>
      <c r="AU65" s="4"/>
      <c r="AV65" s="4" t="s">
        <v>7423</v>
      </c>
      <c r="AW65" s="4" t="s">
        <v>223</v>
      </c>
      <c r="AX65" s="4" t="s">
        <v>195</v>
      </c>
      <c r="AY65" s="4" t="s">
        <v>195</v>
      </c>
      <c r="AZ65" s="4" t="s">
        <v>8026</v>
      </c>
      <c r="BA65" s="4" t="s">
        <v>534</v>
      </c>
      <c r="BC65" s="4">
        <v>18</v>
      </c>
      <c r="BD65" s="4" t="s">
        <v>8115</v>
      </c>
      <c r="BE65" s="4"/>
      <c r="BF65" s="4" t="s">
        <v>8123</v>
      </c>
      <c r="BG65" s="4"/>
      <c r="BH65" s="4" t="s">
        <v>67</v>
      </c>
      <c r="BI65" s="4" t="s">
        <v>38</v>
      </c>
      <c r="BJ65" s="4" t="s">
        <v>858</v>
      </c>
      <c r="BL65" s="4">
        <v>18</v>
      </c>
      <c r="BM65" s="4"/>
      <c r="BN65" s="4"/>
      <c r="BO65" s="4" t="s">
        <v>8264</v>
      </c>
      <c r="BP65" s="4"/>
      <c r="BQ65" s="4"/>
      <c r="BR65" s="4"/>
      <c r="BS65" s="4"/>
      <c r="BU65" s="4">
        <v>18</v>
      </c>
      <c r="BV65" s="4" t="s">
        <v>8379</v>
      </c>
      <c r="BW65" s="4"/>
      <c r="BX65" s="4" t="s">
        <v>223</v>
      </c>
      <c r="BY65" s="4" t="s">
        <v>452</v>
      </c>
      <c r="BZ65" s="4" t="s">
        <v>8300</v>
      </c>
      <c r="CA65" s="4"/>
      <c r="CB65" s="4" t="s">
        <v>8301</v>
      </c>
      <c r="CD65" s="4">
        <v>18</v>
      </c>
      <c r="CE65" s="4" t="s">
        <v>647</v>
      </c>
      <c r="CF65" s="4"/>
      <c r="CG65" s="4" t="s">
        <v>38</v>
      </c>
      <c r="CH65" s="4" t="s">
        <v>8439</v>
      </c>
      <c r="CI65" s="4"/>
      <c r="CJ65" s="4"/>
      <c r="CK65" s="4" t="s">
        <v>8530</v>
      </c>
      <c r="CM65" s="4">
        <v>18</v>
      </c>
      <c r="CN65" s="4"/>
      <c r="CO65" s="4" t="s">
        <v>8615</v>
      </c>
      <c r="CP65" s="4" t="s">
        <v>223</v>
      </c>
      <c r="CQ65" s="4"/>
      <c r="CR65" s="4"/>
      <c r="CS65" s="4" t="s">
        <v>8635</v>
      </c>
      <c r="CT65" s="4" t="s">
        <v>8636</v>
      </c>
      <c r="CV65" s="4">
        <v>18</v>
      </c>
      <c r="CW65" s="4" t="s">
        <v>8763</v>
      </c>
      <c r="CX65" s="4" t="s">
        <v>8769</v>
      </c>
      <c r="CY65" s="4" t="s">
        <v>566</v>
      </c>
      <c r="CZ65" s="4" t="s">
        <v>8778</v>
      </c>
      <c r="DA65" s="4"/>
      <c r="DB65" s="4"/>
      <c r="DC65" s="4"/>
    </row>
    <row r="66" spans="1:107" x14ac:dyDescent="0.35">
      <c r="A66" s="6"/>
      <c r="B66" s="7"/>
      <c r="C66" s="7" t="s">
        <v>654</v>
      </c>
      <c r="D66" s="7" t="s">
        <v>1068</v>
      </c>
      <c r="E66" s="7" t="s">
        <v>7387</v>
      </c>
      <c r="F66" s="7" t="s">
        <v>7393</v>
      </c>
      <c r="G66" s="7"/>
      <c r="H66" s="7"/>
      <c r="J66" s="6"/>
      <c r="K66" s="7" t="s">
        <v>7275</v>
      </c>
      <c r="L66" s="7" t="s">
        <v>7275</v>
      </c>
      <c r="M66" s="7"/>
      <c r="N66" s="7" t="s">
        <v>7517</v>
      </c>
      <c r="O66" s="7"/>
      <c r="P66" s="7" t="s">
        <v>7275</v>
      </c>
      <c r="Q66" s="7"/>
      <c r="S66" s="6"/>
      <c r="T66" s="7"/>
      <c r="U66" s="7" t="s">
        <v>654</v>
      </c>
      <c r="V66" s="7"/>
      <c r="W66" s="7"/>
      <c r="X66" s="7" t="s">
        <v>7637</v>
      </c>
      <c r="Y66" s="7" t="s">
        <v>67</v>
      </c>
      <c r="Z66" s="7"/>
      <c r="AB66" s="6"/>
      <c r="AC66" s="7" t="s">
        <v>7742</v>
      </c>
      <c r="AD66" s="7"/>
      <c r="AE66" s="7" t="s">
        <v>7750</v>
      </c>
      <c r="AF66" s="7"/>
      <c r="AG66" s="7"/>
      <c r="AH66" s="7"/>
      <c r="AI66" s="7"/>
      <c r="AK66" s="6"/>
      <c r="AL66" s="7" t="s">
        <v>7833</v>
      </c>
      <c r="AM66" s="7" t="s">
        <v>7833</v>
      </c>
      <c r="AN66" s="7" t="s">
        <v>7852</v>
      </c>
      <c r="AO66" s="7"/>
      <c r="AP66" s="7" t="s">
        <v>7864</v>
      </c>
      <c r="AQ66" s="7"/>
      <c r="AR66" s="7"/>
      <c r="AT66" s="7"/>
      <c r="AU66" s="7"/>
      <c r="AV66" s="7" t="s">
        <v>654</v>
      </c>
      <c r="AW66" s="7" t="s">
        <v>8021</v>
      </c>
      <c r="AX66" s="7"/>
      <c r="AY66" s="7" t="s">
        <v>8023</v>
      </c>
      <c r="AZ66" s="5" t="s">
        <v>8027</v>
      </c>
      <c r="BA66" s="7" t="s">
        <v>8031</v>
      </c>
      <c r="BC66" s="7"/>
      <c r="BD66" s="7"/>
      <c r="BE66" s="7" t="s">
        <v>38</v>
      </c>
      <c r="BF66" s="7" t="s">
        <v>7250</v>
      </c>
      <c r="BG66" s="7"/>
      <c r="BH66" s="7" t="s">
        <v>8157</v>
      </c>
      <c r="BI66" s="7" t="s">
        <v>308</v>
      </c>
      <c r="BJ66" s="7"/>
      <c r="BL66" s="7"/>
      <c r="BM66" s="7"/>
      <c r="BN66" s="7"/>
      <c r="BO66" s="7" t="s">
        <v>8255</v>
      </c>
      <c r="BP66" s="7"/>
      <c r="BQ66" s="7"/>
      <c r="BR66" s="7"/>
      <c r="BS66" s="7"/>
      <c r="BU66" s="7"/>
      <c r="BV66" s="7" t="s">
        <v>8380</v>
      </c>
      <c r="BW66" s="7"/>
      <c r="BX66" s="7"/>
      <c r="BY66" s="7" t="s">
        <v>65</v>
      </c>
      <c r="BZ66" s="7" t="s">
        <v>8392</v>
      </c>
      <c r="CA66" s="7" t="s">
        <v>8393</v>
      </c>
      <c r="CB66" s="7" t="s">
        <v>1176</v>
      </c>
      <c r="CD66" s="7"/>
      <c r="CE66" s="7"/>
      <c r="CF66" s="7" t="s">
        <v>8546</v>
      </c>
      <c r="CG66" s="7"/>
      <c r="CH66" s="7" t="s">
        <v>8521</v>
      </c>
      <c r="CI66" s="7"/>
      <c r="CJ66" s="7"/>
      <c r="CK66" s="7"/>
      <c r="CM66" s="7"/>
      <c r="CN66" s="7" t="s">
        <v>654</v>
      </c>
      <c r="CO66" s="7" t="s">
        <v>8435</v>
      </c>
      <c r="CP66" s="7"/>
      <c r="CQ66" s="7" t="s">
        <v>8623</v>
      </c>
      <c r="CR66" s="7" t="s">
        <v>8632</v>
      </c>
      <c r="CS66" s="7"/>
      <c r="CT66" s="7"/>
      <c r="CV66" s="7"/>
      <c r="CW66" s="7" t="s">
        <v>8770</v>
      </c>
      <c r="CX66" s="7"/>
      <c r="CY66" s="7" t="s">
        <v>461</v>
      </c>
      <c r="CZ66" s="7" t="s">
        <v>8779</v>
      </c>
      <c r="DA66" s="7" t="s">
        <v>8784</v>
      </c>
      <c r="DB66" s="7"/>
      <c r="DC66" s="7"/>
    </row>
    <row r="67" spans="1:107" x14ac:dyDescent="0.35">
      <c r="A67" s="2">
        <v>20</v>
      </c>
      <c r="B67" s="5"/>
      <c r="C67" s="5"/>
      <c r="D67" s="5"/>
      <c r="E67" s="5" t="s">
        <v>7381</v>
      </c>
      <c r="F67" s="5" t="s">
        <v>7394</v>
      </c>
      <c r="G67" s="5" t="s">
        <v>7398</v>
      </c>
      <c r="H67" s="5"/>
      <c r="J67" s="2">
        <v>20</v>
      </c>
      <c r="K67" s="5"/>
      <c r="L67" s="5"/>
      <c r="M67" s="5" t="s">
        <v>1071</v>
      </c>
      <c r="N67" s="2"/>
      <c r="O67" s="5" t="s">
        <v>7275</v>
      </c>
      <c r="P67" s="5" t="s">
        <v>7523</v>
      </c>
      <c r="Q67" s="5"/>
      <c r="S67" s="2">
        <v>20</v>
      </c>
      <c r="T67" s="5" t="s">
        <v>172</v>
      </c>
      <c r="U67" s="5"/>
      <c r="V67" s="5" t="s">
        <v>7630</v>
      </c>
      <c r="W67" s="5"/>
      <c r="X67" s="5"/>
      <c r="Y67" s="5" t="s">
        <v>7018</v>
      </c>
      <c r="Z67" s="5"/>
      <c r="AB67" s="2">
        <v>20</v>
      </c>
      <c r="AC67" s="5" t="s">
        <v>7743</v>
      </c>
      <c r="AD67" s="5" t="s">
        <v>7747</v>
      </c>
      <c r="AE67" s="5" t="s">
        <v>7751</v>
      </c>
      <c r="AF67" s="5" t="s">
        <v>7756</v>
      </c>
      <c r="AG67" s="5"/>
      <c r="AH67" s="5"/>
      <c r="AI67" s="5"/>
      <c r="AK67" s="2">
        <v>20</v>
      </c>
      <c r="AL67" s="5" t="s">
        <v>7842</v>
      </c>
      <c r="AM67" s="5" t="s">
        <v>7842</v>
      </c>
      <c r="AN67" s="5" t="s">
        <v>7853</v>
      </c>
      <c r="AO67" s="5" t="s">
        <v>7842</v>
      </c>
      <c r="AP67" s="5" t="s">
        <v>7865</v>
      </c>
      <c r="AQ67" s="5" t="s">
        <v>7868</v>
      </c>
      <c r="AR67" s="5"/>
      <c r="AT67" s="5">
        <v>20</v>
      </c>
      <c r="AU67" s="5"/>
      <c r="AV67" s="5" t="s">
        <v>8016</v>
      </c>
      <c r="AW67" s="5"/>
      <c r="AX67" s="5"/>
      <c r="AY67" s="5"/>
      <c r="AZ67" s="5" t="s">
        <v>1693</v>
      </c>
      <c r="BA67" s="5"/>
      <c r="BC67" s="5">
        <v>20</v>
      </c>
      <c r="BD67" s="5" t="s">
        <v>8080</v>
      </c>
      <c r="BE67" s="5" t="s">
        <v>1961</v>
      </c>
      <c r="BF67" s="5" t="s">
        <v>8124</v>
      </c>
      <c r="BG67" s="5" t="s">
        <v>8130</v>
      </c>
      <c r="BH67" s="5" t="s">
        <v>8156</v>
      </c>
      <c r="BI67" s="5" t="s">
        <v>8139</v>
      </c>
      <c r="BJ67" s="5" t="s">
        <v>8143</v>
      </c>
      <c r="BL67" s="5">
        <v>20</v>
      </c>
      <c r="BM67" s="5"/>
      <c r="BN67" s="5"/>
      <c r="BO67" s="5"/>
      <c r="BP67" s="5"/>
      <c r="BQ67" s="5"/>
      <c r="BR67" s="5"/>
      <c r="BS67" s="5"/>
      <c r="BU67" s="5">
        <v>20</v>
      </c>
      <c r="BV67" s="5"/>
      <c r="BW67" s="5"/>
      <c r="BX67" s="5"/>
      <c r="BY67" s="5"/>
      <c r="BZ67" s="5"/>
      <c r="CA67" s="5" t="s">
        <v>8394</v>
      </c>
      <c r="CB67" s="5"/>
      <c r="CD67" s="5">
        <v>20</v>
      </c>
      <c r="CE67" s="5" t="s">
        <v>8506</v>
      </c>
      <c r="CF67" s="5" t="s">
        <v>8547</v>
      </c>
      <c r="CG67" s="5"/>
      <c r="CH67" s="5"/>
      <c r="CI67" s="5"/>
      <c r="CJ67" s="5"/>
      <c r="CK67" s="5"/>
      <c r="CM67" s="5">
        <v>20</v>
      </c>
      <c r="CN67" s="9" t="s">
        <v>8613</v>
      </c>
      <c r="CO67" s="5"/>
      <c r="CP67" s="5"/>
      <c r="CQ67" s="5" t="s">
        <v>8625</v>
      </c>
      <c r="CR67" s="5" t="s">
        <v>8609</v>
      </c>
      <c r="CS67" s="5"/>
      <c r="CT67" s="5"/>
      <c r="CV67" s="5">
        <v>20</v>
      </c>
      <c r="CW67" s="5" t="s">
        <v>8143</v>
      </c>
      <c r="CX67" s="5"/>
      <c r="CY67" s="5"/>
      <c r="CZ67" s="5" t="s">
        <v>8780</v>
      </c>
      <c r="DA67" s="5"/>
      <c r="DB67" s="5"/>
      <c r="DC67" s="5"/>
    </row>
    <row r="68" spans="1:107" x14ac:dyDescent="0.35">
      <c r="A68" s="6"/>
      <c r="B68" s="7"/>
      <c r="C68" s="7"/>
      <c r="D68" s="7"/>
      <c r="E68" s="7" t="s">
        <v>516</v>
      </c>
      <c r="F68" s="7"/>
      <c r="G68" s="7" t="s">
        <v>7399</v>
      </c>
      <c r="H68" s="7"/>
      <c r="J68" s="6"/>
      <c r="K68" s="7" t="s">
        <v>7496</v>
      </c>
      <c r="L68" s="7"/>
      <c r="M68" s="7"/>
      <c r="N68" s="7"/>
      <c r="O68" s="7"/>
      <c r="P68" s="7" t="s">
        <v>1018</v>
      </c>
      <c r="Q68" s="7"/>
      <c r="S68" s="6"/>
      <c r="T68" s="7"/>
      <c r="U68" s="7"/>
      <c r="V68" s="7" t="s">
        <v>7631</v>
      </c>
      <c r="W68" s="7"/>
      <c r="X68" s="7" t="s">
        <v>1974</v>
      </c>
      <c r="Y68" s="7"/>
      <c r="Z68" s="7"/>
      <c r="AB68" s="6"/>
      <c r="AC68" s="7"/>
      <c r="AD68" s="7" t="s">
        <v>1435</v>
      </c>
      <c r="AE68" s="7"/>
      <c r="AF68" s="7"/>
      <c r="AG68" s="7"/>
      <c r="AH68" s="7"/>
      <c r="AI68" s="7"/>
      <c r="AK68" s="6"/>
      <c r="AL68" s="7" t="s">
        <v>7843</v>
      </c>
      <c r="AM68" s="7" t="s">
        <v>7844</v>
      </c>
      <c r="AN68" s="7" t="s">
        <v>7854</v>
      </c>
      <c r="AO68" s="7" t="s">
        <v>7858</v>
      </c>
      <c r="AP68" s="7"/>
      <c r="AQ68" s="7"/>
      <c r="AR68" s="7"/>
      <c r="AT68" s="7"/>
      <c r="AU68" s="7"/>
      <c r="AV68" s="7"/>
      <c r="AW68" s="7"/>
      <c r="AX68" s="7"/>
      <c r="AY68" s="7" t="s">
        <v>8028</v>
      </c>
      <c r="AZ68" s="7"/>
      <c r="BA68" s="7"/>
      <c r="BC68" s="7"/>
      <c r="BD68" s="7"/>
      <c r="BE68" s="7" t="s">
        <v>694</v>
      </c>
      <c r="BF68" s="7"/>
      <c r="BG68" s="7" t="s">
        <v>8131</v>
      </c>
      <c r="BH68" s="7"/>
      <c r="BI68" s="7"/>
      <c r="BJ68" s="7"/>
      <c r="BL68" s="7"/>
      <c r="BM68" s="7"/>
      <c r="BN68" s="7"/>
      <c r="BO68" s="7"/>
      <c r="BP68" s="7"/>
      <c r="BQ68" s="7"/>
      <c r="BR68" s="7"/>
      <c r="BS68" s="7"/>
      <c r="BU68" s="7"/>
      <c r="BV68" s="7"/>
      <c r="BW68" s="7"/>
      <c r="BX68" s="7"/>
      <c r="BY68" s="7"/>
      <c r="BZ68" s="7"/>
      <c r="CA68" s="7" t="s">
        <v>1974</v>
      </c>
      <c r="CB68" s="7"/>
      <c r="CD68" s="7"/>
      <c r="CE68" s="7" t="s">
        <v>137</v>
      </c>
      <c r="CF68" s="7"/>
      <c r="CG68" s="7"/>
      <c r="CH68" s="7"/>
      <c r="CI68" s="7"/>
      <c r="CJ68" s="7"/>
      <c r="CK68" s="7"/>
      <c r="CM68" s="7"/>
      <c r="CN68" s="7"/>
      <c r="CO68" s="7"/>
      <c r="CP68" s="7"/>
      <c r="CQ68" s="7"/>
      <c r="CR68" s="7" t="s">
        <v>8633</v>
      </c>
      <c r="CS68" s="7"/>
      <c r="CT68" s="7"/>
      <c r="CV68" s="7"/>
      <c r="CW68" s="7" t="s">
        <v>2631</v>
      </c>
      <c r="CX68" s="7"/>
      <c r="CY68" s="7"/>
      <c r="CZ68" s="7" t="s">
        <v>7253</v>
      </c>
      <c r="DA68" s="7"/>
      <c r="DB68" s="7"/>
      <c r="DC68" s="7"/>
    </row>
    <row r="70" spans="1:107" x14ac:dyDescent="0.35">
      <c r="B70" s="3" t="s">
        <v>12</v>
      </c>
      <c r="C70" s="3" t="s">
        <v>13</v>
      </c>
      <c r="D70" s="3" t="s">
        <v>14</v>
      </c>
      <c r="E70" s="3" t="s">
        <v>15</v>
      </c>
      <c r="F70" s="3" t="s">
        <v>16</v>
      </c>
      <c r="G70" s="3" t="s">
        <v>17</v>
      </c>
      <c r="H70" s="3"/>
      <c r="K70" s="3" t="s">
        <v>12</v>
      </c>
      <c r="L70" s="3" t="s">
        <v>13</v>
      </c>
      <c r="M70" s="3" t="s">
        <v>14</v>
      </c>
      <c r="N70" s="3" t="s">
        <v>15</v>
      </c>
      <c r="O70" s="3" t="s">
        <v>16</v>
      </c>
      <c r="P70" s="3" t="s">
        <v>17</v>
      </c>
      <c r="Q70" s="3"/>
      <c r="T70" s="3" t="s">
        <v>12</v>
      </c>
      <c r="U70" s="3" t="s">
        <v>13</v>
      </c>
      <c r="V70" s="3" t="s">
        <v>14</v>
      </c>
      <c r="W70" s="3" t="s">
        <v>15</v>
      </c>
      <c r="X70" s="3" t="s">
        <v>16</v>
      </c>
      <c r="Y70" s="3" t="s">
        <v>17</v>
      </c>
      <c r="Z70" s="3" t="s">
        <v>18</v>
      </c>
      <c r="AC70" s="3" t="s">
        <v>12</v>
      </c>
      <c r="AD70" s="3" t="s">
        <v>13</v>
      </c>
      <c r="AE70" s="3" t="s">
        <v>14</v>
      </c>
      <c r="AF70" s="3" t="s">
        <v>15</v>
      </c>
      <c r="AG70" s="3"/>
      <c r="AH70" s="3"/>
      <c r="AI70" s="3"/>
      <c r="AL70" s="3" t="s">
        <v>12</v>
      </c>
      <c r="AM70" s="3" t="s">
        <v>13</v>
      </c>
      <c r="AN70" s="3" t="s">
        <v>14</v>
      </c>
      <c r="AO70" s="3" t="s">
        <v>15</v>
      </c>
      <c r="AP70" s="3" t="s">
        <v>16</v>
      </c>
      <c r="AQ70" s="3" t="s">
        <v>17</v>
      </c>
      <c r="AR70" s="3" t="s">
        <v>18</v>
      </c>
      <c r="AU70" s="3" t="s">
        <v>12</v>
      </c>
      <c r="AV70" s="3" t="s">
        <v>13</v>
      </c>
      <c r="AW70" s="3"/>
      <c r="AX70" s="3"/>
      <c r="AY70" s="3"/>
      <c r="AZ70" s="3"/>
      <c r="BA70" s="3"/>
      <c r="BD70" s="3" t="s">
        <v>12</v>
      </c>
      <c r="BE70" s="3" t="s">
        <v>13</v>
      </c>
      <c r="BF70" s="3" t="s">
        <v>14</v>
      </c>
      <c r="BG70" s="3" t="s">
        <v>15</v>
      </c>
      <c r="BH70" s="3" t="s">
        <v>16</v>
      </c>
      <c r="BI70" s="3"/>
      <c r="BJ70" s="3"/>
      <c r="BM70" s="3" t="s">
        <v>12</v>
      </c>
      <c r="BN70" s="3" t="s">
        <v>13</v>
      </c>
      <c r="BO70" s="3" t="s">
        <v>14</v>
      </c>
      <c r="BP70" s="3" t="s">
        <v>15</v>
      </c>
      <c r="BQ70" s="3" t="s">
        <v>16</v>
      </c>
      <c r="BR70" s="3" t="s">
        <v>17</v>
      </c>
      <c r="BS70" s="3" t="s">
        <v>18</v>
      </c>
      <c r="BV70" s="3" t="s">
        <v>12</v>
      </c>
      <c r="BW70" s="3" t="s">
        <v>13</v>
      </c>
      <c r="BX70" s="3" t="s">
        <v>14</v>
      </c>
      <c r="BY70" s="3"/>
      <c r="BZ70" s="3"/>
      <c r="CA70" s="3"/>
      <c r="CB70" s="3"/>
      <c r="CE70" s="3" t="s">
        <v>12</v>
      </c>
      <c r="CF70" s="3" t="s">
        <v>13</v>
      </c>
      <c r="CG70" s="3" t="s">
        <v>14</v>
      </c>
      <c r="CH70" s="3" t="s">
        <v>15</v>
      </c>
      <c r="CI70" s="3" t="s">
        <v>16</v>
      </c>
      <c r="CJ70" s="3" t="s">
        <v>17</v>
      </c>
      <c r="CK70" s="3"/>
      <c r="CN70" s="3" t="s">
        <v>12</v>
      </c>
      <c r="CO70" s="3" t="s">
        <v>13</v>
      </c>
      <c r="CP70" s="3" t="s">
        <v>14</v>
      </c>
      <c r="CQ70" s="3" t="s">
        <v>15</v>
      </c>
      <c r="CR70" s="3" t="s">
        <v>16</v>
      </c>
      <c r="CS70" s="3" t="s">
        <v>17</v>
      </c>
      <c r="CT70" s="3" t="s">
        <v>18</v>
      </c>
      <c r="CW70" s="3" t="s">
        <v>12</v>
      </c>
      <c r="CX70" s="3" t="s">
        <v>13</v>
      </c>
      <c r="CY70" s="3" t="s">
        <v>14</v>
      </c>
      <c r="CZ70" s="3" t="s">
        <v>15</v>
      </c>
      <c r="DA70" s="3"/>
      <c r="DB70" s="3"/>
      <c r="DC70" s="3"/>
    </row>
    <row r="71" spans="1:107" x14ac:dyDescent="0.35">
      <c r="B71" s="2">
        <f>H54+1</f>
        <v>26</v>
      </c>
      <c r="C71" s="2">
        <f>B71+1</f>
        <v>27</v>
      </c>
      <c r="D71" s="2">
        <f>C71+1</f>
        <v>28</v>
      </c>
      <c r="E71" s="2">
        <f>D71+1</f>
        <v>29</v>
      </c>
      <c r="F71" s="2">
        <f>E71+1</f>
        <v>30</v>
      </c>
      <c r="G71" s="2">
        <f>F71+1</f>
        <v>31</v>
      </c>
      <c r="H71" s="2"/>
      <c r="K71" s="2">
        <f>Q54+1</f>
        <v>23</v>
      </c>
      <c r="L71" s="2">
        <f>K71+1</f>
        <v>24</v>
      </c>
      <c r="M71" s="6">
        <f>L71+1</f>
        <v>25</v>
      </c>
      <c r="N71" s="2">
        <f>M71+1</f>
        <v>26</v>
      </c>
      <c r="O71" s="2">
        <f>N71+1</f>
        <v>27</v>
      </c>
      <c r="P71" s="2">
        <f>O71+1</f>
        <v>28</v>
      </c>
      <c r="Q71" s="2"/>
      <c r="T71" s="2">
        <f>Z54+1</f>
        <v>23</v>
      </c>
      <c r="U71" s="2">
        <f t="shared" ref="U71:Z71" si="39">T71+1</f>
        <v>24</v>
      </c>
      <c r="V71" s="2">
        <f t="shared" si="39"/>
        <v>25</v>
      </c>
      <c r="W71" s="2">
        <f t="shared" si="39"/>
        <v>26</v>
      </c>
      <c r="X71" s="2">
        <f t="shared" si="39"/>
        <v>27</v>
      </c>
      <c r="Y71" s="2">
        <f t="shared" si="39"/>
        <v>28</v>
      </c>
      <c r="Z71" s="2">
        <f t="shared" si="39"/>
        <v>29</v>
      </c>
      <c r="AC71" s="2">
        <f>AI54+1</f>
        <v>27</v>
      </c>
      <c r="AD71" s="2">
        <f>AC71+1</f>
        <v>28</v>
      </c>
      <c r="AE71" s="2">
        <f>AD71+1</f>
        <v>29</v>
      </c>
      <c r="AF71" s="2">
        <f>AE71+1</f>
        <v>30</v>
      </c>
      <c r="AG71" s="2"/>
      <c r="AH71" s="2"/>
      <c r="AI71" s="2"/>
      <c r="AL71" s="2">
        <f>AR54+1</f>
        <v>25</v>
      </c>
      <c r="AM71" s="2">
        <f t="shared" ref="AM71:AR71" si="40">AL71+1</f>
        <v>26</v>
      </c>
      <c r="AN71" s="2">
        <f t="shared" si="40"/>
        <v>27</v>
      </c>
      <c r="AO71" s="2">
        <f t="shared" si="40"/>
        <v>28</v>
      </c>
      <c r="AP71" s="2">
        <f t="shared" si="40"/>
        <v>29</v>
      </c>
      <c r="AQ71" s="2">
        <f t="shared" si="40"/>
        <v>30</v>
      </c>
      <c r="AR71" s="2">
        <f t="shared" si="40"/>
        <v>31</v>
      </c>
      <c r="AU71" s="2">
        <f>BA54+1</f>
        <v>29</v>
      </c>
      <c r="AV71" s="2">
        <f>AU71+1</f>
        <v>30</v>
      </c>
      <c r="AW71" s="2"/>
      <c r="AX71" s="2"/>
      <c r="AY71" s="2"/>
      <c r="AZ71" s="2"/>
      <c r="BA71" s="2"/>
      <c r="BD71" s="2">
        <f>BJ54+1</f>
        <v>27</v>
      </c>
      <c r="BE71" s="2">
        <f>BD71+1</f>
        <v>28</v>
      </c>
      <c r="BF71" s="2">
        <f>BE71+1</f>
        <v>29</v>
      </c>
      <c r="BG71" s="2">
        <f>BF71+1</f>
        <v>30</v>
      </c>
      <c r="BH71" s="2">
        <f>BG71+1</f>
        <v>31</v>
      </c>
      <c r="BI71" s="2"/>
      <c r="BJ71" s="2"/>
      <c r="BM71" s="2">
        <f>BS54+1</f>
        <v>24</v>
      </c>
      <c r="BN71" s="2">
        <f t="shared" ref="BN71:BS71" si="41">BM71+1</f>
        <v>25</v>
      </c>
      <c r="BO71" s="2">
        <f t="shared" si="41"/>
        <v>26</v>
      </c>
      <c r="BP71" s="2">
        <f t="shared" si="41"/>
        <v>27</v>
      </c>
      <c r="BQ71" s="2">
        <f t="shared" si="41"/>
        <v>28</v>
      </c>
      <c r="BR71" s="2">
        <f t="shared" si="41"/>
        <v>29</v>
      </c>
      <c r="BS71" s="2">
        <f t="shared" si="41"/>
        <v>30</v>
      </c>
      <c r="BV71" s="2">
        <f>CB54+1</f>
        <v>28</v>
      </c>
      <c r="BW71" s="2">
        <f>BV71+1</f>
        <v>29</v>
      </c>
      <c r="BX71" s="2">
        <f>BW71+1</f>
        <v>30</v>
      </c>
      <c r="BY71" s="2"/>
      <c r="BZ71" s="2"/>
      <c r="CA71" s="2"/>
      <c r="CB71" s="2"/>
      <c r="CE71" s="2">
        <f>CK54+1</f>
        <v>26</v>
      </c>
      <c r="CF71" s="2">
        <f>CE71+1</f>
        <v>27</v>
      </c>
      <c r="CG71" s="2">
        <f>CF71+1</f>
        <v>28</v>
      </c>
      <c r="CH71" s="2">
        <f>CG71+1</f>
        <v>29</v>
      </c>
      <c r="CI71" s="2">
        <f>CH71+1</f>
        <v>30</v>
      </c>
      <c r="CJ71" s="2">
        <f>CI71+1</f>
        <v>31</v>
      </c>
      <c r="CK71" s="2"/>
      <c r="CN71" s="2">
        <f>CT54+1</f>
        <v>23</v>
      </c>
      <c r="CO71" s="2">
        <f t="shared" ref="CO71:CT71" si="42">CN71+1</f>
        <v>24</v>
      </c>
      <c r="CP71" s="2">
        <f t="shared" si="42"/>
        <v>25</v>
      </c>
      <c r="CQ71" s="2">
        <f t="shared" si="42"/>
        <v>26</v>
      </c>
      <c r="CR71" s="2">
        <f t="shared" si="42"/>
        <v>27</v>
      </c>
      <c r="CS71" s="2">
        <f t="shared" si="42"/>
        <v>28</v>
      </c>
      <c r="CT71" s="2">
        <f t="shared" si="42"/>
        <v>29</v>
      </c>
      <c r="CW71" s="2">
        <f>DC54+1</f>
        <v>28</v>
      </c>
      <c r="CX71" s="2">
        <f>CW71+1</f>
        <v>29</v>
      </c>
      <c r="CY71" s="2">
        <f>CX71+1</f>
        <v>30</v>
      </c>
      <c r="CZ71" s="2">
        <f>CY71+1</f>
        <v>31</v>
      </c>
      <c r="DA71" s="2"/>
      <c r="DB71" s="2"/>
      <c r="DC71" s="2"/>
    </row>
    <row r="72" spans="1:107" x14ac:dyDescent="0.35">
      <c r="A72" s="3">
        <v>8</v>
      </c>
      <c r="B72" s="4"/>
      <c r="C72" s="4"/>
      <c r="D72" s="4"/>
      <c r="E72" s="4"/>
      <c r="F72" s="4" t="s">
        <v>25</v>
      </c>
      <c r="G72" s="4"/>
      <c r="H72" s="4"/>
      <c r="J72" s="3">
        <v>8</v>
      </c>
      <c r="K72" s="4"/>
      <c r="L72" s="4"/>
      <c r="M72" s="5"/>
      <c r="N72" s="4"/>
      <c r="O72" s="4"/>
      <c r="P72" s="4"/>
      <c r="Q72" s="4"/>
      <c r="S72" s="3">
        <v>8</v>
      </c>
      <c r="T72" s="4"/>
      <c r="U72" s="4"/>
      <c r="V72" s="4" t="s">
        <v>7641</v>
      </c>
      <c r="W72" s="4"/>
      <c r="X72" s="4" t="s">
        <v>25</v>
      </c>
      <c r="Y72" s="4"/>
      <c r="Z72" s="4"/>
      <c r="AB72" s="3">
        <v>8</v>
      </c>
      <c r="AC72" s="4"/>
      <c r="AD72" s="4"/>
      <c r="AE72" s="4"/>
      <c r="AF72" s="4"/>
      <c r="AG72" s="4"/>
      <c r="AH72" s="4"/>
      <c r="AI72" s="4"/>
      <c r="AK72" s="3">
        <v>8</v>
      </c>
      <c r="AL72" s="4"/>
      <c r="AM72" s="4"/>
      <c r="AN72" s="4"/>
      <c r="AO72" s="4"/>
      <c r="AP72" s="4" t="s">
        <v>25</v>
      </c>
      <c r="AQ72" s="4"/>
      <c r="AR72" s="4"/>
      <c r="AT72" s="4">
        <v>8</v>
      </c>
      <c r="AU72" s="4"/>
      <c r="AV72" s="4"/>
      <c r="AW72" s="4"/>
      <c r="AX72" s="4"/>
      <c r="AY72" s="4"/>
      <c r="AZ72" s="4"/>
      <c r="BA72" s="4"/>
      <c r="BC72" s="4">
        <v>8</v>
      </c>
      <c r="BD72" s="4" t="s">
        <v>8144</v>
      </c>
      <c r="BE72" s="4"/>
      <c r="BF72" s="4"/>
      <c r="BG72" s="4" t="s">
        <v>2918</v>
      </c>
      <c r="BH72" s="4"/>
      <c r="BI72" s="4"/>
      <c r="BJ72" s="4"/>
      <c r="BL72" s="4">
        <v>8</v>
      </c>
      <c r="BM72" s="4"/>
      <c r="BN72" s="4"/>
      <c r="BO72" s="4"/>
      <c r="BP72" s="4"/>
      <c r="BQ72" s="4"/>
      <c r="BR72" s="4"/>
      <c r="BS72" s="4"/>
      <c r="BU72" s="4">
        <v>8</v>
      </c>
      <c r="BV72" s="4"/>
      <c r="BW72" s="4"/>
      <c r="BX72" s="4" t="s">
        <v>8405</v>
      </c>
      <c r="BY72" s="4"/>
      <c r="BZ72" s="4"/>
      <c r="CA72" s="4"/>
      <c r="CB72" s="4"/>
      <c r="CD72" s="4">
        <v>8</v>
      </c>
      <c r="CE72" s="4"/>
      <c r="CF72" s="4"/>
      <c r="CG72" s="4"/>
      <c r="CH72" s="4"/>
      <c r="CI72" s="4" t="s">
        <v>25</v>
      </c>
      <c r="CJ72" s="4"/>
      <c r="CK72" s="4"/>
      <c r="CM72" s="4">
        <v>8</v>
      </c>
      <c r="CN72" s="4" t="s">
        <v>8556</v>
      </c>
      <c r="CO72" s="4" t="s">
        <v>8556</v>
      </c>
      <c r="CP72" s="4" t="s">
        <v>8556</v>
      </c>
      <c r="CQ72" s="4" t="s">
        <v>8648</v>
      </c>
      <c r="CR72" s="4"/>
      <c r="CS72" s="4"/>
      <c r="CT72" s="4"/>
      <c r="CV72" s="4">
        <v>8</v>
      </c>
      <c r="CW72" s="4"/>
      <c r="CX72" s="4"/>
      <c r="CY72" s="4"/>
      <c r="CZ72" s="4"/>
      <c r="DA72" s="4"/>
      <c r="DB72" s="4"/>
      <c r="DC72" s="4"/>
    </row>
    <row r="73" spans="1:107" x14ac:dyDescent="0.35">
      <c r="A73" s="2"/>
      <c r="B73" s="5" t="s">
        <v>7400</v>
      </c>
      <c r="C73" s="5"/>
      <c r="D73" s="5"/>
      <c r="E73" s="5"/>
      <c r="F73" s="5" t="s">
        <v>7404</v>
      </c>
      <c r="G73" s="5" t="s">
        <v>7413</v>
      </c>
      <c r="H73" s="5"/>
      <c r="J73" s="2"/>
      <c r="K73" s="5"/>
      <c r="L73" s="5"/>
      <c r="M73" s="5" t="s">
        <v>7533</v>
      </c>
      <c r="N73" s="5" t="s">
        <v>7538</v>
      </c>
      <c r="O73" s="5" t="s">
        <v>7472</v>
      </c>
      <c r="P73" s="5"/>
      <c r="Q73" s="5"/>
      <c r="S73" s="2"/>
      <c r="T73" s="5" t="s">
        <v>7643</v>
      </c>
      <c r="U73" s="5" t="s">
        <v>2947</v>
      </c>
      <c r="V73" s="5"/>
      <c r="W73" s="5" t="s">
        <v>7617</v>
      </c>
      <c r="X73" s="5" t="s">
        <v>7655</v>
      </c>
      <c r="Y73" s="5" t="s">
        <v>7619</v>
      </c>
      <c r="Z73" s="5" t="s">
        <v>7626</v>
      </c>
      <c r="AB73" s="2"/>
      <c r="AC73" s="5"/>
      <c r="AD73" s="5"/>
      <c r="AE73" s="5"/>
      <c r="AF73" s="5"/>
      <c r="AG73" s="5"/>
      <c r="AH73" s="5"/>
      <c r="AI73" s="5"/>
      <c r="AK73" s="2"/>
      <c r="AL73" s="5"/>
      <c r="AM73" s="5"/>
      <c r="AN73" s="5"/>
      <c r="AO73" s="5" t="s">
        <v>7133</v>
      </c>
      <c r="AP73" s="5" t="s">
        <v>733</v>
      </c>
      <c r="AQ73" s="5" t="s">
        <v>7896</v>
      </c>
      <c r="AR73" s="5"/>
      <c r="AT73" s="5"/>
      <c r="AU73" s="5"/>
      <c r="AV73" s="5"/>
      <c r="AW73" s="5"/>
      <c r="AX73" s="5"/>
      <c r="AY73" s="5"/>
      <c r="AZ73" s="5"/>
      <c r="BA73" s="5"/>
      <c r="BC73" s="5"/>
      <c r="BD73" s="5"/>
      <c r="BE73" s="5" t="s">
        <v>8154</v>
      </c>
      <c r="BF73" s="5"/>
      <c r="BG73" s="5" t="s">
        <v>8155</v>
      </c>
      <c r="BH73" s="5" t="s">
        <v>8154</v>
      </c>
      <c r="BI73" s="5"/>
      <c r="BJ73" s="5"/>
      <c r="BL73" s="5"/>
      <c r="BM73" s="5"/>
      <c r="BN73" s="5"/>
      <c r="BO73" s="5"/>
      <c r="BP73" s="5"/>
      <c r="BQ73" s="5"/>
      <c r="BR73" s="5"/>
      <c r="BS73" s="5"/>
      <c r="BU73" s="5"/>
      <c r="BV73" s="5"/>
      <c r="BW73" s="5" t="s">
        <v>8401</v>
      </c>
      <c r="BX73" s="5"/>
      <c r="BY73" s="5"/>
      <c r="BZ73" s="5"/>
      <c r="CA73" s="5"/>
      <c r="CB73" s="5"/>
      <c r="CD73" s="5"/>
      <c r="CE73" s="5"/>
      <c r="CF73" s="5"/>
      <c r="CG73" s="5"/>
      <c r="CH73" s="5"/>
      <c r="CI73" s="5"/>
      <c r="CJ73" s="5"/>
      <c r="CK73" s="5"/>
      <c r="CM73" s="5"/>
      <c r="CN73" s="5"/>
      <c r="CO73" s="5"/>
      <c r="CP73" s="5" t="s">
        <v>8571</v>
      </c>
      <c r="CQ73" s="5" t="s">
        <v>8647</v>
      </c>
      <c r="CR73" s="5"/>
      <c r="CS73" s="5"/>
      <c r="CT73" s="5"/>
      <c r="CV73" s="5"/>
      <c r="CW73" s="5"/>
      <c r="CX73" s="5"/>
      <c r="CY73" s="5" t="s">
        <v>8793</v>
      </c>
      <c r="CZ73" s="5"/>
      <c r="DA73" s="5"/>
      <c r="DB73" s="5"/>
      <c r="DC73" s="5"/>
    </row>
    <row r="74" spans="1:107" x14ac:dyDescent="0.35">
      <c r="A74" s="3">
        <v>10</v>
      </c>
      <c r="B74" s="4" t="s">
        <v>38</v>
      </c>
      <c r="C74" s="4"/>
      <c r="D74" s="4"/>
      <c r="E74" s="4" t="s">
        <v>347</v>
      </c>
      <c r="F74" s="4" t="s">
        <v>7372</v>
      </c>
      <c r="G74" s="4"/>
      <c r="H74" s="4"/>
      <c r="J74" s="3">
        <v>10</v>
      </c>
      <c r="K74" s="4" t="s">
        <v>7444</v>
      </c>
      <c r="L74" s="4"/>
      <c r="M74" s="4" t="s">
        <v>7539</v>
      </c>
      <c r="N74" s="4"/>
      <c r="O74" s="4" t="s">
        <v>7473</v>
      </c>
      <c r="P74" s="4"/>
      <c r="Q74" s="4"/>
      <c r="S74" s="3">
        <v>10</v>
      </c>
      <c r="T74" s="4" t="s">
        <v>7644</v>
      </c>
      <c r="U74" s="4"/>
      <c r="V74" s="4"/>
      <c r="W74" s="4" t="s">
        <v>347</v>
      </c>
      <c r="X74" s="4" t="s">
        <v>729</v>
      </c>
      <c r="Y74" s="4" t="s">
        <v>7660</v>
      </c>
      <c r="Z74" s="4" t="s">
        <v>7627</v>
      </c>
      <c r="AB74" s="3">
        <v>10</v>
      </c>
      <c r="AC74" s="4"/>
      <c r="AD74" s="4" t="s">
        <v>7727</v>
      </c>
      <c r="AE74" s="4" t="s">
        <v>733</v>
      </c>
      <c r="AF74" s="4" t="s">
        <v>347</v>
      </c>
      <c r="AG74" s="4"/>
      <c r="AH74" s="4"/>
      <c r="AI74" s="4"/>
      <c r="AK74" s="3">
        <v>10</v>
      </c>
      <c r="AL74" s="4" t="s">
        <v>1599</v>
      </c>
      <c r="AM74" s="4" t="s">
        <v>7727</v>
      </c>
      <c r="AN74" s="4" t="s">
        <v>7883</v>
      </c>
      <c r="AO74" s="4" t="s">
        <v>347</v>
      </c>
      <c r="AP74" s="4" t="s">
        <v>7892</v>
      </c>
      <c r="AQ74" s="4" t="s">
        <v>7469</v>
      </c>
      <c r="AR74" s="4"/>
      <c r="AT74" s="4">
        <v>10</v>
      </c>
      <c r="AU74" s="4"/>
      <c r="AV74" s="4"/>
      <c r="AW74" s="4"/>
      <c r="AX74" s="4"/>
      <c r="AY74" s="4"/>
      <c r="AZ74" s="4"/>
      <c r="BA74" s="4"/>
      <c r="BC74" s="4">
        <v>10</v>
      </c>
      <c r="BD74" s="4"/>
      <c r="BE74" s="4" t="s">
        <v>8127</v>
      </c>
      <c r="BF74" s="4" t="s">
        <v>8149</v>
      </c>
      <c r="BG74" s="4"/>
      <c r="BH74" s="4"/>
      <c r="BI74" s="4"/>
      <c r="BJ74" s="4"/>
      <c r="BL74" s="4">
        <v>10</v>
      </c>
      <c r="BM74" s="4"/>
      <c r="BN74" s="4"/>
      <c r="BO74" s="4"/>
      <c r="BP74" s="4"/>
      <c r="BQ74" s="4"/>
      <c r="BR74" s="4"/>
      <c r="BS74" s="4"/>
      <c r="BU74" s="4">
        <v>10</v>
      </c>
      <c r="BV74" s="4" t="s">
        <v>38</v>
      </c>
      <c r="BW74" s="4" t="s">
        <v>8402</v>
      </c>
      <c r="BX74" s="4"/>
      <c r="BY74" s="4"/>
      <c r="BZ74" s="4"/>
      <c r="CA74" s="4"/>
      <c r="CB74" s="4"/>
      <c r="CD74" s="4">
        <v>10</v>
      </c>
      <c r="CE74" s="10" t="s">
        <v>8533</v>
      </c>
      <c r="CF74" s="4" t="s">
        <v>8540</v>
      </c>
      <c r="CG74" s="4" t="s">
        <v>8539</v>
      </c>
      <c r="CH74" s="4" t="s">
        <v>38</v>
      </c>
      <c r="CI74" s="4" t="s">
        <v>38</v>
      </c>
      <c r="CJ74" s="4" t="s">
        <v>8553</v>
      </c>
      <c r="CK74" s="4"/>
      <c r="CM74" s="4">
        <v>10</v>
      </c>
      <c r="CN74" s="4"/>
      <c r="CO74" s="4" t="s">
        <v>8643</v>
      </c>
      <c r="CP74" s="4" t="s">
        <v>8630</v>
      </c>
      <c r="CQ74" s="4"/>
      <c r="CR74" s="4"/>
      <c r="CS74" s="4" t="s">
        <v>615</v>
      </c>
      <c r="CT74" s="4" t="s">
        <v>8661</v>
      </c>
      <c r="CV74" s="4">
        <v>10</v>
      </c>
      <c r="CW74" s="4"/>
      <c r="CX74" s="4"/>
      <c r="CY74" s="4" t="s">
        <v>8527</v>
      </c>
      <c r="CZ74" s="4"/>
      <c r="DA74" s="4" t="s">
        <v>8419</v>
      </c>
      <c r="DB74" s="4"/>
      <c r="DC74" s="4"/>
    </row>
    <row r="75" spans="1:107" x14ac:dyDescent="0.35">
      <c r="A75" s="6"/>
      <c r="B75" s="7"/>
      <c r="C75" s="7"/>
      <c r="D75" s="7"/>
      <c r="E75" s="7" t="s">
        <v>38</v>
      </c>
      <c r="F75" s="7" t="s">
        <v>7410</v>
      </c>
      <c r="G75" s="7" t="s">
        <v>7414</v>
      </c>
      <c r="H75" s="7"/>
      <c r="J75" s="6"/>
      <c r="K75" s="7" t="s">
        <v>38</v>
      </c>
      <c r="L75" s="7" t="s">
        <v>2092</v>
      </c>
      <c r="M75" s="7" t="s">
        <v>38</v>
      </c>
      <c r="N75" s="7"/>
      <c r="O75" s="7" t="s">
        <v>729</v>
      </c>
      <c r="P75" s="7"/>
      <c r="Q75" s="7"/>
      <c r="S75" s="6"/>
      <c r="T75" s="7" t="s">
        <v>38</v>
      </c>
      <c r="U75" s="7" t="s">
        <v>7651</v>
      </c>
      <c r="V75" s="7" t="s">
        <v>7650</v>
      </c>
      <c r="W75" s="7"/>
      <c r="X75" s="5" t="s">
        <v>5082</v>
      </c>
      <c r="Y75" s="7"/>
      <c r="Z75" s="7"/>
      <c r="AB75" s="6"/>
      <c r="AC75" s="7"/>
      <c r="AD75" s="7"/>
      <c r="AE75" s="7" t="s">
        <v>71</v>
      </c>
      <c r="AF75" s="7" t="s">
        <v>38</v>
      </c>
      <c r="AG75" s="7"/>
      <c r="AH75" s="7"/>
      <c r="AI75" s="7"/>
      <c r="AK75" s="6"/>
      <c r="AL75" s="7"/>
      <c r="AM75" s="7"/>
      <c r="AN75" s="7" t="s">
        <v>7884</v>
      </c>
      <c r="AO75" s="7"/>
      <c r="AP75" s="7" t="s">
        <v>7893</v>
      </c>
      <c r="AQ75" s="7"/>
      <c r="AR75" s="7"/>
      <c r="AT75" s="7"/>
      <c r="AU75" s="7"/>
      <c r="AV75" s="7" t="s">
        <v>8033</v>
      </c>
      <c r="AW75" s="7"/>
      <c r="AX75" s="7"/>
      <c r="AY75" s="7"/>
      <c r="AZ75" s="7"/>
      <c r="BA75" s="7"/>
      <c r="BC75" s="7"/>
      <c r="BD75" s="7" t="s">
        <v>38</v>
      </c>
      <c r="BE75" s="7"/>
      <c r="BF75" s="7" t="s">
        <v>8150</v>
      </c>
      <c r="BG75" s="7"/>
      <c r="BH75" s="7" t="s">
        <v>8160</v>
      </c>
      <c r="BI75" s="7"/>
      <c r="BJ75" s="7"/>
      <c r="BL75" s="7"/>
      <c r="BM75" s="7" t="s">
        <v>38</v>
      </c>
      <c r="BN75" s="7" t="s">
        <v>8273</v>
      </c>
      <c r="BO75" s="7"/>
      <c r="BP75" s="7"/>
      <c r="BQ75" s="7" t="s">
        <v>8277</v>
      </c>
      <c r="BR75" s="7"/>
      <c r="BS75" s="7"/>
      <c r="BU75" s="7"/>
      <c r="BV75" s="7" t="s">
        <v>150</v>
      </c>
      <c r="BW75" s="7"/>
      <c r="BX75" s="7" t="s">
        <v>71</v>
      </c>
      <c r="BY75" s="7"/>
      <c r="BZ75" s="7"/>
      <c r="CA75" s="7"/>
      <c r="CB75" s="7"/>
      <c r="CD75" s="7"/>
      <c r="CE75" s="7"/>
      <c r="CF75" s="7" t="s">
        <v>8527</v>
      </c>
      <c r="CG75" s="7"/>
      <c r="CH75" s="7" t="s">
        <v>8544</v>
      </c>
      <c r="CI75" s="7"/>
      <c r="CJ75" s="7"/>
      <c r="CK75" s="7"/>
      <c r="CM75" s="7"/>
      <c r="CN75" s="7"/>
      <c r="CO75" s="7" t="s">
        <v>8595</v>
      </c>
      <c r="CP75" s="7"/>
      <c r="CQ75" s="7"/>
      <c r="CR75" s="7" t="s">
        <v>8651</v>
      </c>
      <c r="CS75" s="7" t="s">
        <v>719</v>
      </c>
      <c r="CT75" s="7" t="s">
        <v>8664</v>
      </c>
      <c r="CV75" s="7"/>
      <c r="CW75" s="7" t="s">
        <v>8787</v>
      </c>
      <c r="CX75" s="7"/>
      <c r="CY75" s="7" t="s">
        <v>38</v>
      </c>
      <c r="CZ75" s="7"/>
      <c r="DA75" s="7"/>
      <c r="DB75" s="7"/>
      <c r="DC75" s="7"/>
    </row>
    <row r="76" spans="1:107" x14ac:dyDescent="0.35">
      <c r="A76" s="2">
        <v>12</v>
      </c>
      <c r="B76" s="5" t="s">
        <v>379</v>
      </c>
      <c r="C76" s="5" t="s">
        <v>89</v>
      </c>
      <c r="D76" s="5" t="s">
        <v>7415</v>
      </c>
      <c r="E76" s="5"/>
      <c r="F76" s="5" t="s">
        <v>7420</v>
      </c>
      <c r="G76" s="5" t="s">
        <v>7426</v>
      </c>
      <c r="H76" s="5"/>
      <c r="J76" s="2">
        <v>12</v>
      </c>
      <c r="K76" s="5" t="s">
        <v>379</v>
      </c>
      <c r="L76" s="4" t="s">
        <v>89</v>
      </c>
      <c r="M76" s="5"/>
      <c r="N76" s="5" t="s">
        <v>7078</v>
      </c>
      <c r="O76" s="5" t="s">
        <v>7536</v>
      </c>
      <c r="P76" s="5"/>
      <c r="Q76" s="5"/>
      <c r="S76" s="2">
        <v>12</v>
      </c>
      <c r="T76" s="5" t="s">
        <v>379</v>
      </c>
      <c r="U76" s="5" t="s">
        <v>89</v>
      </c>
      <c r="V76" s="5"/>
      <c r="W76" s="5"/>
      <c r="X76" s="4" t="s">
        <v>7658</v>
      </c>
      <c r="Y76" s="5"/>
      <c r="Z76" s="5"/>
      <c r="AB76" s="2">
        <v>12</v>
      </c>
      <c r="AC76" s="5" t="s">
        <v>379</v>
      </c>
      <c r="AD76" s="5" t="s">
        <v>89</v>
      </c>
      <c r="AE76" s="5" t="s">
        <v>3706</v>
      </c>
      <c r="AF76" s="5" t="s">
        <v>150</v>
      </c>
      <c r="AG76" s="5"/>
      <c r="AH76" s="5"/>
      <c r="AI76" s="5"/>
      <c r="AK76" s="2">
        <v>12</v>
      </c>
      <c r="AL76" s="5"/>
      <c r="AM76" s="5" t="s">
        <v>89</v>
      </c>
      <c r="AN76" s="5"/>
      <c r="AO76" s="5"/>
      <c r="AP76" s="5"/>
      <c r="AQ76" s="5"/>
      <c r="AR76" s="5"/>
      <c r="AT76" s="5">
        <v>12</v>
      </c>
      <c r="AU76" s="5"/>
      <c r="AV76" s="5" t="s">
        <v>89</v>
      </c>
      <c r="AW76" s="5"/>
      <c r="AX76" s="5"/>
      <c r="AY76" s="5"/>
      <c r="AZ76" s="5"/>
      <c r="BA76" s="5"/>
      <c r="BC76" s="5">
        <v>12</v>
      </c>
      <c r="BD76" s="5"/>
      <c r="BE76" s="5"/>
      <c r="BF76" s="5" t="s">
        <v>8151</v>
      </c>
      <c r="BG76" s="5"/>
      <c r="BH76" s="5" t="s">
        <v>8161</v>
      </c>
      <c r="BI76" s="5"/>
      <c r="BJ76" s="5"/>
      <c r="BL76" s="5">
        <v>12</v>
      </c>
      <c r="BM76" s="5"/>
      <c r="BN76" s="5"/>
      <c r="BO76" s="5"/>
      <c r="BP76" s="5"/>
      <c r="BQ76" s="5"/>
      <c r="BR76" s="5" t="s">
        <v>8279</v>
      </c>
      <c r="BS76" s="5"/>
      <c r="BU76" s="5">
        <v>12</v>
      </c>
      <c r="BV76" s="5"/>
      <c r="BW76" s="5" t="s">
        <v>89</v>
      </c>
      <c r="BX76" s="5"/>
      <c r="BY76" s="5"/>
      <c r="BZ76" s="5"/>
      <c r="CA76" s="5"/>
      <c r="CB76" s="5"/>
      <c r="CD76" s="5">
        <v>12</v>
      </c>
      <c r="CE76" s="5"/>
      <c r="CF76" s="5" t="s">
        <v>8532</v>
      </c>
      <c r="CG76" s="5"/>
      <c r="CH76" s="5"/>
      <c r="CI76" s="5"/>
      <c r="CJ76" s="5" t="s">
        <v>8554</v>
      </c>
      <c r="CK76" s="5"/>
      <c r="CM76" s="5">
        <v>12</v>
      </c>
      <c r="CN76" s="5" t="s">
        <v>8586</v>
      </c>
      <c r="CO76" s="5"/>
      <c r="CP76" s="5"/>
      <c r="CQ76" s="5" t="s">
        <v>8649</v>
      </c>
      <c r="CR76" s="5" t="s">
        <v>8652</v>
      </c>
      <c r="CS76" s="5" t="s">
        <v>8655</v>
      </c>
      <c r="CT76" s="5"/>
      <c r="CV76" s="5">
        <v>12</v>
      </c>
      <c r="CW76" s="5" t="s">
        <v>8786</v>
      </c>
      <c r="CX76" s="5"/>
      <c r="CY76" s="5" t="s">
        <v>2132</v>
      </c>
      <c r="CZ76" s="5"/>
      <c r="DA76" s="5"/>
      <c r="DB76" s="5"/>
      <c r="DC76" s="5"/>
    </row>
    <row r="77" spans="1:107" x14ac:dyDescent="0.35">
      <c r="A77" s="2"/>
      <c r="B77" s="5"/>
      <c r="C77" s="5" t="s">
        <v>7412</v>
      </c>
      <c r="D77" s="5"/>
      <c r="E77" s="5"/>
      <c r="F77" s="5"/>
      <c r="G77" s="5" t="s">
        <v>7425</v>
      </c>
      <c r="H77" s="5"/>
      <c r="J77" s="2"/>
      <c r="K77" s="5"/>
      <c r="L77" s="5" t="s">
        <v>7531</v>
      </c>
      <c r="M77" s="5"/>
      <c r="N77" s="5"/>
      <c r="O77" s="5" t="s">
        <v>7546</v>
      </c>
      <c r="P77" s="5"/>
      <c r="Q77" s="5"/>
      <c r="S77" s="2"/>
      <c r="T77" s="5"/>
      <c r="U77" s="5" t="s">
        <v>7647</v>
      </c>
      <c r="V77" s="5"/>
      <c r="W77" s="5"/>
      <c r="X77" s="5" t="s">
        <v>7656</v>
      </c>
      <c r="Y77" s="5"/>
      <c r="Z77" s="5"/>
      <c r="AB77" s="2"/>
      <c r="AC77" s="5" t="s">
        <v>7764</v>
      </c>
      <c r="AD77" s="5" t="s">
        <v>7765</v>
      </c>
      <c r="AE77" s="5"/>
      <c r="AF77" s="5"/>
      <c r="AG77" s="5"/>
      <c r="AH77" s="5"/>
      <c r="AI77" s="5"/>
      <c r="AK77" s="2"/>
      <c r="AL77" s="5"/>
      <c r="AM77" s="5"/>
      <c r="AN77" s="5"/>
      <c r="AO77" s="5"/>
      <c r="AP77" s="5"/>
      <c r="AQ77" s="5" t="s">
        <v>7897</v>
      </c>
      <c r="AR77" s="5"/>
      <c r="AT77" s="5"/>
      <c r="AU77" s="5"/>
      <c r="AV77" s="5" t="s">
        <v>8037</v>
      </c>
      <c r="AW77" s="5"/>
      <c r="AX77" s="5"/>
      <c r="AY77" s="5"/>
      <c r="AZ77" s="5"/>
      <c r="BA77" s="5"/>
      <c r="BC77" s="5"/>
      <c r="BD77" s="5"/>
      <c r="BE77" s="5"/>
      <c r="BF77" s="5"/>
      <c r="BG77" s="5"/>
      <c r="BH77" s="5" t="s">
        <v>8162</v>
      </c>
      <c r="BI77" s="5"/>
      <c r="BJ77" s="5"/>
      <c r="BL77" s="5"/>
      <c r="BM77" s="5"/>
      <c r="BN77" s="5"/>
      <c r="BO77" s="5"/>
      <c r="BP77" s="5"/>
      <c r="BQ77" s="5"/>
      <c r="BR77" s="5" t="s">
        <v>8280</v>
      </c>
      <c r="BS77" s="5" t="s">
        <v>8290</v>
      </c>
      <c r="BU77" s="5"/>
      <c r="BV77" s="5"/>
      <c r="BW77" s="5"/>
      <c r="BX77" s="5"/>
      <c r="BY77" s="5"/>
      <c r="BZ77" s="5"/>
      <c r="CA77" s="5"/>
      <c r="CB77" s="5"/>
      <c r="CD77" s="5"/>
      <c r="CE77" s="5" t="s">
        <v>8534</v>
      </c>
      <c r="CF77" s="5" t="s">
        <v>8537</v>
      </c>
      <c r="CG77" s="5"/>
      <c r="CH77" s="5" t="s">
        <v>8545</v>
      </c>
      <c r="CI77" s="5"/>
      <c r="CJ77" s="5" t="s">
        <v>430</v>
      </c>
      <c r="CK77" s="5"/>
      <c r="CM77" s="5"/>
      <c r="CN77" s="5"/>
      <c r="CO77" s="11"/>
      <c r="CP77" s="5"/>
      <c r="CQ77" s="5"/>
      <c r="CR77" s="5" t="s">
        <v>8653</v>
      </c>
      <c r="CS77" s="5"/>
      <c r="CT77" s="5" t="s">
        <v>8662</v>
      </c>
      <c r="CV77" s="5"/>
      <c r="CW77" s="5"/>
      <c r="CX77" s="5"/>
      <c r="CY77" s="5"/>
      <c r="CZ77" s="5"/>
      <c r="DA77" s="5" t="s">
        <v>8798</v>
      </c>
      <c r="DB77" s="5"/>
      <c r="DC77" s="5"/>
    </row>
    <row r="78" spans="1:107" x14ac:dyDescent="0.35">
      <c r="A78" s="3">
        <v>14</v>
      </c>
      <c r="B78" s="4" t="s">
        <v>7401</v>
      </c>
      <c r="C78" s="4"/>
      <c r="D78" s="4" t="s">
        <v>7416</v>
      </c>
      <c r="E78" s="4" t="s">
        <v>7419</v>
      </c>
      <c r="F78" s="4" t="s">
        <v>7421</v>
      </c>
      <c r="G78" s="4" t="s">
        <v>7365</v>
      </c>
      <c r="H78" s="4"/>
      <c r="J78" s="3">
        <v>14</v>
      </c>
      <c r="K78" s="4" t="s">
        <v>7528</v>
      </c>
      <c r="L78" s="4"/>
      <c r="M78" s="4" t="s">
        <v>131</v>
      </c>
      <c r="N78" s="4" t="s">
        <v>7534</v>
      </c>
      <c r="O78" s="4" t="s">
        <v>7407</v>
      </c>
      <c r="P78" s="4" t="s">
        <v>7549</v>
      </c>
      <c r="Q78" s="4"/>
      <c r="S78" s="3">
        <v>14</v>
      </c>
      <c r="T78" s="4" t="s">
        <v>7645</v>
      </c>
      <c r="U78" s="4" t="s">
        <v>7646</v>
      </c>
      <c r="V78" s="4"/>
      <c r="W78" s="4" t="s">
        <v>7648</v>
      </c>
      <c r="X78" s="4" t="s">
        <v>7657</v>
      </c>
      <c r="Y78" s="4"/>
      <c r="Z78" s="4"/>
      <c r="AB78" s="3">
        <v>14</v>
      </c>
      <c r="AC78" s="4"/>
      <c r="AD78" s="4" t="s">
        <v>1435</v>
      </c>
      <c r="AE78" s="4" t="s">
        <v>7753</v>
      </c>
      <c r="AF78" s="4" t="s">
        <v>7771</v>
      </c>
      <c r="AG78" s="4"/>
      <c r="AH78" s="4"/>
      <c r="AI78" s="4"/>
      <c r="AK78" s="3">
        <v>14</v>
      </c>
      <c r="AL78" s="4" t="s">
        <v>7873</v>
      </c>
      <c r="AM78" s="4" t="s">
        <v>7878</v>
      </c>
      <c r="AN78" s="4" t="s">
        <v>131</v>
      </c>
      <c r="AO78" s="4" t="s">
        <v>7887</v>
      </c>
      <c r="AP78" s="4" t="s">
        <v>7886</v>
      </c>
      <c r="AQ78" s="4" t="s">
        <v>7898</v>
      </c>
      <c r="AR78" s="4"/>
      <c r="AT78" s="4">
        <v>14</v>
      </c>
      <c r="AU78" s="4" t="s">
        <v>8035</v>
      </c>
      <c r="AV78" s="4"/>
      <c r="AW78" s="4"/>
      <c r="AX78" s="4"/>
      <c r="AY78" s="4"/>
      <c r="AZ78" s="4"/>
      <c r="BA78" s="4"/>
      <c r="BC78" s="4">
        <v>14</v>
      </c>
      <c r="BD78" s="4"/>
      <c r="BE78" s="4"/>
      <c r="BF78" s="4"/>
      <c r="BG78" s="4"/>
      <c r="BH78" s="4" t="s">
        <v>8163</v>
      </c>
      <c r="BI78" s="4"/>
      <c r="BJ78" s="4"/>
      <c r="BL78" s="4">
        <v>14</v>
      </c>
      <c r="BM78" s="4" t="s">
        <v>7873</v>
      </c>
      <c r="BN78" s="4"/>
      <c r="BO78" s="4" t="s">
        <v>131</v>
      </c>
      <c r="BP78" s="4" t="s">
        <v>8250</v>
      </c>
      <c r="BQ78" s="4"/>
      <c r="BR78" s="4" t="s">
        <v>8281</v>
      </c>
      <c r="BS78" s="4"/>
      <c r="BU78" s="4">
        <v>14</v>
      </c>
      <c r="BV78" s="4" t="s">
        <v>128</v>
      </c>
      <c r="BW78" s="4"/>
      <c r="BX78" s="4" t="s">
        <v>8406</v>
      </c>
      <c r="BY78" s="4"/>
      <c r="BZ78" s="4"/>
      <c r="CA78" s="4"/>
      <c r="CB78" s="4"/>
      <c r="CD78" s="4">
        <v>14</v>
      </c>
      <c r="CE78" s="4" t="s">
        <v>8535</v>
      </c>
      <c r="CF78" s="4"/>
      <c r="CG78" s="4" t="s">
        <v>8522</v>
      </c>
      <c r="CH78" s="4" t="s">
        <v>8541</v>
      </c>
      <c r="CI78" s="4" t="s">
        <v>8551</v>
      </c>
      <c r="CJ78" s="4" t="s">
        <v>197</v>
      </c>
      <c r="CK78" s="4"/>
      <c r="CM78" s="4">
        <v>14</v>
      </c>
      <c r="CN78" s="4" t="s">
        <v>8640</v>
      </c>
      <c r="CO78" s="4"/>
      <c r="CP78" s="4"/>
      <c r="CQ78" s="4"/>
      <c r="CR78" s="4" t="s">
        <v>8654</v>
      </c>
      <c r="CS78" s="4"/>
      <c r="CT78" s="4"/>
      <c r="CV78" s="4">
        <v>14</v>
      </c>
      <c r="CW78" s="4" t="s">
        <v>177</v>
      </c>
      <c r="CX78" s="4"/>
      <c r="CY78" s="4" t="s">
        <v>8794</v>
      </c>
      <c r="CZ78" s="4"/>
      <c r="DA78" s="4"/>
      <c r="DB78" s="4"/>
      <c r="DC78" s="4"/>
    </row>
    <row r="79" spans="1:107" x14ac:dyDescent="0.35">
      <c r="A79" s="6"/>
      <c r="B79" s="7" t="s">
        <v>892</v>
      </c>
      <c r="C79" s="7" t="s">
        <v>7411</v>
      </c>
      <c r="D79" s="7" t="s">
        <v>7418</v>
      </c>
      <c r="E79" s="7" t="s">
        <v>1485</v>
      </c>
      <c r="F79" s="7"/>
      <c r="G79" s="7" t="s">
        <v>7424</v>
      </c>
      <c r="H79" s="7"/>
      <c r="J79" s="6"/>
      <c r="K79" s="7"/>
      <c r="L79" s="7"/>
      <c r="M79" s="7"/>
      <c r="N79" s="7" t="s">
        <v>603</v>
      </c>
      <c r="O79" s="7" t="s">
        <v>2294</v>
      </c>
      <c r="P79" s="7"/>
      <c r="Q79" s="7"/>
      <c r="S79" s="6"/>
      <c r="T79" s="7"/>
      <c r="U79" s="7"/>
      <c r="V79" s="7" t="s">
        <v>38</v>
      </c>
      <c r="W79" s="7" t="s">
        <v>7654</v>
      </c>
      <c r="X79" s="7"/>
      <c r="Y79" s="7" t="s">
        <v>7661</v>
      </c>
      <c r="Z79" s="7" t="s">
        <v>7663</v>
      </c>
      <c r="AB79" s="6"/>
      <c r="AC79" s="7"/>
      <c r="AD79" s="7" t="s">
        <v>1246</v>
      </c>
      <c r="AE79" s="7"/>
      <c r="AF79" s="7" t="s">
        <v>7772</v>
      </c>
      <c r="AG79" s="7"/>
      <c r="AH79" s="7"/>
      <c r="AI79" s="7"/>
      <c r="AK79" s="6"/>
      <c r="AL79" s="7" t="s">
        <v>7874</v>
      </c>
      <c r="AM79" s="7" t="s">
        <v>7879</v>
      </c>
      <c r="AN79" s="7" t="s">
        <v>7885</v>
      </c>
      <c r="AO79" s="7" t="s">
        <v>7888</v>
      </c>
      <c r="AP79" s="7" t="s">
        <v>7894</v>
      </c>
      <c r="AQ79" s="7" t="s">
        <v>7899</v>
      </c>
      <c r="AR79" s="7" t="s">
        <v>130</v>
      </c>
      <c r="AT79" s="7"/>
      <c r="AU79" s="7" t="s">
        <v>8034</v>
      </c>
      <c r="AV79" s="7"/>
      <c r="AW79" s="7"/>
      <c r="AX79" s="7"/>
      <c r="AY79" s="7"/>
      <c r="AZ79" s="7"/>
      <c r="BA79" s="7"/>
      <c r="BC79" s="7"/>
      <c r="BD79" s="7" t="s">
        <v>8145</v>
      </c>
      <c r="BE79" s="7"/>
      <c r="BF79" s="7" t="s">
        <v>8152</v>
      </c>
      <c r="BG79" s="7" t="s">
        <v>8158</v>
      </c>
      <c r="BH79" s="7"/>
      <c r="BI79" s="7"/>
      <c r="BJ79" s="7"/>
      <c r="BL79" s="7"/>
      <c r="BM79" s="7"/>
      <c r="BN79" s="7"/>
      <c r="BO79" s="7" t="s">
        <v>8275</v>
      </c>
      <c r="BP79" s="7" t="s">
        <v>8274</v>
      </c>
      <c r="BQ79" s="7" t="s">
        <v>7116</v>
      </c>
      <c r="BR79" s="7"/>
      <c r="BS79" s="7" t="s">
        <v>8282</v>
      </c>
      <c r="BU79" s="7"/>
      <c r="BV79" s="7" t="s">
        <v>652</v>
      </c>
      <c r="BW79" s="7" t="s">
        <v>8403</v>
      </c>
      <c r="BX79" s="7"/>
      <c r="BY79" s="7"/>
      <c r="BZ79" s="7"/>
      <c r="CA79" s="7"/>
      <c r="CB79" s="7"/>
      <c r="CD79" s="7"/>
      <c r="CE79" s="7"/>
      <c r="CF79" s="7"/>
      <c r="CG79" s="7"/>
      <c r="CH79" s="7" t="s">
        <v>8549</v>
      </c>
      <c r="CI79" s="7"/>
      <c r="CJ79" s="7" t="s">
        <v>8307</v>
      </c>
      <c r="CK79" s="7"/>
      <c r="CM79" s="7"/>
      <c r="CN79" s="7" t="s">
        <v>8641</v>
      </c>
      <c r="CO79" s="7"/>
      <c r="CP79" s="7" t="s">
        <v>8645</v>
      </c>
      <c r="CQ79" s="7"/>
      <c r="CR79" s="7"/>
      <c r="CS79" s="7" t="s">
        <v>8656</v>
      </c>
      <c r="CT79" s="7"/>
      <c r="CV79" s="7"/>
      <c r="CW79" s="7" t="s">
        <v>8788</v>
      </c>
      <c r="CX79" s="7" t="s">
        <v>8791</v>
      </c>
      <c r="CY79" s="7"/>
      <c r="CZ79" s="7"/>
      <c r="DA79" s="7" t="s">
        <v>8799</v>
      </c>
      <c r="DB79" s="7"/>
      <c r="DC79" s="7"/>
    </row>
    <row r="80" spans="1:107" x14ac:dyDescent="0.35">
      <c r="A80" s="2">
        <v>16</v>
      </c>
      <c r="B80" s="4" t="s">
        <v>7395</v>
      </c>
      <c r="C80" s="5" t="s">
        <v>7371</v>
      </c>
      <c r="D80" s="5" t="s">
        <v>7408</v>
      </c>
      <c r="E80" s="5"/>
      <c r="F80" s="5" t="s">
        <v>7422</v>
      </c>
      <c r="G80" s="5" t="s">
        <v>620</v>
      </c>
      <c r="H80" s="5"/>
      <c r="J80" s="2">
        <v>16</v>
      </c>
      <c r="K80" s="5" t="s">
        <v>7525</v>
      </c>
      <c r="L80" s="5" t="s">
        <v>7532</v>
      </c>
      <c r="M80" s="5" t="s">
        <v>67</v>
      </c>
      <c r="N80" s="5"/>
      <c r="O80" s="5"/>
      <c r="P80" s="5"/>
      <c r="Q80" s="5"/>
      <c r="S80" s="2">
        <v>16</v>
      </c>
      <c r="T80" s="5"/>
      <c r="U80" s="5"/>
      <c r="V80" s="5"/>
      <c r="W80" s="5"/>
      <c r="X80" s="5"/>
      <c r="Y80" s="5" t="s">
        <v>7662</v>
      </c>
      <c r="Z80" s="5"/>
      <c r="AB80" s="2">
        <v>16</v>
      </c>
      <c r="AC80" s="5"/>
      <c r="AD80" s="5"/>
      <c r="AE80" s="5" t="s">
        <v>7769</v>
      </c>
      <c r="AF80" s="5"/>
      <c r="AG80" s="5"/>
      <c r="AH80" s="5"/>
      <c r="AI80" s="5"/>
      <c r="AK80" s="2">
        <v>16</v>
      </c>
      <c r="AL80" s="5"/>
      <c r="AM80" s="5" t="s">
        <v>7880</v>
      </c>
      <c r="AN80" s="5"/>
      <c r="AO80" s="5" t="s">
        <v>7889</v>
      </c>
      <c r="AP80" s="5" t="s">
        <v>7895</v>
      </c>
      <c r="AQ80" s="5"/>
      <c r="AR80" s="5"/>
      <c r="AT80" s="5">
        <v>16</v>
      </c>
      <c r="AU80" s="5"/>
      <c r="AV80" s="5"/>
      <c r="AW80" s="5"/>
      <c r="AX80" s="5"/>
      <c r="AY80" s="5"/>
      <c r="AZ80" s="5"/>
      <c r="BA80" s="5"/>
      <c r="BC80" s="5">
        <v>16</v>
      </c>
      <c r="BD80" s="5" t="s">
        <v>8146</v>
      </c>
      <c r="BE80" s="5" t="s">
        <v>8147</v>
      </c>
      <c r="BF80" s="5" t="s">
        <v>8153</v>
      </c>
      <c r="BG80" s="5"/>
      <c r="BH80" s="5"/>
      <c r="BI80" s="5"/>
      <c r="BJ80" s="5"/>
      <c r="BL80" s="5">
        <v>16</v>
      </c>
      <c r="BM80" s="5"/>
      <c r="BN80" s="5" t="s">
        <v>130</v>
      </c>
      <c r="BO80" s="5" t="s">
        <v>452</v>
      </c>
      <c r="BP80" s="5"/>
      <c r="BQ80" s="5" t="s">
        <v>8278</v>
      </c>
      <c r="BR80" s="5" t="s">
        <v>38</v>
      </c>
      <c r="BS80" s="5" t="s">
        <v>8283</v>
      </c>
      <c r="BU80" s="5">
        <v>16</v>
      </c>
      <c r="BV80" s="5" t="s">
        <v>8400</v>
      </c>
      <c r="BW80" s="5"/>
      <c r="BX80" s="5" t="s">
        <v>38</v>
      </c>
      <c r="BY80" s="5"/>
      <c r="BZ80" s="5"/>
      <c r="CA80" s="5"/>
      <c r="CB80" s="5"/>
      <c r="CD80" s="5">
        <v>16</v>
      </c>
      <c r="CE80" s="5"/>
      <c r="CF80" s="5" t="s">
        <v>8538</v>
      </c>
      <c r="CG80" s="5" t="s">
        <v>8542</v>
      </c>
      <c r="CH80" s="5"/>
      <c r="CI80" s="5"/>
      <c r="CJ80" s="5" t="s">
        <v>452</v>
      </c>
      <c r="CK80" s="5"/>
      <c r="CM80" s="5">
        <v>16</v>
      </c>
      <c r="CN80" s="5"/>
      <c r="CO80" s="5"/>
      <c r="CP80" s="5" t="s">
        <v>158</v>
      </c>
      <c r="CQ80" s="5"/>
      <c r="CR80" s="5"/>
      <c r="CS80" s="5"/>
      <c r="CT80" s="5"/>
      <c r="CV80" s="5">
        <v>16</v>
      </c>
      <c r="CW80" s="5" t="s">
        <v>8789</v>
      </c>
      <c r="CX80" s="5" t="s">
        <v>8792</v>
      </c>
      <c r="CY80" s="5" t="s">
        <v>8795</v>
      </c>
      <c r="CZ80" s="5"/>
      <c r="DA80" s="5" t="s">
        <v>858</v>
      </c>
      <c r="DB80" s="5"/>
      <c r="DC80" s="5"/>
    </row>
    <row r="81" spans="1:107" x14ac:dyDescent="0.35">
      <c r="A81" s="2"/>
      <c r="B81" s="7" t="s">
        <v>7372</v>
      </c>
      <c r="C81" s="5" t="s">
        <v>38</v>
      </c>
      <c r="D81" s="5"/>
      <c r="E81" s="5"/>
      <c r="F81" s="5" t="s">
        <v>7423</v>
      </c>
      <c r="G81" s="5"/>
      <c r="H81" s="5"/>
      <c r="J81" s="2"/>
      <c r="K81" s="5" t="s">
        <v>7526</v>
      </c>
      <c r="L81" s="5" t="s">
        <v>7505</v>
      </c>
      <c r="M81" s="5" t="s">
        <v>150</v>
      </c>
      <c r="N81" s="5"/>
      <c r="O81" s="5" t="s">
        <v>7547</v>
      </c>
      <c r="P81" s="5" t="s">
        <v>7541</v>
      </c>
      <c r="Q81" s="5"/>
      <c r="S81" s="2"/>
      <c r="T81" s="5"/>
      <c r="U81" s="5" t="s">
        <v>7649</v>
      </c>
      <c r="V81" s="5" t="s">
        <v>568</v>
      </c>
      <c r="W81" s="5" t="s">
        <v>7653</v>
      </c>
      <c r="X81" s="5" t="s">
        <v>7659</v>
      </c>
      <c r="Y81" s="5"/>
      <c r="Z81" s="5"/>
      <c r="AB81" s="2"/>
      <c r="AC81" s="5"/>
      <c r="AD81" s="5"/>
      <c r="AE81" s="5" t="s">
        <v>1435</v>
      </c>
      <c r="AF81" s="5"/>
      <c r="AG81" s="5"/>
      <c r="AH81" s="5"/>
      <c r="AI81" s="5"/>
      <c r="AK81" s="2"/>
      <c r="AL81" s="5"/>
      <c r="AM81" s="5" t="s">
        <v>65</v>
      </c>
      <c r="AN81" s="5" t="s">
        <v>38</v>
      </c>
      <c r="AO81" s="5" t="s">
        <v>7882</v>
      </c>
      <c r="AP81" s="5"/>
      <c r="AQ81" s="5"/>
      <c r="AR81" s="5"/>
      <c r="AT81" s="5"/>
      <c r="AU81" s="5"/>
      <c r="AV81" s="5"/>
      <c r="AW81" s="5"/>
      <c r="AX81" s="5"/>
      <c r="AY81" s="5"/>
      <c r="AZ81" s="5"/>
      <c r="BA81" s="5"/>
      <c r="BC81" s="5"/>
      <c r="BD81" s="5" t="s">
        <v>1089</v>
      </c>
      <c r="BE81" s="5"/>
      <c r="BF81" s="5" t="s">
        <v>38</v>
      </c>
      <c r="BG81" s="5"/>
      <c r="BH81" s="5"/>
      <c r="BI81" s="5"/>
      <c r="BJ81" s="5"/>
      <c r="BL81" s="5"/>
      <c r="BM81" s="5"/>
      <c r="BN81" s="5" t="s">
        <v>220</v>
      </c>
      <c r="BO81" s="5"/>
      <c r="BP81" s="5"/>
      <c r="BQ81" s="5"/>
      <c r="BR81" s="5" t="s">
        <v>197</v>
      </c>
      <c r="BS81" s="5"/>
      <c r="BU81" s="5"/>
      <c r="BV81" s="5"/>
      <c r="BW81" s="5" t="s">
        <v>8404</v>
      </c>
      <c r="BX81" s="5" t="s">
        <v>8407</v>
      </c>
      <c r="BY81" s="5"/>
      <c r="BZ81" s="5"/>
      <c r="CA81" s="5"/>
      <c r="CB81" s="5"/>
      <c r="CD81" s="5"/>
      <c r="CE81" s="5"/>
      <c r="CF81" s="5"/>
      <c r="CG81" s="5" t="s">
        <v>8543</v>
      </c>
      <c r="CH81" s="5"/>
      <c r="CI81" s="5" t="s">
        <v>8552</v>
      </c>
      <c r="CJ81" s="5"/>
      <c r="CK81" s="5"/>
      <c r="CM81" s="5"/>
      <c r="CN81" s="5"/>
      <c r="CO81" s="5"/>
      <c r="CP81" s="5" t="s">
        <v>8646</v>
      </c>
      <c r="CQ81" s="5" t="s">
        <v>8650</v>
      </c>
      <c r="CR81" s="5"/>
      <c r="CS81" s="5" t="s">
        <v>8658</v>
      </c>
      <c r="CT81" s="5"/>
      <c r="CV81" s="5"/>
      <c r="CW81" s="5" t="s">
        <v>8776</v>
      </c>
      <c r="CX81" s="5"/>
      <c r="CY81" s="5" t="s">
        <v>8796</v>
      </c>
      <c r="CZ81" s="5"/>
      <c r="DA81" s="5" t="s">
        <v>8801</v>
      </c>
      <c r="DB81" s="5"/>
      <c r="DC81" s="5"/>
    </row>
    <row r="82" spans="1:107" x14ac:dyDescent="0.35">
      <c r="A82" s="3">
        <v>18</v>
      </c>
      <c r="B82" s="4" t="s">
        <v>7405</v>
      </c>
      <c r="C82" s="4"/>
      <c r="D82" s="4" t="s">
        <v>223</v>
      </c>
      <c r="E82" s="4" t="s">
        <v>7403</v>
      </c>
      <c r="F82" s="4" t="s">
        <v>7406</v>
      </c>
      <c r="G82" s="4" t="s">
        <v>7270</v>
      </c>
      <c r="H82" s="4"/>
      <c r="J82" s="3">
        <v>18</v>
      </c>
      <c r="K82" s="4" t="s">
        <v>7527</v>
      </c>
      <c r="L82" s="4" t="s">
        <v>654</v>
      </c>
      <c r="M82" s="4" t="s">
        <v>223</v>
      </c>
      <c r="N82" s="4" t="s">
        <v>7537</v>
      </c>
      <c r="O82" s="4" t="s">
        <v>7548</v>
      </c>
      <c r="P82" s="4" t="s">
        <v>7542</v>
      </c>
      <c r="Q82" s="4"/>
      <c r="S82" s="3">
        <v>18</v>
      </c>
      <c r="T82" s="4" t="s">
        <v>1646</v>
      </c>
      <c r="U82" s="4"/>
      <c r="V82" s="4" t="s">
        <v>223</v>
      </c>
      <c r="W82" s="4" t="s">
        <v>7618</v>
      </c>
      <c r="X82" s="4"/>
      <c r="Y82" s="4" t="s">
        <v>353</v>
      </c>
      <c r="Z82" s="4"/>
      <c r="AB82" s="3">
        <v>18</v>
      </c>
      <c r="AC82" s="4"/>
      <c r="AD82" s="4" t="s">
        <v>7768</v>
      </c>
      <c r="AE82" s="4" t="s">
        <v>223</v>
      </c>
      <c r="AF82" s="4"/>
      <c r="AG82" s="4"/>
      <c r="AH82" s="4"/>
      <c r="AI82" s="4"/>
      <c r="AK82" s="3">
        <v>18</v>
      </c>
      <c r="AL82" s="4" t="s">
        <v>7876</v>
      </c>
      <c r="AM82" s="4" t="s">
        <v>7881</v>
      </c>
      <c r="AN82" s="4" t="s">
        <v>223</v>
      </c>
      <c r="AO82" s="4" t="s">
        <v>7891</v>
      </c>
      <c r="AP82" s="4" t="s">
        <v>7754</v>
      </c>
      <c r="AQ82" s="4" t="s">
        <v>7900</v>
      </c>
      <c r="AR82" s="4"/>
      <c r="AT82" s="4">
        <v>18</v>
      </c>
      <c r="AU82" s="4" t="s">
        <v>8032</v>
      </c>
      <c r="AV82" s="4" t="s">
        <v>8038</v>
      </c>
      <c r="AW82" s="4"/>
      <c r="AX82" s="4"/>
      <c r="AY82" s="4"/>
      <c r="AZ82" s="4"/>
      <c r="BA82" s="4"/>
      <c r="BC82" s="4">
        <v>18</v>
      </c>
      <c r="BD82" s="4" t="s">
        <v>1631</v>
      </c>
      <c r="BE82" s="4" t="s">
        <v>8148</v>
      </c>
      <c r="BF82" s="4"/>
      <c r="BG82" s="4" t="s">
        <v>8159</v>
      </c>
      <c r="BH82" s="4" t="s">
        <v>8079</v>
      </c>
      <c r="BI82" s="4"/>
      <c r="BJ82" s="4"/>
      <c r="BL82" s="4">
        <v>18</v>
      </c>
      <c r="BM82" s="4" t="s">
        <v>8054</v>
      </c>
      <c r="BN82" s="4"/>
      <c r="BO82" s="4" t="s">
        <v>204</v>
      </c>
      <c r="BP82" s="4" t="s">
        <v>38</v>
      </c>
      <c r="BQ82" s="4" t="s">
        <v>1954</v>
      </c>
      <c r="BR82" s="4"/>
      <c r="BS82" s="4"/>
      <c r="BU82" s="4">
        <v>18</v>
      </c>
      <c r="BV82" s="4" t="s">
        <v>8398</v>
      </c>
      <c r="BW82" s="4"/>
      <c r="BX82" s="4" t="s">
        <v>223</v>
      </c>
      <c r="BY82" s="4"/>
      <c r="BZ82" s="4"/>
      <c r="CA82" s="4"/>
      <c r="CB82" s="4"/>
      <c r="CD82" s="4">
        <v>18</v>
      </c>
      <c r="CE82" s="4"/>
      <c r="CF82" s="4" t="s">
        <v>2073</v>
      </c>
      <c r="CG82" s="4"/>
      <c r="CH82" s="4"/>
      <c r="CI82" s="4"/>
      <c r="CJ82" s="4"/>
      <c r="CK82" s="4"/>
      <c r="CM82" s="4">
        <v>18</v>
      </c>
      <c r="CN82" s="4" t="s">
        <v>8642</v>
      </c>
      <c r="CO82" s="4" t="s">
        <v>8594</v>
      </c>
      <c r="CP82" s="4" t="s">
        <v>223</v>
      </c>
      <c r="CQ82" s="4"/>
      <c r="CR82" s="4"/>
      <c r="CS82" s="4" t="s">
        <v>8657</v>
      </c>
      <c r="CT82" s="4" t="s">
        <v>38</v>
      </c>
      <c r="CV82" s="4">
        <v>18</v>
      </c>
      <c r="CW82" s="4" t="s">
        <v>308</v>
      </c>
      <c r="CX82" s="4"/>
      <c r="CY82" s="4"/>
      <c r="CZ82" s="4"/>
      <c r="DA82" s="4"/>
      <c r="DB82" s="4"/>
      <c r="DC82" s="4"/>
    </row>
    <row r="83" spans="1:107" x14ac:dyDescent="0.35">
      <c r="A83" s="6"/>
      <c r="B83" s="7"/>
      <c r="C83" s="7" t="s">
        <v>654</v>
      </c>
      <c r="D83" s="7"/>
      <c r="E83" s="7" t="s">
        <v>1831</v>
      </c>
      <c r="F83" s="7"/>
      <c r="G83" s="7"/>
      <c r="H83" s="7"/>
      <c r="J83" s="6"/>
      <c r="K83" s="7" t="s">
        <v>7529</v>
      </c>
      <c r="L83" s="7"/>
      <c r="M83" s="7"/>
      <c r="N83" s="7"/>
      <c r="O83" s="7"/>
      <c r="P83" s="7"/>
      <c r="Q83" s="7"/>
      <c r="S83" s="6"/>
      <c r="T83" s="7" t="s">
        <v>7405</v>
      </c>
      <c r="U83" s="7" t="s">
        <v>654</v>
      </c>
      <c r="V83" s="7"/>
      <c r="W83" s="7"/>
      <c r="X83" s="7"/>
      <c r="Y83" s="7"/>
      <c r="Z83" s="7" t="s">
        <v>7664</v>
      </c>
      <c r="AB83" s="6"/>
      <c r="AC83" s="7" t="s">
        <v>7763</v>
      </c>
      <c r="AD83" s="7" t="s">
        <v>654</v>
      </c>
      <c r="AE83" s="7"/>
      <c r="AF83" s="7" t="s">
        <v>7773</v>
      </c>
      <c r="AG83" s="7"/>
      <c r="AH83" s="7"/>
      <c r="AI83" s="7"/>
      <c r="AK83" s="6"/>
      <c r="AL83" s="7"/>
      <c r="AM83" s="7" t="s">
        <v>654</v>
      </c>
      <c r="AN83" s="7"/>
      <c r="AO83" s="7" t="s">
        <v>7890</v>
      </c>
      <c r="AP83" s="7"/>
      <c r="AQ83" s="7"/>
      <c r="AR83" s="7"/>
      <c r="AT83" s="7"/>
      <c r="AU83" s="7"/>
      <c r="AV83" s="7"/>
      <c r="AW83" s="7"/>
      <c r="AX83" s="7"/>
      <c r="AY83" s="7"/>
      <c r="AZ83" s="7"/>
      <c r="BA83" s="7"/>
      <c r="BC83" s="7"/>
      <c r="BD83" s="7"/>
      <c r="BE83" s="7"/>
      <c r="BF83" s="7"/>
      <c r="BG83" s="7"/>
      <c r="BH83" s="7" t="s">
        <v>3143</v>
      </c>
      <c r="BI83" s="7"/>
      <c r="BJ83" s="7"/>
      <c r="BL83" s="7"/>
      <c r="BM83" s="7"/>
      <c r="BN83" s="7"/>
      <c r="BO83" s="7" t="s">
        <v>38</v>
      </c>
      <c r="BP83" s="7"/>
      <c r="BQ83" s="7" t="s">
        <v>3540</v>
      </c>
      <c r="BR83" s="7"/>
      <c r="BS83" s="7"/>
      <c r="BU83" s="7"/>
      <c r="BV83" s="7" t="s">
        <v>654</v>
      </c>
      <c r="BW83" s="7"/>
      <c r="BX83" s="7"/>
      <c r="BY83" s="7"/>
      <c r="BZ83" s="7"/>
      <c r="CA83" s="7"/>
      <c r="CB83" s="7"/>
      <c r="CD83" s="7"/>
      <c r="CE83" s="7"/>
      <c r="CF83" s="7"/>
      <c r="CG83" s="7"/>
      <c r="CH83" s="7"/>
      <c r="CI83" s="7" t="s">
        <v>8473</v>
      </c>
      <c r="CJ83" s="7"/>
      <c r="CK83" s="7"/>
      <c r="CM83" s="7"/>
      <c r="CN83" s="7" t="s">
        <v>654</v>
      </c>
      <c r="CO83" s="7" t="s">
        <v>8435</v>
      </c>
      <c r="CP83" s="7"/>
      <c r="CQ83" s="7"/>
      <c r="CR83" s="7" t="s">
        <v>8638</v>
      </c>
      <c r="CS83" s="7" t="s">
        <v>8660</v>
      </c>
      <c r="CT83" s="7" t="s">
        <v>8663</v>
      </c>
      <c r="CV83" s="7"/>
      <c r="CW83" s="7"/>
      <c r="CX83" s="7"/>
      <c r="CY83" s="7"/>
      <c r="CZ83" s="7"/>
      <c r="DA83" s="7" t="s">
        <v>8800</v>
      </c>
      <c r="DB83" s="7"/>
      <c r="DC83" s="7"/>
    </row>
    <row r="84" spans="1:107" x14ac:dyDescent="0.35">
      <c r="A84" s="2">
        <v>20</v>
      </c>
      <c r="B84" s="5"/>
      <c r="C84" s="5"/>
      <c r="D84" s="5" t="s">
        <v>7417</v>
      </c>
      <c r="E84" s="5"/>
      <c r="F84" s="5"/>
      <c r="G84" s="5" t="s">
        <v>7427</v>
      </c>
      <c r="H84" s="5"/>
      <c r="J84" s="2">
        <v>20</v>
      </c>
      <c r="K84" s="5"/>
      <c r="L84" s="5"/>
      <c r="M84" s="5"/>
      <c r="N84" s="5" t="s">
        <v>7540</v>
      </c>
      <c r="O84" s="5"/>
      <c r="P84" s="5"/>
      <c r="Q84" s="5"/>
      <c r="S84" s="2">
        <v>20</v>
      </c>
      <c r="T84" s="5"/>
      <c r="U84" s="5"/>
      <c r="V84" s="5"/>
      <c r="W84" s="5"/>
      <c r="X84" s="5"/>
      <c r="Y84" s="5"/>
      <c r="Z84" s="5" t="s">
        <v>7665</v>
      </c>
      <c r="AB84" s="2">
        <v>20</v>
      </c>
      <c r="AC84" s="5"/>
      <c r="AD84" s="5"/>
      <c r="AE84" s="5"/>
      <c r="AF84" s="5"/>
      <c r="AG84" s="5"/>
      <c r="AH84" s="5"/>
      <c r="AI84" s="5"/>
      <c r="AK84" s="2">
        <v>20</v>
      </c>
      <c r="AL84" s="5" t="s">
        <v>7875</v>
      </c>
      <c r="AM84" s="5"/>
      <c r="AN84" s="5"/>
      <c r="AO84" s="5"/>
      <c r="AP84" s="5"/>
      <c r="AQ84" s="5"/>
      <c r="AR84" s="5"/>
      <c r="AT84" s="5">
        <v>20</v>
      </c>
      <c r="AU84" s="5"/>
      <c r="AV84" s="5"/>
      <c r="AW84" s="5"/>
      <c r="AX84" s="5"/>
      <c r="AY84" s="5"/>
      <c r="AZ84" s="5"/>
      <c r="BA84" s="5"/>
      <c r="BC84" s="5">
        <v>20</v>
      </c>
      <c r="BD84" s="5"/>
      <c r="BE84" s="5"/>
      <c r="BF84" s="5"/>
      <c r="BG84" s="5"/>
      <c r="BH84" s="5" t="s">
        <v>8164</v>
      </c>
      <c r="BI84" s="5"/>
      <c r="BJ84" s="5"/>
      <c r="BL84" s="5">
        <v>20</v>
      </c>
      <c r="BM84" s="5"/>
      <c r="BN84" s="5" t="s">
        <v>1039</v>
      </c>
      <c r="BO84" s="5"/>
      <c r="BP84" s="5"/>
      <c r="BQ84" s="5"/>
      <c r="BR84" s="5"/>
      <c r="BS84" s="5"/>
      <c r="BU84" s="5">
        <v>20</v>
      </c>
      <c r="BV84" s="5"/>
      <c r="BW84" s="5" t="s">
        <v>8399</v>
      </c>
      <c r="BX84" s="5"/>
      <c r="BY84" s="5"/>
      <c r="BZ84" s="5"/>
      <c r="CA84" s="5"/>
      <c r="CB84" s="5"/>
      <c r="CD84" s="5">
        <v>20</v>
      </c>
      <c r="CE84" s="5"/>
      <c r="CF84" s="5"/>
      <c r="CG84" s="5"/>
      <c r="CH84" s="5"/>
      <c r="CI84" s="5" t="s">
        <v>8550</v>
      </c>
      <c r="CJ84" s="5"/>
      <c r="CK84" s="5"/>
      <c r="CM84" s="5">
        <v>20</v>
      </c>
      <c r="CN84" s="5"/>
      <c r="CO84" s="5"/>
      <c r="CP84" s="5"/>
      <c r="CQ84" s="5"/>
      <c r="CR84" s="5" t="s">
        <v>8639</v>
      </c>
      <c r="CS84" s="5" t="s">
        <v>8659</v>
      </c>
      <c r="CT84" s="5"/>
      <c r="CV84" s="5">
        <v>20</v>
      </c>
      <c r="CW84" s="5"/>
      <c r="CX84" s="5" t="s">
        <v>7119</v>
      </c>
      <c r="CY84" s="5"/>
      <c r="CZ84" s="5"/>
      <c r="DA84" s="5" t="s">
        <v>8780</v>
      </c>
      <c r="DB84" s="5"/>
      <c r="DC84" s="5"/>
    </row>
    <row r="85" spans="1:107" x14ac:dyDescent="0.35">
      <c r="A85" s="6"/>
      <c r="B85" s="7"/>
      <c r="C85" s="7"/>
      <c r="D85" s="7"/>
      <c r="E85" s="7"/>
      <c r="F85" s="7"/>
      <c r="G85" s="7" t="s">
        <v>7428</v>
      </c>
      <c r="H85" s="7"/>
      <c r="J85" s="6"/>
      <c r="K85" s="7" t="s">
        <v>4286</v>
      </c>
      <c r="L85" s="7"/>
      <c r="M85" s="7"/>
      <c r="N85" s="7"/>
      <c r="O85" s="7"/>
      <c r="P85" s="7"/>
      <c r="Q85" s="7"/>
      <c r="S85" s="6"/>
      <c r="T85" s="7"/>
      <c r="U85" s="7"/>
      <c r="V85" s="7"/>
      <c r="W85" s="7"/>
      <c r="X85" s="7"/>
      <c r="Y85" s="7"/>
      <c r="Z85" s="7"/>
      <c r="AB85" s="6"/>
      <c r="AC85" s="7"/>
      <c r="AD85" s="7"/>
      <c r="AE85" s="7"/>
      <c r="AF85" s="7" t="s">
        <v>7774</v>
      </c>
      <c r="AG85" s="7"/>
      <c r="AH85" s="7"/>
      <c r="AI85" s="7"/>
      <c r="AK85" s="6"/>
      <c r="AL85" s="7" t="s">
        <v>7877</v>
      </c>
      <c r="AM85" s="7"/>
      <c r="AN85" s="7"/>
      <c r="AO85" s="7"/>
      <c r="AP85" s="7"/>
      <c r="AQ85" s="7"/>
      <c r="AR85" s="7"/>
      <c r="AT85" s="7"/>
      <c r="AU85" s="7"/>
      <c r="AV85" s="7"/>
      <c r="AW85" s="7"/>
      <c r="AX85" s="7"/>
      <c r="AY85" s="7"/>
      <c r="AZ85" s="7"/>
      <c r="BA85" s="7"/>
      <c r="BC85" s="7"/>
      <c r="BD85" s="7"/>
      <c r="BE85" s="7"/>
      <c r="BF85" s="7"/>
      <c r="BG85" s="7"/>
      <c r="BH85" s="7"/>
      <c r="BI85" s="7"/>
      <c r="BJ85" s="7"/>
      <c r="BL85" s="7"/>
      <c r="BM85" s="7"/>
      <c r="BN85" s="7"/>
      <c r="BO85" s="7"/>
      <c r="BP85" s="7"/>
      <c r="BQ85" s="7"/>
      <c r="BR85" s="7"/>
      <c r="BS85" s="7"/>
      <c r="BU85" s="7"/>
      <c r="BV85" s="7"/>
      <c r="BW85" s="7"/>
      <c r="BX85" s="7"/>
      <c r="BY85" s="7"/>
      <c r="BZ85" s="7"/>
      <c r="CA85" s="7"/>
      <c r="CB85" s="7"/>
      <c r="CD85" s="7"/>
      <c r="CE85" s="7"/>
      <c r="CF85" s="7"/>
      <c r="CG85" s="7"/>
      <c r="CH85" s="7"/>
      <c r="CI85" s="7"/>
      <c r="CJ85" s="7"/>
      <c r="CK85" s="7"/>
      <c r="CM85" s="7"/>
      <c r="CN85" s="7"/>
      <c r="CO85" s="7"/>
      <c r="CP85" s="7"/>
      <c r="CQ85" s="7"/>
      <c r="CR85" s="7"/>
      <c r="CS85" s="7"/>
      <c r="CT85" s="7"/>
      <c r="CV85" s="7"/>
      <c r="CW85" s="7"/>
      <c r="CX85" s="7"/>
      <c r="CY85" s="7"/>
      <c r="CZ85" s="7"/>
      <c r="DA85" s="7"/>
      <c r="DB85" s="7"/>
      <c r="DC85" s="7"/>
    </row>
    <row r="87" spans="1:107" x14ac:dyDescent="0.35">
      <c r="A87" s="12" t="s">
        <v>1697</v>
      </c>
      <c r="B87" s="1"/>
      <c r="C87" s="1"/>
      <c r="D87" s="1"/>
      <c r="E87" s="1"/>
      <c r="F87" s="1"/>
      <c r="G87" s="1"/>
      <c r="H87" s="1"/>
      <c r="K87" s="12" t="s">
        <v>8382</v>
      </c>
      <c r="L87" s="1"/>
      <c r="M87" s="1"/>
      <c r="N87" s="1"/>
      <c r="O87" s="1"/>
      <c r="P87" s="1"/>
      <c r="Q87" s="1"/>
      <c r="R87" s="1"/>
      <c r="T87" s="3" t="s">
        <v>12</v>
      </c>
      <c r="U87" s="3" t="s">
        <v>13</v>
      </c>
      <c r="V87" s="3"/>
      <c r="W87" s="3"/>
      <c r="X87" s="3"/>
      <c r="Y87" s="3"/>
      <c r="Z87" s="3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U87" s="1"/>
      <c r="AV87" s="1"/>
      <c r="AW87" s="1"/>
      <c r="AX87" s="1"/>
      <c r="AY87" s="1"/>
      <c r="AZ87" s="1"/>
      <c r="BA87" s="1"/>
      <c r="BD87" s="1"/>
      <c r="BE87" s="1"/>
      <c r="BF87" s="1"/>
      <c r="BG87" s="1"/>
      <c r="BH87" s="1"/>
      <c r="BI87" s="1"/>
      <c r="BJ87" s="1"/>
      <c r="BM87" s="3" t="s">
        <v>12</v>
      </c>
      <c r="BN87" s="3"/>
      <c r="BO87" s="3"/>
      <c r="BP87" s="3"/>
      <c r="BQ87" s="3"/>
      <c r="BR87" s="3"/>
      <c r="BS87" s="3"/>
      <c r="CE87" s="1"/>
      <c r="CF87" s="1"/>
      <c r="CG87" s="1"/>
      <c r="CH87" s="1"/>
      <c r="CI87" s="1"/>
      <c r="CJ87" s="1"/>
      <c r="CK87" s="1"/>
      <c r="CN87" s="3" t="s">
        <v>12</v>
      </c>
      <c r="CO87" s="3"/>
      <c r="CP87" s="3"/>
      <c r="CQ87" s="3"/>
      <c r="CR87" s="3"/>
      <c r="CS87" s="3"/>
      <c r="CT87" s="3"/>
    </row>
    <row r="88" spans="1:107" x14ac:dyDescent="0.35">
      <c r="A88" s="13"/>
      <c r="B88" s="13" t="s">
        <v>1699</v>
      </c>
      <c r="C88" s="13" t="s">
        <v>1700</v>
      </c>
      <c r="D88" s="13" t="s">
        <v>1701</v>
      </c>
      <c r="E88" s="13" t="s">
        <v>1702</v>
      </c>
      <c r="F88" s="13" t="s">
        <v>1703</v>
      </c>
      <c r="G88" s="13" t="s">
        <v>1704</v>
      </c>
      <c r="H88" s="1"/>
      <c r="K88" s="13"/>
      <c r="L88" s="13" t="s">
        <v>1699</v>
      </c>
      <c r="M88" s="13" t="s">
        <v>1700</v>
      </c>
      <c r="N88" s="13" t="s">
        <v>1701</v>
      </c>
      <c r="O88" s="13" t="s">
        <v>1702</v>
      </c>
      <c r="P88" s="13" t="s">
        <v>1703</v>
      </c>
      <c r="Q88" s="13" t="s">
        <v>1704</v>
      </c>
      <c r="R88" s="2"/>
      <c r="T88" s="2">
        <f>Z71+1</f>
        <v>30</v>
      </c>
      <c r="U88" s="2">
        <f>T88+1</f>
        <v>31</v>
      </c>
      <c r="V88" s="2"/>
      <c r="W88" s="2"/>
      <c r="X88" s="2"/>
      <c r="Y88" s="2"/>
      <c r="Z88" s="2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U88" s="1"/>
      <c r="AV88" s="1"/>
      <c r="AW88" s="1"/>
      <c r="AX88" s="1"/>
      <c r="AY88" s="1"/>
      <c r="AZ88" s="1"/>
      <c r="BA88" s="1"/>
      <c r="BD88" s="1"/>
      <c r="BE88" s="1"/>
      <c r="BF88" s="1"/>
      <c r="BG88" s="1"/>
      <c r="BH88" s="1"/>
      <c r="BI88" s="1"/>
      <c r="BJ88" s="1"/>
      <c r="BM88" s="2">
        <f>BS71+1</f>
        <v>31</v>
      </c>
      <c r="BN88" s="2"/>
      <c r="BO88" s="2"/>
      <c r="BP88" s="2"/>
      <c r="BQ88" s="2"/>
      <c r="BR88" s="2"/>
      <c r="BS88" s="2"/>
      <c r="CE88" s="1"/>
      <c r="CF88" s="1"/>
      <c r="CG88" s="1"/>
      <c r="CH88" s="1"/>
      <c r="CI88" s="1"/>
      <c r="CJ88" s="1"/>
      <c r="CK88" s="1"/>
      <c r="CN88" s="2">
        <f>CT71+1</f>
        <v>30</v>
      </c>
      <c r="CO88" s="2"/>
      <c r="CP88" s="2"/>
      <c r="CQ88" s="2"/>
      <c r="CR88" s="2"/>
      <c r="CS88" s="2"/>
      <c r="CT88" s="2"/>
    </row>
    <row r="89" spans="1:107" ht="15" customHeight="1" x14ac:dyDescent="0.35">
      <c r="A89" s="216" t="s">
        <v>1705</v>
      </c>
      <c r="B89" s="14">
        <v>40423</v>
      </c>
      <c r="C89" s="14">
        <v>41565</v>
      </c>
      <c r="D89" s="14">
        <v>41628</v>
      </c>
      <c r="E89" s="14">
        <v>42042</v>
      </c>
      <c r="F89" s="14">
        <v>42105</v>
      </c>
      <c r="G89" s="14">
        <v>42189</v>
      </c>
      <c r="K89" s="30" t="s">
        <v>1705</v>
      </c>
      <c r="L89" s="14">
        <v>40422</v>
      </c>
      <c r="M89" s="14">
        <v>41564</v>
      </c>
      <c r="N89" s="14">
        <v>41627</v>
      </c>
      <c r="O89" s="14">
        <v>42413</v>
      </c>
      <c r="P89" s="14">
        <v>42469</v>
      </c>
      <c r="Q89" s="14">
        <v>40364</v>
      </c>
      <c r="R89" s="32"/>
      <c r="S89" s="3">
        <v>8</v>
      </c>
      <c r="T89" s="4"/>
      <c r="U89" s="4"/>
      <c r="V89" s="4"/>
      <c r="W89" s="4"/>
      <c r="X89" s="4"/>
      <c r="Y89" s="4"/>
      <c r="Z89" s="4"/>
      <c r="BL89" s="4">
        <v>8</v>
      </c>
      <c r="BM89" s="4"/>
      <c r="BN89" s="4"/>
      <c r="BO89" s="4"/>
      <c r="BP89" s="4"/>
      <c r="BQ89" s="4"/>
      <c r="BR89" s="4"/>
      <c r="BS89" s="4"/>
      <c r="CM89" s="4">
        <v>8</v>
      </c>
      <c r="CN89" s="4" t="s">
        <v>8556</v>
      </c>
      <c r="CO89" s="4"/>
      <c r="CP89" s="4"/>
      <c r="CQ89" s="4"/>
      <c r="CR89" s="4"/>
      <c r="CS89" s="4"/>
      <c r="CT89" s="4"/>
    </row>
    <row r="90" spans="1:107" x14ac:dyDescent="0.35">
      <c r="A90" s="217"/>
      <c r="B90" s="15"/>
      <c r="C90" s="15">
        <v>41581</v>
      </c>
      <c r="D90" s="15">
        <v>42009</v>
      </c>
      <c r="E90" s="15">
        <v>42058</v>
      </c>
      <c r="F90" s="15">
        <v>42121</v>
      </c>
      <c r="G90" s="15"/>
      <c r="K90" s="31"/>
      <c r="L90" s="15"/>
      <c r="M90" s="15">
        <v>41580</v>
      </c>
      <c r="N90" s="15">
        <v>41643</v>
      </c>
      <c r="O90" s="15">
        <v>42429</v>
      </c>
      <c r="P90" s="15">
        <v>42485</v>
      </c>
      <c r="Q90" s="15"/>
      <c r="R90" s="32"/>
      <c r="S90" s="2"/>
      <c r="T90" s="5" t="s">
        <v>7666</v>
      </c>
      <c r="U90" s="5"/>
      <c r="V90" s="5"/>
      <c r="W90" s="5"/>
      <c r="X90" s="5"/>
      <c r="Y90" s="5"/>
      <c r="Z90" s="5"/>
      <c r="BL90" s="5"/>
      <c r="BM90" s="5"/>
      <c r="BN90" s="5"/>
      <c r="BO90" s="5"/>
      <c r="BP90" s="5"/>
      <c r="BQ90" s="5"/>
      <c r="BR90" s="5"/>
      <c r="BS90" s="5"/>
      <c r="CM90" s="5"/>
      <c r="CN90" s="5"/>
      <c r="CO90" s="5"/>
      <c r="CP90" s="5"/>
      <c r="CQ90" s="5"/>
      <c r="CR90" s="5"/>
      <c r="CS90" s="5"/>
      <c r="CT90" s="5"/>
    </row>
    <row r="91" spans="1:107" ht="15" customHeight="1" x14ac:dyDescent="0.35">
      <c r="A91" s="216" t="s">
        <v>1709</v>
      </c>
      <c r="B91" s="14">
        <v>40423</v>
      </c>
      <c r="C91" s="14">
        <v>41565</v>
      </c>
      <c r="D91" s="14">
        <v>41628</v>
      </c>
      <c r="E91" s="14">
        <v>42056</v>
      </c>
      <c r="F91" s="14">
        <v>42119</v>
      </c>
      <c r="G91" s="14">
        <v>42189</v>
      </c>
      <c r="K91" s="30" t="s">
        <v>1709</v>
      </c>
      <c r="L91" s="14">
        <v>40422</v>
      </c>
      <c r="M91" s="14">
        <v>41564</v>
      </c>
      <c r="N91" s="14">
        <v>41627</v>
      </c>
      <c r="O91" s="14">
        <v>42406</v>
      </c>
      <c r="P91" s="14">
        <v>42462</v>
      </c>
      <c r="Q91" s="14">
        <v>40364</v>
      </c>
      <c r="R91" s="32"/>
      <c r="S91" s="3">
        <v>10</v>
      </c>
      <c r="T91" s="4" t="s">
        <v>729</v>
      </c>
      <c r="U91" s="4"/>
      <c r="V91" s="4"/>
      <c r="W91" s="4"/>
      <c r="X91" s="4"/>
      <c r="Y91" s="4"/>
      <c r="Z91" s="4"/>
      <c r="BL91" s="4">
        <v>10</v>
      </c>
      <c r="BM91" s="4"/>
      <c r="BN91" s="4"/>
      <c r="BO91" s="4"/>
      <c r="BP91" s="4"/>
      <c r="BQ91" s="4"/>
      <c r="BR91" s="4"/>
      <c r="BS91" s="4"/>
      <c r="CM91" s="4">
        <v>10</v>
      </c>
      <c r="CN91" s="4"/>
      <c r="CO91" s="4"/>
      <c r="CP91" s="4"/>
      <c r="CQ91" s="4"/>
      <c r="CR91" s="4"/>
      <c r="CS91" s="4"/>
      <c r="CT91" s="4"/>
    </row>
    <row r="92" spans="1:107" x14ac:dyDescent="0.35">
      <c r="A92" s="217"/>
      <c r="B92" s="15"/>
      <c r="C92" s="15">
        <v>41581</v>
      </c>
      <c r="D92" s="15">
        <v>42009</v>
      </c>
      <c r="E92" s="15">
        <v>42072</v>
      </c>
      <c r="F92" s="15">
        <v>42135</v>
      </c>
      <c r="G92" s="15"/>
      <c r="K92" s="31"/>
      <c r="L92" s="15"/>
      <c r="M92" s="15">
        <v>41580</v>
      </c>
      <c r="N92" s="15">
        <v>41643</v>
      </c>
      <c r="O92" s="15">
        <v>42422</v>
      </c>
      <c r="P92" s="15">
        <v>42478</v>
      </c>
      <c r="Q92" s="15"/>
      <c r="R92" s="32"/>
      <c r="S92" s="6"/>
      <c r="T92" s="7"/>
      <c r="U92" s="7"/>
      <c r="V92" s="7"/>
      <c r="W92" s="7"/>
      <c r="X92" s="5"/>
      <c r="Y92" s="7"/>
      <c r="Z92" s="7"/>
      <c r="BL92" s="7"/>
      <c r="BM92" s="7" t="s">
        <v>8266</v>
      </c>
      <c r="BN92" s="7"/>
      <c r="BO92" s="7"/>
      <c r="BP92" s="7"/>
      <c r="BQ92" s="7"/>
      <c r="BR92" s="7"/>
      <c r="BS92" s="7"/>
      <c r="CF92" t="s">
        <v>8442</v>
      </c>
      <c r="CG92">
        <v>599.99</v>
      </c>
      <c r="CM92" s="7"/>
      <c r="CN92" s="7" t="s">
        <v>8665</v>
      </c>
      <c r="CO92" s="7"/>
      <c r="CP92" s="7"/>
      <c r="CQ92" s="7"/>
      <c r="CR92" s="7"/>
      <c r="CS92" s="7"/>
      <c r="CT92" s="7"/>
    </row>
    <row r="93" spans="1:107" ht="15" customHeight="1" x14ac:dyDescent="0.35">
      <c r="A93" s="216" t="s">
        <v>1713</v>
      </c>
      <c r="B93" s="14">
        <v>40423</v>
      </c>
      <c r="C93" s="14">
        <v>41565</v>
      </c>
      <c r="D93" s="14">
        <v>41628</v>
      </c>
      <c r="E93" s="14">
        <v>42049</v>
      </c>
      <c r="F93" s="14">
        <v>42112</v>
      </c>
      <c r="G93" s="14">
        <v>42189</v>
      </c>
      <c r="K93" s="30" t="s">
        <v>1713</v>
      </c>
      <c r="L93" s="14">
        <v>40422</v>
      </c>
      <c r="M93" s="14">
        <v>41564</v>
      </c>
      <c r="N93" s="14">
        <v>41627</v>
      </c>
      <c r="O93" s="14">
        <v>42420</v>
      </c>
      <c r="P93" s="14">
        <v>42476</v>
      </c>
      <c r="Q93" s="14">
        <v>40364</v>
      </c>
      <c r="R93" s="32"/>
      <c r="S93" s="2">
        <v>12</v>
      </c>
      <c r="T93" s="5" t="s">
        <v>379</v>
      </c>
      <c r="U93" s="5" t="s">
        <v>7474</v>
      </c>
      <c r="V93" s="5"/>
      <c r="W93" s="5"/>
      <c r="X93" s="4"/>
      <c r="Y93" s="5"/>
      <c r="Z93" s="5"/>
      <c r="BL93" s="5">
        <v>12</v>
      </c>
      <c r="BM93" s="5" t="s">
        <v>396</v>
      </c>
      <c r="BN93" s="5"/>
      <c r="BO93" s="5"/>
      <c r="BP93" s="5"/>
      <c r="BQ93" s="5"/>
      <c r="BR93" s="5"/>
      <c r="BS93" s="5"/>
      <c r="CF93" t="s">
        <v>8443</v>
      </c>
      <c r="CG93">
        <v>121</v>
      </c>
      <c r="CM93" s="5">
        <v>12</v>
      </c>
      <c r="CN93" s="5"/>
      <c r="CO93" s="5"/>
      <c r="CP93" s="5"/>
      <c r="CQ93" s="5"/>
      <c r="CR93" s="5"/>
      <c r="CS93" s="5"/>
      <c r="CT93" s="5"/>
    </row>
    <row r="94" spans="1:107" x14ac:dyDescent="0.35">
      <c r="A94" s="217"/>
      <c r="B94" s="6"/>
      <c r="C94" s="15">
        <v>41581</v>
      </c>
      <c r="D94" s="15">
        <v>42009</v>
      </c>
      <c r="E94" s="15">
        <v>42065</v>
      </c>
      <c r="F94" s="15">
        <v>42128</v>
      </c>
      <c r="G94" s="15"/>
      <c r="K94" s="31"/>
      <c r="L94" s="6"/>
      <c r="M94" s="15">
        <v>41580</v>
      </c>
      <c r="N94" s="15">
        <v>41643</v>
      </c>
      <c r="O94" s="15">
        <v>42436</v>
      </c>
      <c r="P94" s="15">
        <v>42126</v>
      </c>
      <c r="Q94" s="15"/>
      <c r="R94" s="32"/>
      <c r="S94" s="2"/>
      <c r="T94" s="5"/>
      <c r="U94" s="5" t="s">
        <v>7670</v>
      </c>
      <c r="V94" s="5"/>
      <c r="W94" s="5"/>
      <c r="X94" s="5"/>
      <c r="Y94" s="5"/>
      <c r="Z94" s="5"/>
      <c r="BL94" s="5"/>
      <c r="BM94" s="5" t="s">
        <v>1799</v>
      </c>
      <c r="BN94" s="5"/>
      <c r="BO94" s="5"/>
      <c r="BP94" s="5"/>
      <c r="BQ94" s="5"/>
      <c r="BR94" s="5"/>
      <c r="BS94" s="5"/>
      <c r="CF94" t="s">
        <v>8444</v>
      </c>
      <c r="CG94">
        <v>169</v>
      </c>
      <c r="CM94" s="5"/>
      <c r="CN94" s="5"/>
      <c r="CO94" s="11"/>
      <c r="CP94" s="5"/>
      <c r="CQ94" s="5"/>
      <c r="CR94" s="5"/>
      <c r="CS94" s="5"/>
      <c r="CT94" s="5"/>
    </row>
    <row r="95" spans="1:107" x14ac:dyDescent="0.35">
      <c r="L95" s="1"/>
      <c r="S95" s="3">
        <v>14</v>
      </c>
      <c r="T95" s="4" t="s">
        <v>7667</v>
      </c>
      <c r="U95" s="4"/>
      <c r="V95" s="4"/>
      <c r="W95" s="4"/>
      <c r="X95" s="4"/>
      <c r="Y95" s="4"/>
      <c r="Z95" s="4"/>
      <c r="BL95" s="4">
        <v>14</v>
      </c>
      <c r="BM95" s="4" t="s">
        <v>7308</v>
      </c>
      <c r="BN95" s="4"/>
      <c r="BO95" s="4"/>
      <c r="BP95" s="4"/>
      <c r="BQ95" s="4"/>
      <c r="BR95" s="4"/>
      <c r="BS95" s="4"/>
      <c r="CF95" t="s">
        <v>8445</v>
      </c>
      <c r="CG95">
        <v>79</v>
      </c>
      <c r="CM95" s="4">
        <v>14</v>
      </c>
      <c r="CN95" s="4" t="s">
        <v>8666</v>
      </c>
      <c r="CO95" s="4"/>
      <c r="CP95" s="4"/>
      <c r="CQ95" s="4"/>
      <c r="CR95" s="4"/>
      <c r="CS95" s="4"/>
      <c r="CT95" s="4"/>
    </row>
    <row r="96" spans="1:107" x14ac:dyDescent="0.35">
      <c r="A96" s="16" t="s">
        <v>1717</v>
      </c>
      <c r="K96" s="16" t="s">
        <v>8383</v>
      </c>
      <c r="L96" s="16"/>
      <c r="S96" s="6"/>
      <c r="T96" s="7" t="s">
        <v>131</v>
      </c>
      <c r="U96" s="7"/>
      <c r="V96" s="7"/>
      <c r="W96" s="7"/>
      <c r="X96" s="7"/>
      <c r="Y96" s="7"/>
      <c r="Z96" s="7"/>
      <c r="BL96" s="7"/>
      <c r="BM96" s="7" t="s">
        <v>892</v>
      </c>
      <c r="BN96" s="7"/>
      <c r="BO96" s="7"/>
      <c r="BP96" s="7"/>
      <c r="BQ96" s="7"/>
      <c r="BR96" s="7"/>
      <c r="BS96" s="7"/>
      <c r="CG96">
        <f>SUM(CG92:CG95)</f>
        <v>968.99</v>
      </c>
      <c r="CM96" s="7"/>
      <c r="CN96" s="7"/>
      <c r="CO96" s="7"/>
      <c r="CP96" s="7"/>
      <c r="CQ96" s="7"/>
      <c r="CR96" s="7"/>
      <c r="CS96" s="7"/>
      <c r="CT96" s="7"/>
    </row>
    <row r="97" spans="1:98" x14ac:dyDescent="0.35">
      <c r="A97" s="16" t="s">
        <v>1718</v>
      </c>
      <c r="K97" s="16" t="s">
        <v>8384</v>
      </c>
      <c r="L97" s="16"/>
      <c r="S97" s="2">
        <v>16</v>
      </c>
      <c r="T97" s="5" t="s">
        <v>7668</v>
      </c>
      <c r="U97" s="5"/>
      <c r="V97" s="4"/>
      <c r="W97" s="5"/>
      <c r="X97" s="5"/>
      <c r="Y97" s="5"/>
      <c r="Z97" s="5"/>
      <c r="BL97" s="5">
        <v>16</v>
      </c>
      <c r="BM97" s="5"/>
      <c r="BN97" s="5"/>
      <c r="BO97" s="5"/>
      <c r="BP97" s="5"/>
      <c r="BQ97" s="5"/>
      <c r="BR97" s="5"/>
      <c r="BS97" s="5"/>
      <c r="CM97" s="5">
        <v>16</v>
      </c>
      <c r="CN97" s="5" t="s">
        <v>65</v>
      </c>
      <c r="CO97" s="5"/>
      <c r="CP97" s="5"/>
      <c r="CQ97" s="5"/>
      <c r="CR97" s="5"/>
      <c r="CS97" s="5"/>
      <c r="CT97" s="5"/>
    </row>
    <row r="98" spans="1:98" x14ac:dyDescent="0.35">
      <c r="A98" s="16" t="s">
        <v>1720</v>
      </c>
      <c r="K98" s="16" t="s">
        <v>8385</v>
      </c>
      <c r="L98" s="16"/>
      <c r="S98" s="2"/>
      <c r="T98" s="5" t="s">
        <v>38</v>
      </c>
      <c r="U98" s="5"/>
      <c r="V98" s="7"/>
      <c r="W98" s="5"/>
      <c r="X98" s="5"/>
      <c r="Y98" s="5"/>
      <c r="Z98" s="5"/>
      <c r="BL98" s="5"/>
      <c r="BM98" s="5"/>
      <c r="BN98" s="5"/>
      <c r="BO98" s="5"/>
      <c r="BP98" s="5"/>
      <c r="BQ98" s="5"/>
      <c r="BR98" s="5"/>
      <c r="BS98" s="5"/>
      <c r="CM98" s="5"/>
      <c r="CN98" s="5" t="s">
        <v>8667</v>
      </c>
      <c r="CO98" s="5"/>
      <c r="CP98" s="5"/>
      <c r="CQ98" s="5"/>
      <c r="CR98" s="5"/>
      <c r="CS98" s="5"/>
      <c r="CT98" s="5"/>
    </row>
    <row r="99" spans="1:98" x14ac:dyDescent="0.35">
      <c r="S99" s="3">
        <v>18</v>
      </c>
      <c r="T99" s="4"/>
      <c r="U99" s="4" t="s">
        <v>7642</v>
      </c>
      <c r="V99" s="4"/>
      <c r="W99" s="4"/>
      <c r="X99" s="4"/>
      <c r="Y99" s="4"/>
      <c r="Z99" s="4"/>
      <c r="BL99" s="4">
        <v>18</v>
      </c>
      <c r="BM99" s="4" t="s">
        <v>179</v>
      </c>
      <c r="BN99" s="4"/>
      <c r="BO99" s="4"/>
      <c r="BP99" s="4"/>
      <c r="BQ99" s="4"/>
      <c r="BR99" s="4"/>
      <c r="BS99" s="4"/>
      <c r="CM99" s="4">
        <v>18</v>
      </c>
      <c r="CN99" s="4"/>
      <c r="CO99" s="4"/>
      <c r="CP99" s="4"/>
      <c r="CQ99" s="4"/>
      <c r="CR99" s="4"/>
      <c r="CS99" s="4"/>
      <c r="CT99" s="4"/>
    </row>
    <row r="100" spans="1:98" x14ac:dyDescent="0.35">
      <c r="S100" s="6"/>
      <c r="T100" s="7"/>
      <c r="U100" s="7" t="s">
        <v>654</v>
      </c>
      <c r="V100" s="7"/>
      <c r="W100" s="7"/>
      <c r="X100" s="7"/>
      <c r="Y100" s="7"/>
      <c r="Z100" s="7"/>
      <c r="BL100" s="7"/>
      <c r="BM100" s="7" t="s">
        <v>38</v>
      </c>
      <c r="BN100" s="7"/>
      <c r="BO100" s="7"/>
      <c r="BP100" s="7"/>
      <c r="BQ100" s="7"/>
      <c r="BR100" s="7"/>
      <c r="BS100" s="7"/>
      <c r="CM100" s="7"/>
      <c r="CN100" s="7" t="s">
        <v>659</v>
      </c>
      <c r="CO100" s="7"/>
      <c r="CP100" s="7"/>
      <c r="CQ100" s="7"/>
      <c r="CR100" s="7"/>
      <c r="CS100" s="7"/>
      <c r="CT100" s="7"/>
    </row>
    <row r="101" spans="1:98" x14ac:dyDescent="0.35">
      <c r="S101" s="2">
        <v>20</v>
      </c>
      <c r="T101" s="5"/>
      <c r="U101" s="5"/>
      <c r="V101" s="5"/>
      <c r="W101" s="5"/>
      <c r="X101" s="5"/>
      <c r="Y101" s="5"/>
      <c r="Z101" s="5"/>
      <c r="BL101" s="5">
        <v>20</v>
      </c>
      <c r="BM101" s="5"/>
      <c r="BN101" s="5"/>
      <c r="BO101" s="5"/>
      <c r="BP101" s="5"/>
      <c r="BQ101" s="5"/>
      <c r="BR101" s="5"/>
      <c r="BS101" s="5"/>
      <c r="CM101" s="5">
        <v>20</v>
      </c>
      <c r="CN101" s="5"/>
      <c r="CO101" s="5"/>
      <c r="CP101" s="5"/>
      <c r="CQ101" s="5"/>
      <c r="CR101" s="5"/>
      <c r="CS101" s="5"/>
      <c r="CT101" s="5"/>
    </row>
    <row r="102" spans="1:98" x14ac:dyDescent="0.35">
      <c r="S102" s="6"/>
      <c r="T102" s="7"/>
      <c r="U102" s="7" t="s">
        <v>7677</v>
      </c>
      <c r="V102" s="7"/>
      <c r="W102" s="7"/>
      <c r="X102" s="7"/>
      <c r="Y102" s="7"/>
      <c r="Z102" s="7"/>
      <c r="BL102" s="7"/>
      <c r="BM102" s="7"/>
      <c r="BN102" s="7"/>
      <c r="BO102" s="7"/>
      <c r="BP102" s="7"/>
      <c r="BQ102" s="7"/>
      <c r="BR102" s="7"/>
      <c r="BS102" s="7"/>
      <c r="CM102" s="7"/>
      <c r="CN102" s="7"/>
      <c r="CO102" s="7"/>
      <c r="CP102" s="7"/>
      <c r="CQ102" s="7"/>
      <c r="CR102" s="7"/>
      <c r="CS102" s="7"/>
      <c r="CT102" s="7"/>
    </row>
    <row r="105" spans="1:98" x14ac:dyDescent="0.35">
      <c r="B105" s="1"/>
      <c r="C105" s="1"/>
      <c r="D105" s="1"/>
      <c r="E105" s="1"/>
      <c r="F105" s="1"/>
      <c r="G105" s="1"/>
      <c r="H105" s="1"/>
      <c r="CM105" t="s">
        <v>8478</v>
      </c>
    </row>
    <row r="106" spans="1:98" x14ac:dyDescent="0.35">
      <c r="A106" s="12"/>
      <c r="H106" s="1"/>
    </row>
    <row r="107" spans="1:98" x14ac:dyDescent="0.35">
      <c r="B107" s="1"/>
      <c r="C107" s="1"/>
      <c r="D107" s="1"/>
      <c r="E107" s="1"/>
      <c r="F107" s="1"/>
      <c r="G107" s="1"/>
      <c r="H107" s="1"/>
      <c r="T107" t="s">
        <v>7597</v>
      </c>
    </row>
    <row r="108" spans="1:98" x14ac:dyDescent="0.35">
      <c r="A108" s="204"/>
      <c r="B108" s="17"/>
      <c r="C108" s="17"/>
      <c r="D108" s="17"/>
      <c r="E108" s="17"/>
      <c r="F108" s="17"/>
      <c r="G108" s="17"/>
      <c r="H108" s="1"/>
      <c r="T108">
        <f>7*3600*24*365/1000</f>
        <v>220752</v>
      </c>
      <c r="U108" s="28">
        <f>10%*30%</f>
        <v>0.03</v>
      </c>
      <c r="V108" s="29">
        <f>U108*T108</f>
        <v>6622.5599999999995</v>
      </c>
    </row>
    <row r="109" spans="1:98" x14ac:dyDescent="0.35">
      <c r="A109" s="204"/>
      <c r="B109" s="17"/>
      <c r="C109" s="17"/>
      <c r="D109" s="17"/>
      <c r="E109" s="17"/>
      <c r="F109" s="17"/>
      <c r="G109" s="17"/>
      <c r="H109" s="1"/>
    </row>
    <row r="110" spans="1:98" x14ac:dyDescent="0.35">
      <c r="A110" s="204"/>
      <c r="B110" s="17"/>
      <c r="C110" s="17"/>
      <c r="D110" s="17"/>
      <c r="E110" s="17"/>
      <c r="F110" s="17"/>
      <c r="G110" s="17"/>
      <c r="T110" t="s">
        <v>7598</v>
      </c>
      <c r="U110" s="28"/>
    </row>
    <row r="111" spans="1:98" x14ac:dyDescent="0.35">
      <c r="A111" s="204"/>
      <c r="B111" s="17"/>
      <c r="C111" s="17"/>
      <c r="D111" s="17"/>
      <c r="E111" s="17"/>
      <c r="F111" s="17"/>
      <c r="G111" s="17"/>
      <c r="T111">
        <f>7*3600*24*365/1000</f>
        <v>220752</v>
      </c>
      <c r="U111" s="28">
        <f>30%*90%</f>
        <v>0.27</v>
      </c>
      <c r="V111" s="29">
        <f>T111*U111</f>
        <v>59603.040000000001</v>
      </c>
    </row>
    <row r="112" spans="1:98" x14ac:dyDescent="0.35">
      <c r="A112" s="204"/>
      <c r="B112" s="17"/>
      <c r="C112" s="17"/>
      <c r="D112" s="17"/>
      <c r="E112" s="17"/>
      <c r="F112" s="17"/>
      <c r="G112" s="17"/>
    </row>
    <row r="113" spans="1:7" x14ac:dyDescent="0.35">
      <c r="A113" s="204"/>
      <c r="B113" s="1"/>
      <c r="C113" s="17"/>
      <c r="D113" s="17"/>
      <c r="E113" s="17"/>
      <c r="F113" s="17"/>
      <c r="G113" s="17"/>
    </row>
    <row r="115" spans="1:7" x14ac:dyDescent="0.35">
      <c r="A115" s="16"/>
    </row>
    <row r="116" spans="1:7" x14ac:dyDescent="0.35">
      <c r="A116" s="16"/>
    </row>
    <row r="117" spans="1:7" x14ac:dyDescent="0.35">
      <c r="A117" s="16"/>
    </row>
  </sheetData>
  <mergeCells count="18">
    <mergeCell ref="A108:A109"/>
    <mergeCell ref="A110:A111"/>
    <mergeCell ref="A112:A113"/>
    <mergeCell ref="A89:A90"/>
    <mergeCell ref="A91:A92"/>
    <mergeCell ref="A93:A94"/>
    <mergeCell ref="CV1:DC1"/>
    <mergeCell ref="A1:H1"/>
    <mergeCell ref="J1:Q1"/>
    <mergeCell ref="S1:Z1"/>
    <mergeCell ref="AB1:AI1"/>
    <mergeCell ref="AK1:AR1"/>
    <mergeCell ref="AT1:BA1"/>
    <mergeCell ref="BC1:BJ1"/>
    <mergeCell ref="BL1:BS1"/>
    <mergeCell ref="BU1:CB1"/>
    <mergeCell ref="CD1:CK1"/>
    <mergeCell ref="CM1:CT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MEUR Alain</dc:creator>
  <cp:lastModifiedBy>Alain LE MEUR</cp:lastModifiedBy>
  <cp:lastPrinted>2023-06-23T09:50:54Z</cp:lastPrinted>
  <dcterms:created xsi:type="dcterms:W3CDTF">2014-10-29T17:53:53Z</dcterms:created>
  <dcterms:modified xsi:type="dcterms:W3CDTF">2023-08-04T06:26:37Z</dcterms:modified>
</cp:coreProperties>
</file>